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SCRIPTS\c4_public\"/>
    </mc:Choice>
  </mc:AlternateContent>
  <xr:revisionPtr revIDLastSave="0" documentId="13_ncr:1_{BC62D60C-6B89-4DC3-AF10-F870E9CB7560}" xr6:coauthVersionLast="47" xr6:coauthVersionMax="47" xr10:uidLastSave="{00000000-0000-0000-0000-000000000000}"/>
  <bookViews>
    <workbookView xWindow="38280" yWindow="3015" windowWidth="29040" windowHeight="16440" activeTab="1" xr2:uid="{00000000-000D-0000-FFFF-FFFF00000000}"/>
  </bookViews>
  <sheets>
    <sheet name="explorer notes" sheetId="1" r:id="rId1"/>
    <sheet name="TheIsland_WP" sheetId="2" r:id="rId2"/>
    <sheet name="Yavuz-Indexd" sheetId="4" r:id="rId3"/>
  </sheets>
  <definedNames>
    <definedName name="_xlnm._FilterDatabase" localSheetId="0" hidden="1">'explorer notes'!$F$1:$F$503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4" i="2" l="1"/>
  <c r="R157" i="2"/>
  <c r="R147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144" i="2"/>
  <c r="P145" i="2"/>
  <c r="P146" i="2"/>
  <c r="P147" i="2"/>
  <c r="P148" i="2"/>
  <c r="P15" i="2"/>
  <c r="P122" i="2"/>
  <c r="P149" i="2"/>
  <c r="P150" i="2"/>
  <c r="P78" i="2"/>
  <c r="P79" i="2"/>
  <c r="P19" i="2"/>
  <c r="P151" i="2"/>
  <c r="P152" i="2"/>
  <c r="P80" i="2"/>
  <c r="P21" i="2"/>
  <c r="P85" i="2"/>
  <c r="P24" i="2"/>
  <c r="P153" i="2"/>
  <c r="P154" i="2"/>
  <c r="P86" i="2"/>
  <c r="P87" i="2"/>
  <c r="P27" i="2"/>
  <c r="P155" i="2"/>
  <c r="P156" i="2"/>
  <c r="P30" i="2"/>
  <c r="P31" i="2"/>
  <c r="P157" i="2"/>
  <c r="P91" i="2"/>
  <c r="P93" i="2"/>
  <c r="P158" i="2"/>
  <c r="P159" i="2"/>
  <c r="P160" i="2"/>
  <c r="P95" i="2"/>
  <c r="P37" i="2"/>
  <c r="P38" i="2"/>
  <c r="P39" i="2"/>
  <c r="P40" i="2"/>
  <c r="P161" i="2"/>
  <c r="P97" i="2"/>
  <c r="P41" i="2"/>
  <c r="P129" i="2"/>
  <c r="P130" i="2"/>
  <c r="P162" i="2"/>
  <c r="P100" i="2"/>
  <c r="P163" i="2"/>
  <c r="P101" i="2"/>
  <c r="P164" i="2"/>
  <c r="P132" i="2"/>
  <c r="P165" i="2"/>
  <c r="P44" i="2"/>
  <c r="P102" i="2"/>
  <c r="P103" i="2"/>
  <c r="P134" i="2"/>
  <c r="P46" i="2"/>
  <c r="P166" i="2"/>
  <c r="P106" i="2"/>
  <c r="P107" i="2"/>
  <c r="P108" i="2"/>
  <c r="P110" i="2"/>
  <c r="P167" i="2"/>
  <c r="P111" i="2"/>
  <c r="P137" i="2"/>
  <c r="P139" i="2"/>
  <c r="P168" i="2"/>
  <c r="P115" i="2"/>
  <c r="P169" i="2"/>
  <c r="P49" i="2"/>
  <c r="P117" i="2"/>
  <c r="P141" i="2"/>
  <c r="P51" i="2"/>
  <c r="P170" i="2"/>
  <c r="P55" i="2"/>
  <c r="P56" i="2"/>
  <c r="P57" i="2"/>
  <c r="P171" i="2"/>
  <c r="P60" i="2"/>
  <c r="P172" i="2"/>
  <c r="P173" i="2"/>
  <c r="P174" i="2"/>
  <c r="P62" i="2"/>
  <c r="P175" i="2"/>
  <c r="P63" i="2"/>
  <c r="P65" i="2"/>
  <c r="P66" i="2"/>
  <c r="P8" i="2"/>
  <c r="P9" i="2"/>
  <c r="P11" i="2"/>
  <c r="P71" i="2"/>
  <c r="P73" i="2"/>
  <c r="P74" i="2"/>
  <c r="P75" i="2"/>
  <c r="P176" i="2"/>
  <c r="P125" i="2"/>
  <c r="P35" i="2"/>
  <c r="P127" i="2"/>
  <c r="P177" i="2"/>
  <c r="P178" i="2"/>
  <c r="P179" i="2"/>
  <c r="P52" i="2"/>
  <c r="P121" i="2"/>
  <c r="P6" i="2"/>
  <c r="P68" i="2"/>
  <c r="P10" i="2"/>
  <c r="P180" i="2"/>
  <c r="P181" i="2"/>
  <c r="P61" i="2"/>
  <c r="P182" i="2"/>
  <c r="P183" i="2"/>
  <c r="P184" i="2"/>
  <c r="P185" i="2"/>
  <c r="P186" i="2"/>
  <c r="P187" i="2"/>
  <c r="P188" i="2"/>
  <c r="P143" i="2"/>
  <c r="P189" i="2"/>
  <c r="P190" i="2"/>
  <c r="P116" i="2"/>
  <c r="P48" i="2"/>
  <c r="P191" i="2"/>
  <c r="P98" i="2"/>
  <c r="P99" i="2"/>
  <c r="P25" i="2"/>
  <c r="P82" i="2"/>
  <c r="P192" i="2"/>
  <c r="P14" i="2"/>
  <c r="P13" i="2"/>
  <c r="P193" i="2"/>
  <c r="P76" i="2"/>
  <c r="P12" i="2"/>
  <c r="P72" i="2"/>
  <c r="P70" i="2"/>
  <c r="P69" i="2"/>
  <c r="P67" i="2"/>
  <c r="P194" i="2"/>
  <c r="P64" i="2"/>
  <c r="P195" i="2"/>
  <c r="P7" i="2"/>
  <c r="P196" i="2"/>
  <c r="P58" i="2"/>
  <c r="P59" i="2"/>
  <c r="P197" i="2"/>
  <c r="P5" i="2"/>
  <c r="P198" i="2"/>
  <c r="P120" i="2"/>
  <c r="P4" i="2"/>
  <c r="P3" i="2"/>
  <c r="P119" i="2"/>
  <c r="P54" i="2"/>
  <c r="P53" i="2"/>
  <c r="P118" i="2"/>
  <c r="P142" i="2"/>
  <c r="P50" i="2"/>
  <c r="P199" i="2"/>
  <c r="P140" i="2"/>
  <c r="P114" i="2"/>
  <c r="P138" i="2"/>
  <c r="P113" i="2"/>
  <c r="P112" i="2"/>
  <c r="P200" i="2"/>
  <c r="P201" i="2"/>
  <c r="P109" i="2"/>
  <c r="P47" i="2"/>
  <c r="P105" i="2"/>
  <c r="P202" i="2"/>
  <c r="P104" i="2"/>
  <c r="P135" i="2"/>
  <c r="P136" i="2"/>
  <c r="P45" i="2"/>
  <c r="P133" i="2"/>
  <c r="P203" i="2"/>
  <c r="P204" i="2"/>
  <c r="P131" i="2"/>
  <c r="P43" i="2"/>
  <c r="P42" i="2"/>
  <c r="P128" i="2"/>
  <c r="P205" i="2"/>
  <c r="P96" i="2"/>
  <c r="P36" i="2"/>
  <c r="P94" i="2"/>
  <c r="P206" i="2"/>
  <c r="P92" i="2"/>
  <c r="P207" i="2"/>
  <c r="P90" i="2"/>
  <c r="P34" i="2"/>
  <c r="P33" i="2"/>
  <c r="P32" i="2"/>
  <c r="P89" i="2"/>
  <c r="P29" i="2"/>
  <c r="P88" i="2"/>
  <c r="P28" i="2"/>
  <c r="P208" i="2"/>
  <c r="P26" i="2"/>
  <c r="P209" i="2"/>
  <c r="P84" i="2"/>
  <c r="P126" i="2"/>
  <c r="P23" i="2"/>
  <c r="P22" i="2"/>
  <c r="P83" i="2"/>
  <c r="P210" i="2"/>
  <c r="P211" i="2"/>
  <c r="P212" i="2"/>
  <c r="P81" i="2"/>
  <c r="P20" i="2"/>
  <c r="P213" i="2"/>
  <c r="P18" i="2"/>
  <c r="P214" i="2"/>
  <c r="P215" i="2"/>
  <c r="P17" i="2"/>
  <c r="P216" i="2"/>
  <c r="P217" i="2"/>
  <c r="P77" i="2"/>
  <c r="P16" i="2"/>
  <c r="P218" i="2"/>
  <c r="P123" i="2"/>
  <c r="P124" i="2"/>
  <c r="P219" i="2"/>
  <c r="P220" i="2"/>
  <c r="P221" i="2"/>
  <c r="P222" i="2"/>
  <c r="P223" i="2"/>
  <c r="P144" i="2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O86" i="4"/>
  <c r="P86" i="4"/>
  <c r="Q86" i="4"/>
  <c r="O87" i="4"/>
  <c r="P87" i="4"/>
  <c r="Q87" i="4"/>
  <c r="O88" i="4"/>
  <c r="P88" i="4"/>
  <c r="Q88" i="4"/>
  <c r="O89" i="4"/>
  <c r="P89" i="4"/>
  <c r="Q89" i="4"/>
  <c r="O90" i="4"/>
  <c r="P90" i="4"/>
  <c r="Q90" i="4"/>
  <c r="O91" i="4"/>
  <c r="P91" i="4"/>
  <c r="Q91" i="4"/>
  <c r="O92" i="4"/>
  <c r="P92" i="4"/>
  <c r="Q92" i="4"/>
  <c r="O93" i="4"/>
  <c r="P93" i="4"/>
  <c r="Q93" i="4"/>
  <c r="O94" i="4"/>
  <c r="P94" i="4"/>
  <c r="Q94" i="4"/>
  <c r="O95" i="4"/>
  <c r="P95" i="4"/>
  <c r="Q95" i="4"/>
  <c r="O96" i="4"/>
  <c r="P96" i="4"/>
  <c r="Q96" i="4"/>
  <c r="O97" i="4"/>
  <c r="P97" i="4"/>
  <c r="Q97" i="4"/>
  <c r="O98" i="4"/>
  <c r="P98" i="4"/>
  <c r="Q98" i="4"/>
  <c r="O99" i="4"/>
  <c r="P99" i="4"/>
  <c r="Q99" i="4"/>
  <c r="O100" i="4"/>
  <c r="P100" i="4"/>
  <c r="Q100" i="4"/>
  <c r="O101" i="4"/>
  <c r="P101" i="4"/>
  <c r="Q101" i="4"/>
  <c r="O102" i="4"/>
  <c r="P102" i="4"/>
  <c r="Q102" i="4"/>
  <c r="O103" i="4"/>
  <c r="P103" i="4"/>
  <c r="Q103" i="4"/>
  <c r="O104" i="4"/>
  <c r="P104" i="4"/>
  <c r="Q104" i="4"/>
  <c r="O105" i="4"/>
  <c r="P105" i="4"/>
  <c r="Q105" i="4"/>
  <c r="O106" i="4"/>
  <c r="P106" i="4"/>
  <c r="Q106" i="4"/>
  <c r="O107" i="4"/>
  <c r="P107" i="4"/>
  <c r="Q107" i="4"/>
  <c r="O108" i="4"/>
  <c r="P108" i="4"/>
  <c r="Q108" i="4"/>
  <c r="O109" i="4"/>
  <c r="P109" i="4"/>
  <c r="Q109" i="4"/>
  <c r="O110" i="4"/>
  <c r="P110" i="4"/>
  <c r="Q110" i="4"/>
  <c r="O111" i="4"/>
  <c r="P111" i="4"/>
  <c r="Q111" i="4"/>
  <c r="O112" i="4"/>
  <c r="P112" i="4"/>
  <c r="Q112" i="4"/>
  <c r="O113" i="4"/>
  <c r="P113" i="4"/>
  <c r="Q113" i="4"/>
  <c r="O114" i="4"/>
  <c r="P114" i="4"/>
  <c r="Q114" i="4"/>
  <c r="O115" i="4"/>
  <c r="P115" i="4"/>
  <c r="Q115" i="4"/>
  <c r="O116" i="4"/>
  <c r="P116" i="4"/>
  <c r="Q116" i="4"/>
  <c r="O117" i="4"/>
  <c r="P117" i="4"/>
  <c r="Q117" i="4"/>
  <c r="O118" i="4"/>
  <c r="P118" i="4"/>
  <c r="Q118" i="4"/>
  <c r="O119" i="4"/>
  <c r="P119" i="4"/>
  <c r="Q119" i="4"/>
  <c r="O120" i="4"/>
  <c r="P120" i="4"/>
  <c r="Q120" i="4"/>
  <c r="O121" i="4"/>
  <c r="P121" i="4"/>
  <c r="Q121" i="4"/>
  <c r="O122" i="4"/>
  <c r="P122" i="4"/>
  <c r="Q122" i="4"/>
  <c r="O123" i="4"/>
  <c r="P123" i="4"/>
  <c r="Q123" i="4"/>
  <c r="O124" i="4"/>
  <c r="P124" i="4"/>
  <c r="Q124" i="4"/>
  <c r="O125" i="4"/>
  <c r="P125" i="4"/>
  <c r="Q125" i="4"/>
  <c r="O126" i="4"/>
  <c r="P126" i="4"/>
  <c r="Q126" i="4"/>
  <c r="O127" i="4"/>
  <c r="P127" i="4"/>
  <c r="Q127" i="4"/>
  <c r="O128" i="4"/>
  <c r="P128" i="4"/>
  <c r="Q128" i="4"/>
  <c r="O129" i="4"/>
  <c r="P129" i="4"/>
  <c r="Q129" i="4"/>
  <c r="O130" i="4"/>
  <c r="P130" i="4"/>
  <c r="Q130" i="4"/>
  <c r="O131" i="4"/>
  <c r="P131" i="4"/>
  <c r="Q131" i="4"/>
  <c r="O132" i="4"/>
  <c r="P132" i="4"/>
  <c r="Q132" i="4"/>
  <c r="O133" i="4"/>
  <c r="P133" i="4"/>
  <c r="Q133" i="4"/>
  <c r="O134" i="4"/>
  <c r="P134" i="4"/>
  <c r="Q134" i="4"/>
  <c r="O135" i="4"/>
  <c r="P135" i="4"/>
  <c r="Q135" i="4"/>
  <c r="O136" i="4"/>
  <c r="P136" i="4"/>
  <c r="Q136" i="4"/>
  <c r="O137" i="4"/>
  <c r="P137" i="4"/>
  <c r="Q137" i="4"/>
  <c r="O138" i="4"/>
  <c r="P138" i="4"/>
  <c r="Q138" i="4"/>
  <c r="O139" i="4"/>
  <c r="P139" i="4"/>
  <c r="Q139" i="4"/>
  <c r="O140" i="4"/>
  <c r="P140" i="4"/>
  <c r="Q140" i="4"/>
  <c r="O141" i="4"/>
  <c r="P141" i="4"/>
  <c r="Q141" i="4"/>
  <c r="O142" i="4"/>
  <c r="P142" i="4"/>
  <c r="Q142" i="4"/>
  <c r="O143" i="4"/>
  <c r="P143" i="4"/>
  <c r="Q143" i="4"/>
  <c r="O144" i="4"/>
  <c r="P144" i="4"/>
  <c r="Q144" i="4"/>
  <c r="O145" i="4"/>
  <c r="P145" i="4"/>
  <c r="Q145" i="4"/>
  <c r="O146" i="4"/>
  <c r="P146" i="4"/>
  <c r="Q146" i="4"/>
  <c r="O147" i="4"/>
  <c r="P147" i="4"/>
  <c r="Q147" i="4"/>
  <c r="O148" i="4"/>
  <c r="P148" i="4"/>
  <c r="Q148" i="4"/>
  <c r="O149" i="4"/>
  <c r="P149" i="4"/>
  <c r="Q149" i="4"/>
  <c r="O150" i="4"/>
  <c r="P150" i="4"/>
  <c r="Q150" i="4"/>
  <c r="O151" i="4"/>
  <c r="P151" i="4"/>
  <c r="Q151" i="4"/>
  <c r="O152" i="4"/>
  <c r="P152" i="4"/>
  <c r="Q152" i="4"/>
  <c r="O153" i="4"/>
  <c r="P153" i="4"/>
  <c r="Q153" i="4"/>
  <c r="O154" i="4"/>
  <c r="P154" i="4"/>
  <c r="Q154" i="4"/>
  <c r="O155" i="4"/>
  <c r="P155" i="4"/>
  <c r="Q155" i="4"/>
  <c r="O156" i="4"/>
  <c r="P156" i="4"/>
  <c r="Q156" i="4"/>
  <c r="O157" i="4"/>
  <c r="P157" i="4"/>
  <c r="Q157" i="4"/>
  <c r="O158" i="4"/>
  <c r="P158" i="4"/>
  <c r="Q158" i="4"/>
  <c r="O159" i="4"/>
  <c r="P159" i="4"/>
  <c r="Q159" i="4"/>
  <c r="O160" i="4"/>
  <c r="P160" i="4"/>
  <c r="Q160" i="4"/>
  <c r="O161" i="4"/>
  <c r="P161" i="4"/>
  <c r="Q161" i="4"/>
  <c r="O162" i="4"/>
  <c r="P162" i="4"/>
  <c r="Q162" i="4"/>
  <c r="O163" i="4"/>
  <c r="P163" i="4"/>
  <c r="Q163" i="4"/>
  <c r="O164" i="4"/>
  <c r="P164" i="4"/>
  <c r="Q164" i="4"/>
  <c r="O165" i="4"/>
  <c r="P165" i="4"/>
  <c r="Q165" i="4"/>
  <c r="O166" i="4"/>
  <c r="P166" i="4"/>
  <c r="Q166" i="4"/>
  <c r="O167" i="4"/>
  <c r="P167" i="4"/>
  <c r="Q167" i="4"/>
  <c r="O168" i="4"/>
  <c r="P168" i="4"/>
  <c r="Q168" i="4"/>
  <c r="O169" i="4"/>
  <c r="P169" i="4"/>
  <c r="Q169" i="4"/>
  <c r="O2" i="4"/>
  <c r="P2" i="4"/>
  <c r="Q2" i="4"/>
  <c r="O3" i="4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Q1" i="4"/>
  <c r="P1" i="4"/>
  <c r="O1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2" i="4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M1" i="4"/>
  <c r="L1" i="4"/>
  <c r="K1" i="4"/>
  <c r="V3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W3" i="2"/>
  <c r="W4" i="2"/>
  <c r="W5" i="2"/>
  <c r="V4" i="2"/>
  <c r="V5" i="2"/>
  <c r="W6" i="2"/>
  <c r="V6" i="2"/>
  <c r="X10" i="4" l="1"/>
  <c r="X2" i="4"/>
  <c r="X162" i="4"/>
  <c r="X154" i="4"/>
  <c r="X146" i="4"/>
  <c r="X138" i="4"/>
  <c r="X130" i="4"/>
  <c r="X122" i="4"/>
  <c r="X114" i="4"/>
  <c r="X106" i="4"/>
  <c r="X98" i="4"/>
  <c r="X90" i="4"/>
  <c r="X82" i="4"/>
  <c r="X74" i="4"/>
  <c r="X66" i="4"/>
  <c r="X58" i="4"/>
  <c r="X50" i="4"/>
  <c r="X42" i="4"/>
  <c r="X34" i="4"/>
  <c r="X26" i="4"/>
  <c r="X18" i="4"/>
  <c r="X139" i="4"/>
  <c r="X17" i="4"/>
  <c r="X121" i="4"/>
  <c r="X49" i="4"/>
  <c r="X143" i="4"/>
  <c r="X119" i="4"/>
  <c r="X95" i="4"/>
  <c r="X79" i="4"/>
  <c r="X71" i="4"/>
  <c r="X55" i="4"/>
  <c r="X47" i="4"/>
  <c r="X31" i="4"/>
  <c r="X23" i="4"/>
  <c r="X13" i="4"/>
  <c r="X5" i="4"/>
  <c r="X165" i="4"/>
  <c r="X157" i="4"/>
  <c r="X149" i="4"/>
  <c r="X141" i="4"/>
  <c r="X133" i="4"/>
  <c r="X125" i="4"/>
  <c r="X117" i="4"/>
  <c r="X109" i="4"/>
  <c r="X101" i="4"/>
  <c r="X93" i="4"/>
  <c r="X1" i="4"/>
  <c r="X153" i="4"/>
  <c r="X129" i="4"/>
  <c r="X105" i="4"/>
  <c r="X81" i="4"/>
  <c r="X57" i="4"/>
  <c r="X33" i="4"/>
  <c r="X85" i="4"/>
  <c r="X77" i="4"/>
  <c r="X61" i="4"/>
  <c r="X53" i="4"/>
  <c r="X37" i="4"/>
  <c r="X29" i="4"/>
  <c r="X12" i="4"/>
  <c r="X4" i="4"/>
  <c r="X164" i="4"/>
  <c r="X156" i="4"/>
  <c r="X148" i="4"/>
  <c r="X140" i="4"/>
  <c r="X132" i="4"/>
  <c r="X124" i="4"/>
  <c r="X116" i="4"/>
  <c r="X108" i="4"/>
  <c r="X84" i="4"/>
  <c r="X60" i="4"/>
  <c r="X36" i="4"/>
  <c r="X163" i="4"/>
  <c r="X155" i="4"/>
  <c r="X131" i="4"/>
  <c r="X115" i="4"/>
  <c r="X107" i="4"/>
  <c r="X91" i="4"/>
  <c r="X83" i="4"/>
  <c r="X67" i="4"/>
  <c r="X59" i="4"/>
  <c r="X43" i="4"/>
  <c r="X35" i="4"/>
  <c r="X19" i="4"/>
  <c r="X41" i="4"/>
  <c r="X169" i="4"/>
  <c r="X145" i="4"/>
  <c r="X97" i="4"/>
  <c r="X73" i="4"/>
  <c r="X25" i="4"/>
  <c r="X100" i="4"/>
  <c r="X92" i="4"/>
  <c r="X76" i="4"/>
  <c r="X68" i="4"/>
  <c r="X52" i="4"/>
  <c r="X44" i="4"/>
  <c r="X28" i="4"/>
  <c r="X20" i="4"/>
  <c r="X11" i="4"/>
  <c r="X3" i="4"/>
  <c r="X147" i="4"/>
  <c r="X123" i="4"/>
  <c r="X99" i="4"/>
  <c r="X75" i="4"/>
  <c r="X51" i="4"/>
  <c r="X27" i="4"/>
  <c r="X113" i="4"/>
  <c r="X89" i="4"/>
  <c r="X65" i="4"/>
  <c r="X9" i="4"/>
  <c r="X161" i="4"/>
  <c r="X137" i="4"/>
  <c r="X16" i="4"/>
  <c r="X8" i="4"/>
  <c r="X168" i="4"/>
  <c r="X160" i="4"/>
  <c r="X152" i="4"/>
  <c r="X144" i="4"/>
  <c r="X136" i="4"/>
  <c r="X128" i="4"/>
  <c r="X120" i="4"/>
  <c r="X112" i="4"/>
  <c r="X104" i="4"/>
  <c r="X96" i="4"/>
  <c r="X88" i="4"/>
  <c r="X80" i="4"/>
  <c r="X72" i="4"/>
  <c r="X64" i="4"/>
  <c r="X56" i="4"/>
  <c r="X48" i="4"/>
  <c r="X40" i="4"/>
  <c r="X32" i="4"/>
  <c r="X24" i="4"/>
  <c r="X15" i="4"/>
  <c r="X7" i="4"/>
  <c r="X167" i="4"/>
  <c r="X159" i="4"/>
  <c r="X151" i="4"/>
  <c r="X135" i="4"/>
  <c r="X127" i="4"/>
  <c r="X111" i="4"/>
  <c r="X103" i="4"/>
  <c r="X87" i="4"/>
  <c r="X63" i="4"/>
  <c r="X39" i="4"/>
  <c r="X14" i="4"/>
  <c r="X6" i="4"/>
  <c r="X166" i="4"/>
  <c r="X158" i="4"/>
  <c r="X150" i="4"/>
  <c r="X142" i="4"/>
  <c r="X134" i="4"/>
  <c r="X126" i="4"/>
  <c r="X118" i="4"/>
  <c r="X110" i="4"/>
  <c r="X102" i="4"/>
  <c r="X94" i="4"/>
  <c r="X86" i="4"/>
  <c r="X78" i="4"/>
  <c r="X70" i="4"/>
  <c r="X62" i="4"/>
  <c r="X54" i="4"/>
  <c r="X46" i="4"/>
  <c r="X38" i="4"/>
  <c r="X30" i="4"/>
  <c r="X22" i="4"/>
  <c r="X69" i="4"/>
  <c r="X45" i="4"/>
  <c r="X21" i="4"/>
</calcChain>
</file>

<file path=xl/sharedStrings.xml><?xml version="1.0" encoding="utf-8"?>
<sst xmlns="http://schemas.openxmlformats.org/spreadsheetml/2006/main" count="5602" uniqueCount="912">
  <si>
    <t xml:space="preserve">Dossier </t>
  </si>
  <si>
    <t xml:space="preserve">_Helena </t>
  </si>
  <si>
    <t xml:space="preserve">_Achatina </t>
  </si>
  <si>
    <t xml:space="preserve">_75.8 </t>
  </si>
  <si>
    <t xml:space="preserve">_78.2 </t>
  </si>
  <si>
    <t>cheat</t>
  </si>
  <si>
    <t>setplayerpos</t>
  </si>
  <si>
    <t>TheIsland_WP</t>
  </si>
  <si>
    <t xml:space="preserve">_Allosaurus </t>
  </si>
  <si>
    <t xml:space="preserve">_16.4 </t>
  </si>
  <si>
    <t xml:space="preserve">_10.9 </t>
  </si>
  <si>
    <t xml:space="preserve">_Ammonite </t>
  </si>
  <si>
    <t xml:space="preserve">_87.5 </t>
  </si>
  <si>
    <t xml:space="preserve">_51.5 </t>
  </si>
  <si>
    <t xml:space="preserve">_Anglerfish </t>
  </si>
  <si>
    <t xml:space="preserve">_24.6 </t>
  </si>
  <si>
    <t xml:space="preserve">_40.1 </t>
  </si>
  <si>
    <t xml:space="preserve">_Ankylosaurus </t>
  </si>
  <si>
    <t xml:space="preserve">_15.8 </t>
  </si>
  <si>
    <t xml:space="preserve">_26.7 </t>
  </si>
  <si>
    <t xml:space="preserve">_Araneo </t>
  </si>
  <si>
    <t xml:space="preserve">_39.6 </t>
  </si>
  <si>
    <t xml:space="preserve">_45.8 </t>
  </si>
  <si>
    <t xml:space="preserve">_Archaeopteryx </t>
  </si>
  <si>
    <t xml:space="preserve">_18.7 </t>
  </si>
  <si>
    <t xml:space="preserve">_42.8 </t>
  </si>
  <si>
    <t xml:space="preserve">_Argentavis </t>
  </si>
  <si>
    <t xml:space="preserve">_21.6 </t>
  </si>
  <si>
    <t xml:space="preserve">_53.9 </t>
  </si>
  <si>
    <t xml:space="preserve">_Arthropleura </t>
  </si>
  <si>
    <t xml:space="preserve">_14.2 </t>
  </si>
  <si>
    <t xml:space="preserve">_69.1 </t>
  </si>
  <si>
    <t xml:space="preserve">_Baryonyx </t>
  </si>
  <si>
    <t xml:space="preserve">_30.0 </t>
  </si>
  <si>
    <t xml:space="preserve">_78.1 </t>
  </si>
  <si>
    <t xml:space="preserve">_Basilosaurus </t>
  </si>
  <si>
    <t xml:space="preserve">_52.5 </t>
  </si>
  <si>
    <t xml:space="preserve">_17.7 </t>
  </si>
  <si>
    <t xml:space="preserve">_Bee </t>
  </si>
  <si>
    <t xml:space="preserve">_70.7 </t>
  </si>
  <si>
    <t xml:space="preserve">_61.1 </t>
  </si>
  <si>
    <t xml:space="preserve">_Beelzebufo </t>
  </si>
  <si>
    <t xml:space="preserve">_14.8 </t>
  </si>
  <si>
    <t xml:space="preserve">_81.4 </t>
  </si>
  <si>
    <t xml:space="preserve">_Brontosaurus </t>
  </si>
  <si>
    <t xml:space="preserve">_31.6 </t>
  </si>
  <si>
    <t xml:space="preserve">_17.1 </t>
  </si>
  <si>
    <t xml:space="preserve">_Carbonemys </t>
  </si>
  <si>
    <t xml:space="preserve">_40.4 </t>
  </si>
  <si>
    <t xml:space="preserve">_Carnotaurus </t>
  </si>
  <si>
    <t xml:space="preserve">_33.3 </t>
  </si>
  <si>
    <t xml:space="preserve">_41.0 </t>
  </si>
  <si>
    <t xml:space="preserve">_Castoroides </t>
  </si>
  <si>
    <t xml:space="preserve">_25.1 </t>
  </si>
  <si>
    <t xml:space="preserve">_71.8 </t>
  </si>
  <si>
    <t xml:space="preserve">_Chalicotherium </t>
  </si>
  <si>
    <t xml:space="preserve">_31.3 </t>
  </si>
  <si>
    <t xml:space="preserve">_28.9 </t>
  </si>
  <si>
    <t xml:space="preserve">_Cnidaria </t>
  </si>
  <si>
    <t xml:space="preserve">_49.8 </t>
  </si>
  <si>
    <t xml:space="preserve">_81.7 </t>
  </si>
  <si>
    <t xml:space="preserve">_Coelacanth </t>
  </si>
  <si>
    <t xml:space="preserve">_37.0 </t>
  </si>
  <si>
    <t xml:space="preserve">_49.9 </t>
  </si>
  <si>
    <t xml:space="preserve">_Compy </t>
  </si>
  <si>
    <t xml:space="preserve">_41.2 </t>
  </si>
  <si>
    <t xml:space="preserve">_49.2 </t>
  </si>
  <si>
    <t xml:space="preserve">_Daeodon </t>
  </si>
  <si>
    <t xml:space="preserve">_88.1 </t>
  </si>
  <si>
    <t xml:space="preserve">_53.0 </t>
  </si>
  <si>
    <t xml:space="preserve">_Dilophosaur </t>
  </si>
  <si>
    <t xml:space="preserve">_84.3 </t>
  </si>
  <si>
    <t xml:space="preserve">_10.2 </t>
  </si>
  <si>
    <t xml:space="preserve">_Dimetrodon </t>
  </si>
  <si>
    <t xml:space="preserve">_28.5 </t>
  </si>
  <si>
    <t xml:space="preserve">_74.2 </t>
  </si>
  <si>
    <t xml:space="preserve">_Dimorphodon </t>
  </si>
  <si>
    <t xml:space="preserve">_26.6 </t>
  </si>
  <si>
    <t xml:space="preserve">_70.6 </t>
  </si>
  <si>
    <t xml:space="preserve">_Diplocaulus </t>
  </si>
  <si>
    <t xml:space="preserve">_27.6 </t>
  </si>
  <si>
    <t xml:space="preserve">_82.6 </t>
  </si>
  <si>
    <t xml:space="preserve">_Diplodocus </t>
  </si>
  <si>
    <t xml:space="preserve">_13.5 </t>
  </si>
  <si>
    <t xml:space="preserve">_Direbear </t>
  </si>
  <si>
    <t xml:space="preserve">_83.8 </t>
  </si>
  <si>
    <t xml:space="preserve">_Direwolf </t>
  </si>
  <si>
    <t xml:space="preserve">_42.5 </t>
  </si>
  <si>
    <t xml:space="preserve">_20.8 </t>
  </si>
  <si>
    <t xml:space="preserve">_Dodo </t>
  </si>
  <si>
    <t xml:space="preserve">_56.7 </t>
  </si>
  <si>
    <t xml:space="preserve">_21.4 </t>
  </si>
  <si>
    <t xml:space="preserve">_Doedicurus </t>
  </si>
  <si>
    <t xml:space="preserve">_47.0 </t>
  </si>
  <si>
    <t xml:space="preserve">_27.5 </t>
  </si>
  <si>
    <t xml:space="preserve">_Dung Beetle </t>
  </si>
  <si>
    <t xml:space="preserve">_16.5 </t>
  </si>
  <si>
    <t xml:space="preserve">_85.0 </t>
  </si>
  <si>
    <t xml:space="preserve">_Dunkleosteus </t>
  </si>
  <si>
    <t xml:space="preserve">_44.0 </t>
  </si>
  <si>
    <t xml:space="preserve">_55.2 </t>
  </si>
  <si>
    <t xml:space="preserve">_Electrophorus </t>
  </si>
  <si>
    <t xml:space="preserve">_36.4 </t>
  </si>
  <si>
    <t xml:space="preserve">_Equus </t>
  </si>
  <si>
    <t xml:space="preserve">_63.6 </t>
  </si>
  <si>
    <t xml:space="preserve">_33.4 </t>
  </si>
  <si>
    <t xml:space="preserve">_Eurypterid </t>
  </si>
  <si>
    <t xml:space="preserve">_44.1 </t>
  </si>
  <si>
    <t xml:space="preserve">_49.0 </t>
  </si>
  <si>
    <t xml:space="preserve">_Gallimimus </t>
  </si>
  <si>
    <t xml:space="preserve">_45.6 </t>
  </si>
  <si>
    <t xml:space="preserve">_62.3 </t>
  </si>
  <si>
    <t xml:space="preserve">_Giganotosaurus </t>
  </si>
  <si>
    <t xml:space="preserve">_66.4 </t>
  </si>
  <si>
    <t xml:space="preserve">_Gigantopithecus </t>
  </si>
  <si>
    <t xml:space="preserve">_23.6 </t>
  </si>
  <si>
    <t xml:space="preserve">_Hesperornis </t>
  </si>
  <si>
    <t xml:space="preserve">_84.1 </t>
  </si>
  <si>
    <t xml:space="preserve">_Hyaenodon </t>
  </si>
  <si>
    <t xml:space="preserve">_80.9 </t>
  </si>
  <si>
    <t xml:space="preserve">_81.9 </t>
  </si>
  <si>
    <t xml:space="preserve">_Ichthyornis </t>
  </si>
  <si>
    <t xml:space="preserve">_72.8 </t>
  </si>
  <si>
    <t xml:space="preserve">_64.5 </t>
  </si>
  <si>
    <t xml:space="preserve">_Ichthyosaurus </t>
  </si>
  <si>
    <t xml:space="preserve">_52.9 </t>
  </si>
  <si>
    <t xml:space="preserve">_79.8 </t>
  </si>
  <si>
    <t xml:space="preserve">_Iguanodon </t>
  </si>
  <si>
    <t xml:space="preserve">_62.4 </t>
  </si>
  <si>
    <t xml:space="preserve">_24.7 </t>
  </si>
  <si>
    <t xml:space="preserve">_Kairuku </t>
  </si>
  <si>
    <t xml:space="preserve">_79.6 </t>
  </si>
  <si>
    <t xml:space="preserve">_Kaprosuchus </t>
  </si>
  <si>
    <t xml:space="preserve">_82.9 </t>
  </si>
  <si>
    <t xml:space="preserve">_51.9 </t>
  </si>
  <si>
    <t xml:space="preserve">_Kentrosaurus </t>
  </si>
  <si>
    <t xml:space="preserve">_78.3 </t>
  </si>
  <si>
    <t xml:space="preserve">_Leech </t>
  </si>
  <si>
    <t xml:space="preserve">_85.3 </t>
  </si>
  <si>
    <t xml:space="preserve">_53.4 </t>
  </si>
  <si>
    <t xml:space="preserve">_Leedsichthys </t>
  </si>
  <si>
    <t xml:space="preserve">_83.1 </t>
  </si>
  <si>
    <t xml:space="preserve">_23.5 </t>
  </si>
  <si>
    <t xml:space="preserve">_Liopleurodon </t>
  </si>
  <si>
    <t xml:space="preserve">_24.4 </t>
  </si>
  <si>
    <t xml:space="preserve">_Lystrosaurus </t>
  </si>
  <si>
    <t xml:space="preserve">_68.6 </t>
  </si>
  <si>
    <t xml:space="preserve">_59.3 </t>
  </si>
  <si>
    <t xml:space="preserve">_Mammoth </t>
  </si>
  <si>
    <t xml:space="preserve">_71.3 </t>
  </si>
  <si>
    <t xml:space="preserve">_59.8 </t>
  </si>
  <si>
    <t xml:space="preserve">_Manta </t>
  </si>
  <si>
    <t xml:space="preserve">_68.9 </t>
  </si>
  <si>
    <t xml:space="preserve">_86.2 </t>
  </si>
  <si>
    <t xml:space="preserve">_Megalania </t>
  </si>
  <si>
    <t xml:space="preserve">_84.4 </t>
  </si>
  <si>
    <t xml:space="preserve">_Megaloceros </t>
  </si>
  <si>
    <t xml:space="preserve">_67.5 </t>
  </si>
  <si>
    <t xml:space="preserve">_85.6 </t>
  </si>
  <si>
    <t xml:space="preserve">_Megalodon </t>
  </si>
  <si>
    <t xml:space="preserve">_47.3 </t>
  </si>
  <si>
    <t xml:space="preserve">_Megalosaurus </t>
  </si>
  <si>
    <t xml:space="preserve">_16.6 </t>
  </si>
  <si>
    <t xml:space="preserve">_Meganeura </t>
  </si>
  <si>
    <t xml:space="preserve">_54.3 </t>
  </si>
  <si>
    <t xml:space="preserve">_41.4 </t>
  </si>
  <si>
    <t xml:space="preserve">_Megatherium </t>
  </si>
  <si>
    <t xml:space="preserve">_75.0 </t>
  </si>
  <si>
    <t xml:space="preserve">_Mesopithecus </t>
  </si>
  <si>
    <t xml:space="preserve">_16.1 </t>
  </si>
  <si>
    <t xml:space="preserve">_Microraptor </t>
  </si>
  <si>
    <t xml:space="preserve">_48.5 </t>
  </si>
  <si>
    <t xml:space="preserve">_Mosasaurus </t>
  </si>
  <si>
    <t xml:space="preserve">_84.5 </t>
  </si>
  <si>
    <t xml:space="preserve">_Moschops </t>
  </si>
  <si>
    <t xml:space="preserve">_64.3 </t>
  </si>
  <si>
    <t xml:space="preserve">_17.4 </t>
  </si>
  <si>
    <t xml:space="preserve">_Onyc </t>
  </si>
  <si>
    <t xml:space="preserve">_19.7 </t>
  </si>
  <si>
    <t xml:space="preserve">_Otter </t>
  </si>
  <si>
    <t xml:space="preserve">_35.7 </t>
  </si>
  <si>
    <t xml:space="preserve">_59.1 </t>
  </si>
  <si>
    <t xml:space="preserve">_Oviraptor </t>
  </si>
  <si>
    <t xml:space="preserve">_58.9 </t>
  </si>
  <si>
    <t xml:space="preserve">_23.1 </t>
  </si>
  <si>
    <t xml:space="preserve">_Ovis </t>
  </si>
  <si>
    <t xml:space="preserve">_73.3 </t>
  </si>
  <si>
    <t xml:space="preserve">_74.1 </t>
  </si>
  <si>
    <t xml:space="preserve">_Pachy </t>
  </si>
  <si>
    <t xml:space="preserve">_65.5 </t>
  </si>
  <si>
    <t xml:space="preserve">_40.8 </t>
  </si>
  <si>
    <t xml:space="preserve">_Pachyrhinosaurus </t>
  </si>
  <si>
    <t xml:space="preserve">_77.6 </t>
  </si>
  <si>
    <t xml:space="preserve">_20.7 </t>
  </si>
  <si>
    <t xml:space="preserve">_Paraceratherium </t>
  </si>
  <si>
    <t xml:space="preserve">_65.1 </t>
  </si>
  <si>
    <t xml:space="preserve">_31.4 </t>
  </si>
  <si>
    <t xml:space="preserve">_Parasaur </t>
  </si>
  <si>
    <t xml:space="preserve">_71.5 </t>
  </si>
  <si>
    <t xml:space="preserve">_32.1 </t>
  </si>
  <si>
    <t xml:space="preserve">_Pegomastax </t>
  </si>
  <si>
    <t xml:space="preserve">_82.2 </t>
  </si>
  <si>
    <t xml:space="preserve">_62.9 </t>
  </si>
  <si>
    <t xml:space="preserve">_Pelagornis </t>
  </si>
  <si>
    <t xml:space="preserve">_47.2 </t>
  </si>
  <si>
    <t xml:space="preserve">_Phiomia </t>
  </si>
  <si>
    <t xml:space="preserve">_72.5 </t>
  </si>
  <si>
    <t xml:space="preserve">_53.8 </t>
  </si>
  <si>
    <t xml:space="preserve">_Piranha </t>
  </si>
  <si>
    <t xml:space="preserve">_68.1 </t>
  </si>
  <si>
    <t xml:space="preserve">_67.6 </t>
  </si>
  <si>
    <t xml:space="preserve">_Plesiosaur </t>
  </si>
  <si>
    <t xml:space="preserve">_68.4 </t>
  </si>
  <si>
    <t xml:space="preserve">_59.5 </t>
  </si>
  <si>
    <t xml:space="preserve">_Procoptodon </t>
  </si>
  <si>
    <t xml:space="preserve">_72.3 </t>
  </si>
  <si>
    <t xml:space="preserve">_Pteranodon </t>
  </si>
  <si>
    <t xml:space="preserve">_66.9 </t>
  </si>
  <si>
    <t xml:space="preserve">_76.8 </t>
  </si>
  <si>
    <t xml:space="preserve">_Pulmonoscorpius </t>
  </si>
  <si>
    <t xml:space="preserve">_80.6 </t>
  </si>
  <si>
    <t xml:space="preserve">_61.9 </t>
  </si>
  <si>
    <t xml:space="preserve">_Purlovia </t>
  </si>
  <si>
    <t xml:space="preserve">_36.6 </t>
  </si>
  <si>
    <t xml:space="preserve">_34.9 </t>
  </si>
  <si>
    <t xml:space="preserve">_Quetzal </t>
  </si>
  <si>
    <t xml:space="preserve">_87.4 </t>
  </si>
  <si>
    <t xml:space="preserve">_23.3 </t>
  </si>
  <si>
    <t xml:space="preserve">_Raptor </t>
  </si>
  <si>
    <t xml:space="preserve">_86.8 </t>
  </si>
  <si>
    <t xml:space="preserve">_25.0 </t>
  </si>
  <si>
    <t xml:space="preserve">_Rex </t>
  </si>
  <si>
    <t xml:space="preserve">_53.1 </t>
  </si>
  <si>
    <t xml:space="preserve">_92.5 </t>
  </si>
  <si>
    <t xml:space="preserve">_Sabertooth </t>
  </si>
  <si>
    <t xml:space="preserve">_77.1 </t>
  </si>
  <si>
    <t xml:space="preserve">_26.1 </t>
  </si>
  <si>
    <t xml:space="preserve">_Sabertooth Salmon </t>
  </si>
  <si>
    <t xml:space="preserve">_Sarco </t>
  </si>
  <si>
    <t xml:space="preserve">_77.9 </t>
  </si>
  <si>
    <t xml:space="preserve">_42.9 </t>
  </si>
  <si>
    <t xml:space="preserve">_Spino </t>
  </si>
  <si>
    <t xml:space="preserve">_75.7 </t>
  </si>
  <si>
    <t xml:space="preserve">_Stegosaurus </t>
  </si>
  <si>
    <t xml:space="preserve">_79.1 </t>
  </si>
  <si>
    <t xml:space="preserve">_Tapejara </t>
  </si>
  <si>
    <t xml:space="preserve">_40.2 </t>
  </si>
  <si>
    <t xml:space="preserve">_Terror Bird </t>
  </si>
  <si>
    <t xml:space="preserve">_62.2 </t>
  </si>
  <si>
    <t xml:space="preserve">_40.9 </t>
  </si>
  <si>
    <t xml:space="preserve">_Therizinosaurus </t>
  </si>
  <si>
    <t xml:space="preserve">_Thylacoleo </t>
  </si>
  <si>
    <t xml:space="preserve">_32.4 </t>
  </si>
  <si>
    <t xml:space="preserve">_66.2 </t>
  </si>
  <si>
    <t xml:space="preserve">_Titanoboa </t>
  </si>
  <si>
    <t xml:space="preserve">_36.1 </t>
  </si>
  <si>
    <t xml:space="preserve">_92.0 </t>
  </si>
  <si>
    <t xml:space="preserve">_Titanomyrma </t>
  </si>
  <si>
    <t xml:space="preserve">_49.3 </t>
  </si>
  <si>
    <t xml:space="preserve">_11.1 </t>
  </si>
  <si>
    <t xml:space="preserve">_Titanosaur </t>
  </si>
  <si>
    <t xml:space="preserve">_61.8 </t>
  </si>
  <si>
    <t xml:space="preserve">_40.7 </t>
  </si>
  <si>
    <t xml:space="preserve">_Triceratops </t>
  </si>
  <si>
    <t xml:space="preserve">_91.0 </t>
  </si>
  <si>
    <t xml:space="preserve">_Trilobite </t>
  </si>
  <si>
    <t xml:space="preserve">_11.0 </t>
  </si>
  <si>
    <t xml:space="preserve">_22.1 </t>
  </si>
  <si>
    <t xml:space="preserve">_Troodon </t>
  </si>
  <si>
    <t xml:space="preserve">_78.8 </t>
  </si>
  <si>
    <t xml:space="preserve">_Tusoteuthis </t>
  </si>
  <si>
    <t xml:space="preserve">_59.9 </t>
  </si>
  <si>
    <t xml:space="preserve">_21.3 </t>
  </si>
  <si>
    <t xml:space="preserve">_Woolly Rhino </t>
  </si>
  <si>
    <t xml:space="preserve">_79.2 </t>
  </si>
  <si>
    <t xml:space="preserve">_32.3 </t>
  </si>
  <si>
    <t xml:space="preserve">_Yutyrannus </t>
  </si>
  <si>
    <t xml:space="preserve">_73.9 </t>
  </si>
  <si>
    <t xml:space="preserve">Note </t>
  </si>
  <si>
    <t xml:space="preserve">_Note 1 </t>
  </si>
  <si>
    <t xml:space="preserve">_8.5 </t>
  </si>
  <si>
    <t xml:space="preserve">_90.9 </t>
  </si>
  <si>
    <t xml:space="preserve">_Note 2 </t>
  </si>
  <si>
    <t xml:space="preserve">_91.8 </t>
  </si>
  <si>
    <t xml:space="preserve">_Note 3 </t>
  </si>
  <si>
    <t xml:space="preserve">_36.2 </t>
  </si>
  <si>
    <t xml:space="preserve">_Note 4 </t>
  </si>
  <si>
    <t xml:space="preserve">_90.6 </t>
  </si>
  <si>
    <t xml:space="preserve">_13.1 </t>
  </si>
  <si>
    <t xml:space="preserve">_Note 5 </t>
  </si>
  <si>
    <t xml:space="preserve">_81.5 </t>
  </si>
  <si>
    <t xml:space="preserve">_44.7 </t>
  </si>
  <si>
    <t xml:space="preserve">_Note 6 </t>
  </si>
  <si>
    <t xml:space="preserve">_77.2 </t>
  </si>
  <si>
    <t xml:space="preserve">_76.4 </t>
  </si>
  <si>
    <t xml:space="preserve">_Note 7 </t>
  </si>
  <si>
    <t xml:space="preserve">_27.7 </t>
  </si>
  <si>
    <t xml:space="preserve">_Note 8 </t>
  </si>
  <si>
    <t xml:space="preserve">_61.2 </t>
  </si>
  <si>
    <t xml:space="preserve">_Note 9 </t>
  </si>
  <si>
    <t xml:space="preserve">_49.4 </t>
  </si>
  <si>
    <t xml:space="preserve">_Note 10 </t>
  </si>
  <si>
    <t xml:space="preserve">_52.4 </t>
  </si>
  <si>
    <t xml:space="preserve">_59.0 </t>
  </si>
  <si>
    <t xml:space="preserve">_Note 11 </t>
  </si>
  <si>
    <t xml:space="preserve">_69.8 </t>
  </si>
  <si>
    <t xml:space="preserve">_61.4 </t>
  </si>
  <si>
    <t xml:space="preserve">_Note 12 </t>
  </si>
  <si>
    <t xml:space="preserve">_52.1 </t>
  </si>
  <si>
    <t xml:space="preserve">_Note 13 </t>
  </si>
  <si>
    <t xml:space="preserve">_Note 14 </t>
  </si>
  <si>
    <t xml:space="preserve">_26.3 </t>
  </si>
  <si>
    <t xml:space="preserve">_Note 15 </t>
  </si>
  <si>
    <t xml:space="preserve">_34.1 </t>
  </si>
  <si>
    <t xml:space="preserve">_56.1 </t>
  </si>
  <si>
    <t xml:space="preserve">_Note 16 </t>
  </si>
  <si>
    <t xml:space="preserve">_Note 17 </t>
  </si>
  <si>
    <t xml:space="preserve">_77.3 </t>
  </si>
  <si>
    <t xml:space="preserve">_Note 18 </t>
  </si>
  <si>
    <t xml:space="preserve">_76.6 </t>
  </si>
  <si>
    <t xml:space="preserve">_Note 19 </t>
  </si>
  <si>
    <t xml:space="preserve">_44.6 </t>
  </si>
  <si>
    <t xml:space="preserve">_Note 20 </t>
  </si>
  <si>
    <t xml:space="preserve">_19.2 </t>
  </si>
  <si>
    <t xml:space="preserve">_Note 21 </t>
  </si>
  <si>
    <t xml:space="preserve">_12.6 </t>
  </si>
  <si>
    <t xml:space="preserve">_Note 22 </t>
  </si>
  <si>
    <t xml:space="preserve">_24.9 </t>
  </si>
  <si>
    <t xml:space="preserve">_60.9 </t>
  </si>
  <si>
    <t xml:space="preserve">_Note 23 </t>
  </si>
  <si>
    <t xml:space="preserve">_23.9 </t>
  </si>
  <si>
    <t xml:space="preserve">_65.3 </t>
  </si>
  <si>
    <t xml:space="preserve">_Note 24 </t>
  </si>
  <si>
    <t xml:space="preserve">_23.2 </t>
  </si>
  <si>
    <t xml:space="preserve">_Note 25 </t>
  </si>
  <si>
    <t xml:space="preserve">_22.4 </t>
  </si>
  <si>
    <t xml:space="preserve">_Note 26 </t>
  </si>
  <si>
    <t xml:space="preserve">_56.4 </t>
  </si>
  <si>
    <t xml:space="preserve">_Note 27 </t>
  </si>
  <si>
    <t xml:space="preserve">_26.0 </t>
  </si>
  <si>
    <t xml:space="preserve">_25.6 </t>
  </si>
  <si>
    <t xml:space="preserve">_Note 28 </t>
  </si>
  <si>
    <t xml:space="preserve">_22.3 </t>
  </si>
  <si>
    <t xml:space="preserve">_23.4 </t>
  </si>
  <si>
    <t xml:space="preserve">_Note 29 </t>
  </si>
  <si>
    <t xml:space="preserve">_16.3 </t>
  </si>
  <si>
    <t xml:space="preserve">_81.2 </t>
  </si>
  <si>
    <t xml:space="preserve">_Note 30 </t>
  </si>
  <si>
    <t xml:space="preserve">Record </t>
  </si>
  <si>
    <t xml:space="preserve">_Rockwell </t>
  </si>
  <si>
    <t xml:space="preserve">_Record 1 </t>
  </si>
  <si>
    <t xml:space="preserve">_25.3 </t>
  </si>
  <si>
    <t xml:space="preserve">_73.1 </t>
  </si>
  <si>
    <t xml:space="preserve">_Record 2 </t>
  </si>
  <si>
    <t xml:space="preserve">_83.2 </t>
  </si>
  <si>
    <t xml:space="preserve">_24.8 </t>
  </si>
  <si>
    <t xml:space="preserve">_Record 3 </t>
  </si>
  <si>
    <t xml:space="preserve">_54.8 </t>
  </si>
  <si>
    <t xml:space="preserve">_13.8 </t>
  </si>
  <si>
    <t xml:space="preserve">_Record 4 </t>
  </si>
  <si>
    <t xml:space="preserve">_14.1 </t>
  </si>
  <si>
    <t xml:space="preserve">_85.9 </t>
  </si>
  <si>
    <t xml:space="preserve">_Record 5 </t>
  </si>
  <si>
    <t xml:space="preserve">_69.2 </t>
  </si>
  <si>
    <t xml:space="preserve">_Record 6 </t>
  </si>
  <si>
    <t xml:space="preserve">_46.4 </t>
  </si>
  <si>
    <t xml:space="preserve">_83.7 </t>
  </si>
  <si>
    <t xml:space="preserve">_Record 7 </t>
  </si>
  <si>
    <t xml:space="preserve">_Record 8 </t>
  </si>
  <si>
    <t xml:space="preserve">_Record 9 </t>
  </si>
  <si>
    <t xml:space="preserve">_61.7 </t>
  </si>
  <si>
    <t xml:space="preserve">_Record 10 </t>
  </si>
  <si>
    <t xml:space="preserve">_Record 11 </t>
  </si>
  <si>
    <t xml:space="preserve">_80.0 </t>
  </si>
  <si>
    <t xml:space="preserve">_67.1 </t>
  </si>
  <si>
    <t xml:space="preserve">_Record 12 </t>
  </si>
  <si>
    <t xml:space="preserve">_51.3 </t>
  </si>
  <si>
    <t xml:space="preserve">_Record 13 </t>
  </si>
  <si>
    <t xml:space="preserve">_64.1 </t>
  </si>
  <si>
    <t xml:space="preserve">_61.6 </t>
  </si>
  <si>
    <t xml:space="preserve">_Record 14 </t>
  </si>
  <si>
    <t xml:space="preserve">_58.6 </t>
  </si>
  <si>
    <t xml:space="preserve">_Record 15 </t>
  </si>
  <si>
    <t xml:space="preserve">_70.2 </t>
  </si>
  <si>
    <t xml:space="preserve">_32.0 </t>
  </si>
  <si>
    <t xml:space="preserve">_Record 16 </t>
  </si>
  <si>
    <t xml:space="preserve">_69.5 </t>
  </si>
  <si>
    <t xml:space="preserve">_Record 17 </t>
  </si>
  <si>
    <t xml:space="preserve">_47.7 </t>
  </si>
  <si>
    <t xml:space="preserve">_Record 18 </t>
  </si>
  <si>
    <t xml:space="preserve">_68.7 </t>
  </si>
  <si>
    <t xml:space="preserve">_86.1 </t>
  </si>
  <si>
    <t xml:space="preserve">_Record 19 </t>
  </si>
  <si>
    <t xml:space="preserve">_Record 20 </t>
  </si>
  <si>
    <t xml:space="preserve">_86.4 </t>
  </si>
  <si>
    <t xml:space="preserve">_Record 21 </t>
  </si>
  <si>
    <t xml:space="preserve">_Record 22 </t>
  </si>
  <si>
    <t xml:space="preserve">_76.0 </t>
  </si>
  <si>
    <t xml:space="preserve">_46.7 </t>
  </si>
  <si>
    <t xml:space="preserve">_Record 23 </t>
  </si>
  <si>
    <t xml:space="preserve">_75.5 </t>
  </si>
  <si>
    <t xml:space="preserve">_74.0 </t>
  </si>
  <si>
    <t xml:space="preserve">_Record 24 </t>
  </si>
  <si>
    <t xml:space="preserve">_76.5 </t>
  </si>
  <si>
    <t xml:space="preserve">_Record 25 </t>
  </si>
  <si>
    <t xml:space="preserve">_65.6 </t>
  </si>
  <si>
    <t xml:space="preserve">_Record 26 </t>
  </si>
  <si>
    <t xml:space="preserve">_Record 27 </t>
  </si>
  <si>
    <t xml:space="preserve">_20.1 </t>
  </si>
  <si>
    <t xml:space="preserve">_Record 28 </t>
  </si>
  <si>
    <t xml:space="preserve">_Record 29 </t>
  </si>
  <si>
    <t xml:space="preserve">_75.6 </t>
  </si>
  <si>
    <t xml:space="preserve">_Mei Yin </t>
  </si>
  <si>
    <t xml:space="preserve">_18.9 </t>
  </si>
  <si>
    <t xml:space="preserve">_15.2 </t>
  </si>
  <si>
    <t xml:space="preserve">_19.8 </t>
  </si>
  <si>
    <t xml:space="preserve">_30.1 </t>
  </si>
  <si>
    <t xml:space="preserve">_16.8 </t>
  </si>
  <si>
    <t xml:space="preserve">_29.0 </t>
  </si>
  <si>
    <t xml:space="preserve">_32.5 </t>
  </si>
  <si>
    <t xml:space="preserve">_81.6 </t>
  </si>
  <si>
    <t xml:space="preserve">_27.3 </t>
  </si>
  <si>
    <t xml:space="preserve">_43.9 </t>
  </si>
  <si>
    <t xml:space="preserve">_20.5 </t>
  </si>
  <si>
    <t xml:space="preserve">_12.8 </t>
  </si>
  <si>
    <t xml:space="preserve">_54.5 </t>
  </si>
  <si>
    <t xml:space="preserve">_15.3 </t>
  </si>
  <si>
    <t xml:space="preserve">_53.2 </t>
  </si>
  <si>
    <t xml:space="preserve">_26.8 </t>
  </si>
  <si>
    <t xml:space="preserve">_39.7 </t>
  </si>
  <si>
    <t xml:space="preserve">_34.4 </t>
  </si>
  <si>
    <t xml:space="preserve">_29.4 </t>
  </si>
  <si>
    <t xml:space="preserve">_28.0 </t>
  </si>
  <si>
    <t xml:space="preserve">_33.9 </t>
  </si>
  <si>
    <t xml:space="preserve">_51.7 </t>
  </si>
  <si>
    <t xml:space="preserve">_39.0 </t>
  </si>
  <si>
    <t xml:space="preserve">_39.1 </t>
  </si>
  <si>
    <t xml:space="preserve">_71.1 </t>
  </si>
  <si>
    <t xml:space="preserve">_82.4 </t>
  </si>
  <si>
    <t xml:space="preserve">_50.5 </t>
  </si>
  <si>
    <t xml:space="preserve">_42.6 </t>
  </si>
  <si>
    <t xml:space="preserve">_23.0 </t>
  </si>
  <si>
    <t xml:space="preserve">_9.7 </t>
  </si>
  <si>
    <t xml:space="preserve">_37.8 </t>
  </si>
  <si>
    <t xml:space="preserve">_18.2 </t>
  </si>
  <si>
    <t xml:space="preserve">_38.0 </t>
  </si>
  <si>
    <t xml:space="preserve">_39.9 </t>
  </si>
  <si>
    <t xml:space="preserve">_40.6 </t>
  </si>
  <si>
    <t xml:space="preserve">_Note 31 </t>
  </si>
  <si>
    <t xml:space="preserve">_13.3 </t>
  </si>
  <si>
    <t xml:space="preserve">_Nerva </t>
  </si>
  <si>
    <t xml:space="preserve">_68.5 </t>
  </si>
  <si>
    <t xml:space="preserve">_39.5 </t>
  </si>
  <si>
    <t xml:space="preserve">_24.5 </t>
  </si>
  <si>
    <t xml:space="preserve">_68.0 </t>
  </si>
  <si>
    <t xml:space="preserve">_45.4 </t>
  </si>
  <si>
    <t xml:space="preserve">_31.5 </t>
  </si>
  <si>
    <t xml:space="preserve">_79.0 </t>
  </si>
  <si>
    <t xml:space="preserve">_47.8 </t>
  </si>
  <si>
    <t xml:space="preserve">_49.1 </t>
  </si>
  <si>
    <t xml:space="preserve">_58.2 </t>
  </si>
  <si>
    <t xml:space="preserve">_51.4 </t>
  </si>
  <si>
    <t xml:space="preserve">_54.6 </t>
  </si>
  <si>
    <t xml:space="preserve">_82.7 </t>
  </si>
  <si>
    <t xml:space="preserve">_27.1 </t>
  </si>
  <si>
    <t xml:space="preserve">_77.4 </t>
  </si>
  <si>
    <t xml:space="preserve">_69.6 </t>
  </si>
  <si>
    <t xml:space="preserve">_84.6 </t>
  </si>
  <si>
    <t xml:space="preserve">_59.2 </t>
  </si>
  <si>
    <t xml:space="preserve">_62.1 </t>
  </si>
  <si>
    <t xml:space="preserve">_20.4 </t>
  </si>
  <si>
    <t xml:space="preserve">_53.7 </t>
  </si>
  <si>
    <t xml:space="preserve">_77.8 </t>
  </si>
  <si>
    <t xml:space="preserve">_43.3 </t>
  </si>
  <si>
    <t xml:space="preserve">_69.3 </t>
  </si>
  <si>
    <t xml:space="preserve">_57.9 </t>
  </si>
  <si>
    <t xml:space="preserve">_32.2 </t>
  </si>
  <si>
    <t xml:space="preserve">_43.4 </t>
  </si>
  <si>
    <t xml:space="preserve">_31.0 </t>
  </si>
  <si>
    <t xml:space="preserve">_50.6 </t>
  </si>
  <si>
    <t xml:space="preserve">_38.5 </t>
  </si>
  <si>
    <t xml:space="preserve">_70.8 </t>
  </si>
  <si>
    <t xml:space="preserve">_43.6 </t>
  </si>
  <si>
    <t xml:space="preserve">_61.0 </t>
  </si>
  <si>
    <t xml:space="preserve">_77.0 </t>
  </si>
  <si>
    <t xml:space="preserve">_75.9 </t>
  </si>
  <si>
    <t xml:space="preserve">_73.8 </t>
  </si>
  <si>
    <t xml:space="preserve">_17.6 </t>
  </si>
  <si>
    <t xml:space="preserve">_56.2 </t>
  </si>
  <si>
    <t xml:space="preserve">_51.1 </t>
  </si>
  <si>
    <t xml:space="preserve">_47.9 </t>
  </si>
  <si>
    <t xml:space="preserve">_47.5 </t>
  </si>
  <si>
    <t xml:space="preserve">_71.2 </t>
  </si>
  <si>
    <t xml:space="preserve">_58.0 </t>
  </si>
  <si>
    <t xml:space="preserve">_43.0 </t>
  </si>
  <si>
    <t xml:space="preserve">_39.2 </t>
  </si>
  <si>
    <t xml:space="preserve">_Deathworm </t>
  </si>
  <si>
    <t xml:space="preserve">_18.6 </t>
  </si>
  <si>
    <t xml:space="preserve">_46.3 </t>
  </si>
  <si>
    <t xml:space="preserve">_Jerboa </t>
  </si>
  <si>
    <t xml:space="preserve">_12.3 </t>
  </si>
  <si>
    <t xml:space="preserve">_Jug Bug </t>
  </si>
  <si>
    <t xml:space="preserve">_35.1 </t>
  </si>
  <si>
    <t xml:space="preserve">_59.7 </t>
  </si>
  <si>
    <t xml:space="preserve">_Mantis </t>
  </si>
  <si>
    <t xml:space="preserve">_Morellatops </t>
  </si>
  <si>
    <t xml:space="preserve">_Moth </t>
  </si>
  <si>
    <t xml:space="preserve">_65.0 </t>
  </si>
  <si>
    <t xml:space="preserve">_32.6 </t>
  </si>
  <si>
    <t xml:space="preserve">_Phoenix </t>
  </si>
  <si>
    <t xml:space="preserve">_84.7 </t>
  </si>
  <si>
    <t xml:space="preserve">_14.6 </t>
  </si>
  <si>
    <t xml:space="preserve">_Rock Elemental </t>
  </si>
  <si>
    <t xml:space="preserve">_Thorny Dragon </t>
  </si>
  <si>
    <t xml:space="preserve">_Vulture </t>
  </si>
  <si>
    <t xml:space="preserve">_18.3 </t>
  </si>
  <si>
    <t xml:space="preserve">_67.3 </t>
  </si>
  <si>
    <t xml:space="preserve">_Wyvern </t>
  </si>
  <si>
    <t xml:space="preserve">_46.8 </t>
  </si>
  <si>
    <t xml:space="preserve">_45.0 </t>
  </si>
  <si>
    <t xml:space="preserve">_48.8 </t>
  </si>
  <si>
    <t xml:space="preserve">_57.0 </t>
  </si>
  <si>
    <t xml:space="preserve">_76.1 </t>
  </si>
  <si>
    <t xml:space="preserve">_63.9 </t>
  </si>
  <si>
    <t xml:space="preserve">_54.1 </t>
  </si>
  <si>
    <t xml:space="preserve">_50.8 </t>
  </si>
  <si>
    <t xml:space="preserve">_31.9 </t>
  </si>
  <si>
    <t xml:space="preserve">_53.3 </t>
  </si>
  <si>
    <t xml:space="preserve">_51.0 </t>
  </si>
  <si>
    <t xml:space="preserve">_86.7 </t>
  </si>
  <si>
    <t xml:space="preserve">_10.6 </t>
  </si>
  <si>
    <t xml:space="preserve">_19.5 </t>
  </si>
  <si>
    <t xml:space="preserve">_15.7 </t>
  </si>
  <si>
    <t xml:space="preserve">_21.7 </t>
  </si>
  <si>
    <t xml:space="preserve">_23.7 </t>
  </si>
  <si>
    <t xml:space="preserve">_35.3 </t>
  </si>
  <si>
    <t xml:space="preserve">_56.6 </t>
  </si>
  <si>
    <t xml:space="preserve">_52.2 </t>
  </si>
  <si>
    <t xml:space="preserve">_10.4 </t>
  </si>
  <si>
    <t xml:space="preserve">_66.6 </t>
  </si>
  <si>
    <t xml:space="preserve">_26.5 </t>
  </si>
  <si>
    <t xml:space="preserve">_48.6 </t>
  </si>
  <si>
    <t xml:space="preserve">_85.8 </t>
  </si>
  <si>
    <t xml:space="preserve">_84.8 </t>
  </si>
  <si>
    <t xml:space="preserve">_66.0 </t>
  </si>
  <si>
    <t xml:space="preserve">_60.2 </t>
  </si>
  <si>
    <t xml:space="preserve">_72.4 </t>
  </si>
  <si>
    <t xml:space="preserve">_85.1 </t>
  </si>
  <si>
    <t xml:space="preserve">_37.3 </t>
  </si>
  <si>
    <t xml:space="preserve">_17.5 </t>
  </si>
  <si>
    <t xml:space="preserve">_21.8 </t>
  </si>
  <si>
    <t xml:space="preserve">_43.1 </t>
  </si>
  <si>
    <t xml:space="preserve">_23.8 </t>
  </si>
  <si>
    <t xml:space="preserve">_48.9 </t>
  </si>
  <si>
    <t xml:space="preserve">_10.5 </t>
  </si>
  <si>
    <t xml:space="preserve">_72.0 </t>
  </si>
  <si>
    <t xml:space="preserve">_13.9 </t>
  </si>
  <si>
    <t xml:space="preserve">_24.2 </t>
  </si>
  <si>
    <t xml:space="preserve">_44.8 </t>
  </si>
  <si>
    <t xml:space="preserve">_86.3 </t>
  </si>
  <si>
    <t xml:space="preserve">_69.0 </t>
  </si>
  <si>
    <t xml:space="preserve">_28.3 </t>
  </si>
  <si>
    <t xml:space="preserve">_42.2 </t>
  </si>
  <si>
    <t xml:space="preserve">_55.1 </t>
  </si>
  <si>
    <t xml:space="preserve">_31.7 </t>
  </si>
  <si>
    <t xml:space="preserve">_72.6 </t>
  </si>
  <si>
    <t xml:space="preserve">_40.5 </t>
  </si>
  <si>
    <t xml:space="preserve">_55.0 </t>
  </si>
  <si>
    <t xml:space="preserve">_56.0 </t>
  </si>
  <si>
    <t xml:space="preserve">_63.0 </t>
  </si>
  <si>
    <t xml:space="preserve">_19.0 </t>
  </si>
  <si>
    <t xml:space="preserve">_81.8 </t>
  </si>
  <si>
    <t xml:space="preserve">_17.9 </t>
  </si>
  <si>
    <t xml:space="preserve">_59.4 </t>
  </si>
  <si>
    <t xml:space="preserve">_86.6 </t>
  </si>
  <si>
    <t xml:space="preserve">_80.4 </t>
  </si>
  <si>
    <t xml:space="preserve">_25.7 </t>
  </si>
  <si>
    <t xml:space="preserve">_52.7 </t>
  </si>
  <si>
    <t xml:space="preserve">_51.8 </t>
  </si>
  <si>
    <t xml:space="preserve">_37.1 </t>
  </si>
  <si>
    <t xml:space="preserve">_50.0 </t>
  </si>
  <si>
    <t xml:space="preserve">_Record 30 </t>
  </si>
  <si>
    <t xml:space="preserve">_30.6 </t>
  </si>
  <si>
    <t xml:space="preserve">Tablet </t>
  </si>
  <si>
    <t xml:space="preserve">_Raia </t>
  </si>
  <si>
    <t xml:space="preserve">_Tablet 1 </t>
  </si>
  <si>
    <t xml:space="preserve">_11.2 </t>
  </si>
  <si>
    <t xml:space="preserve">_40.0 </t>
  </si>
  <si>
    <t xml:space="preserve">_Tablet 2 </t>
  </si>
  <si>
    <t xml:space="preserve">_Tablet 3 </t>
  </si>
  <si>
    <t xml:space="preserve">_Tablet 4 </t>
  </si>
  <si>
    <t xml:space="preserve">_68.8 </t>
  </si>
  <si>
    <t xml:space="preserve">_Tablet 5 </t>
  </si>
  <si>
    <t xml:space="preserve">_69.9 </t>
  </si>
  <si>
    <t xml:space="preserve">_Tablet 6 </t>
  </si>
  <si>
    <t xml:space="preserve">_22.2 </t>
  </si>
  <si>
    <t xml:space="preserve">_60.8 </t>
  </si>
  <si>
    <t xml:space="preserve">_Tablet 7 </t>
  </si>
  <si>
    <t xml:space="preserve">_Tablet 8 </t>
  </si>
  <si>
    <t xml:space="preserve">_56.5 </t>
  </si>
  <si>
    <t xml:space="preserve">_Tablet 9 </t>
  </si>
  <si>
    <t xml:space="preserve">_50.3 </t>
  </si>
  <si>
    <t xml:space="preserve">_80.3 </t>
  </si>
  <si>
    <t xml:space="preserve">_Tablet 10 </t>
  </si>
  <si>
    <t xml:space="preserve">_88.7 </t>
  </si>
  <si>
    <t xml:space="preserve">_38.6 </t>
  </si>
  <si>
    <t xml:space="preserve">_Tablet 11 </t>
  </si>
  <si>
    <t xml:space="preserve">_Tablet 12 </t>
  </si>
  <si>
    <t xml:space="preserve">_60.3 </t>
  </si>
  <si>
    <t xml:space="preserve">_Tablet 13 </t>
  </si>
  <si>
    <t xml:space="preserve">_Tablet 14 </t>
  </si>
  <si>
    <t xml:space="preserve">_33.1 </t>
  </si>
  <si>
    <t xml:space="preserve">_85.7 </t>
  </si>
  <si>
    <t xml:space="preserve">_Tablet 15 </t>
  </si>
  <si>
    <t xml:space="preserve">_88.6 </t>
  </si>
  <si>
    <t xml:space="preserve">_Tablet 16 </t>
  </si>
  <si>
    <t xml:space="preserve">_9.5 </t>
  </si>
  <si>
    <t xml:space="preserve">_Tablet 17 </t>
  </si>
  <si>
    <t xml:space="preserve">_20.3 </t>
  </si>
  <si>
    <t xml:space="preserve">_Tablet 18 </t>
  </si>
  <si>
    <t xml:space="preserve">_Tablet 19 </t>
  </si>
  <si>
    <t xml:space="preserve">_43.7 </t>
  </si>
  <si>
    <t xml:space="preserve">_Tablet 20 </t>
  </si>
  <si>
    <t xml:space="preserve">_61.5 </t>
  </si>
  <si>
    <t xml:space="preserve">_Tablet 21 </t>
  </si>
  <si>
    <t xml:space="preserve">_79.7 </t>
  </si>
  <si>
    <t xml:space="preserve">_15.5 </t>
  </si>
  <si>
    <t xml:space="preserve">_Tablet 22 </t>
  </si>
  <si>
    <t xml:space="preserve">_13.6 </t>
  </si>
  <si>
    <t xml:space="preserve">_Tablet 23 </t>
  </si>
  <si>
    <t xml:space="preserve">_62.7 </t>
  </si>
  <si>
    <t xml:space="preserve">_44.3 </t>
  </si>
  <si>
    <t xml:space="preserve">_Tablet 24 </t>
  </si>
  <si>
    <t xml:space="preserve">_60.1 </t>
  </si>
  <si>
    <t xml:space="preserve">_Tablet 25 </t>
  </si>
  <si>
    <t xml:space="preserve">_Tablet 26 </t>
  </si>
  <si>
    <t xml:space="preserve">_Tablet 27 </t>
  </si>
  <si>
    <t xml:space="preserve">_37.5 </t>
  </si>
  <si>
    <t xml:space="preserve">_Tablet 28 </t>
  </si>
  <si>
    <t xml:space="preserve">_45.3 </t>
  </si>
  <si>
    <t xml:space="preserve">_Tablet 29 </t>
  </si>
  <si>
    <t xml:space="preserve">_46.6 </t>
  </si>
  <si>
    <t xml:space="preserve">_Tablet 30 </t>
  </si>
  <si>
    <t xml:space="preserve">_39.3 </t>
  </si>
  <si>
    <t xml:space="preserve">_Dahkeya </t>
  </si>
  <si>
    <t xml:space="preserve">_66.3 </t>
  </si>
  <si>
    <t xml:space="preserve">_14.4 </t>
  </si>
  <si>
    <t xml:space="preserve">_48.1 </t>
  </si>
  <si>
    <t xml:space="preserve">_78.9 </t>
  </si>
  <si>
    <t xml:space="preserve">_44.2 </t>
  </si>
  <si>
    <t xml:space="preserve">_42.3 </t>
  </si>
  <si>
    <t xml:space="preserve">_88.4 </t>
  </si>
  <si>
    <t xml:space="preserve">_33.6 </t>
  </si>
  <si>
    <t xml:space="preserve">_10.7 </t>
  </si>
  <si>
    <t xml:space="preserve">_12.4 </t>
  </si>
  <si>
    <t xml:space="preserve">_41.1 </t>
  </si>
  <si>
    <t xml:space="preserve">_35.8 </t>
  </si>
  <si>
    <t xml:space="preserve">_30.4 </t>
  </si>
  <si>
    <t xml:space="preserve">_28.2 </t>
  </si>
  <si>
    <t xml:space="preserve">_41.7 </t>
  </si>
  <si>
    <t xml:space="preserve">_34.6 </t>
  </si>
  <si>
    <t xml:space="preserve">_48.7 </t>
  </si>
  <si>
    <t xml:space="preserve">_64.0 </t>
  </si>
  <si>
    <t xml:space="preserve">_83.6 </t>
  </si>
  <si>
    <t xml:space="preserve">_63.7 </t>
  </si>
  <si>
    <t xml:space="preserve">_46.9 </t>
  </si>
  <si>
    <t xml:space="preserve">_65.4 </t>
  </si>
  <si>
    <t xml:space="preserve">_55.5 </t>
  </si>
  <si>
    <t xml:space="preserve">_78.4 </t>
  </si>
  <si>
    <t xml:space="preserve">_76.9 </t>
  </si>
  <si>
    <t xml:space="preserve">_83.4 </t>
  </si>
  <si>
    <t xml:space="preserve">_Basilisk </t>
  </si>
  <si>
    <t xml:space="preserve">_Bulbdog </t>
  </si>
  <si>
    <t xml:space="preserve">_68.3 </t>
  </si>
  <si>
    <t xml:space="preserve">_Featherlight </t>
  </si>
  <si>
    <t xml:space="preserve">_48.3 </t>
  </si>
  <si>
    <t xml:space="preserve">_27.2 </t>
  </si>
  <si>
    <t xml:space="preserve">_Glowbug </t>
  </si>
  <si>
    <t xml:space="preserve">_66.7 </t>
  </si>
  <si>
    <t xml:space="preserve">_Glowtail </t>
  </si>
  <si>
    <t xml:space="preserve">_72.2 </t>
  </si>
  <si>
    <t xml:space="preserve">_Karkinos </t>
  </si>
  <si>
    <t xml:space="preserve">_46.1 </t>
  </si>
  <si>
    <t xml:space="preserve">_64.2 </t>
  </si>
  <si>
    <t xml:space="preserve">_Lamprey </t>
  </si>
  <si>
    <t xml:space="preserve">_57.1 </t>
  </si>
  <si>
    <t xml:space="preserve">_73.7 </t>
  </si>
  <si>
    <t xml:space="preserve">_Roll Rat </t>
  </si>
  <si>
    <t xml:space="preserve">_Nameless </t>
  </si>
  <si>
    <t xml:space="preserve">_54.9 </t>
  </si>
  <si>
    <t xml:space="preserve">_Ravager </t>
  </si>
  <si>
    <t xml:space="preserve">_36.0 </t>
  </si>
  <si>
    <t xml:space="preserve">_Reaper </t>
  </si>
  <si>
    <t xml:space="preserve">_Rock Drake </t>
  </si>
  <si>
    <t xml:space="preserve">_52.0 </t>
  </si>
  <si>
    <t xml:space="preserve">_Seeker </t>
  </si>
  <si>
    <t xml:space="preserve">_19.9 </t>
  </si>
  <si>
    <t xml:space="preserve">_Shinehorn </t>
  </si>
  <si>
    <t xml:space="preserve">_44.5 </t>
  </si>
  <si>
    <t xml:space="preserve">_20.2 </t>
  </si>
  <si>
    <t xml:space="preserve">_25.8 </t>
  </si>
  <si>
    <t xml:space="preserve">_62.6 </t>
  </si>
  <si>
    <t xml:space="preserve">_45.2 </t>
  </si>
  <si>
    <t xml:space="preserve">_40.3 </t>
  </si>
  <si>
    <t xml:space="preserve">_27.9 </t>
  </si>
  <si>
    <t xml:space="preserve">_54.4 </t>
  </si>
  <si>
    <t xml:space="preserve">_56.3 </t>
  </si>
  <si>
    <t xml:space="preserve">_34.5 </t>
  </si>
  <si>
    <t xml:space="preserve">_61.3 </t>
  </si>
  <si>
    <t xml:space="preserve">_55.6 </t>
  </si>
  <si>
    <t xml:space="preserve">_57.4 </t>
  </si>
  <si>
    <t xml:space="preserve">_51.6 </t>
  </si>
  <si>
    <t xml:space="preserve">_63.4 </t>
  </si>
  <si>
    <t xml:space="preserve">_37.2 </t>
  </si>
  <si>
    <t xml:space="preserve">_70.0 </t>
  </si>
  <si>
    <t xml:space="preserve">_69.7 </t>
  </si>
  <si>
    <t xml:space="preserve">_29.2 </t>
  </si>
  <si>
    <t xml:space="preserve">_30.8 </t>
  </si>
  <si>
    <t xml:space="preserve">_81.0 </t>
  </si>
  <si>
    <t xml:space="preserve">_45.7 </t>
  </si>
  <si>
    <t xml:space="preserve">_87.2 </t>
  </si>
  <si>
    <t xml:space="preserve">_24.1 </t>
  </si>
  <si>
    <t xml:space="preserve">_29.5 </t>
  </si>
  <si>
    <t xml:space="preserve">_53.5 </t>
  </si>
  <si>
    <t xml:space="preserve">_38.4 </t>
  </si>
  <si>
    <t xml:space="preserve">_41.3 </t>
  </si>
  <si>
    <t xml:space="preserve">_56.8 </t>
  </si>
  <si>
    <t xml:space="preserve">_44.4 </t>
  </si>
  <si>
    <t xml:space="preserve">_56.9 </t>
  </si>
  <si>
    <t xml:space="preserve">_59.6 </t>
  </si>
  <si>
    <t xml:space="preserve">_63.2 </t>
  </si>
  <si>
    <t xml:space="preserve">_52.8 </t>
  </si>
  <si>
    <t xml:space="preserve">_65.2 </t>
  </si>
  <si>
    <t xml:space="preserve">_55.7 </t>
  </si>
  <si>
    <t xml:space="preserve">_60.4 </t>
  </si>
  <si>
    <t xml:space="preserve">_55.4 </t>
  </si>
  <si>
    <t xml:space="preserve">_48.0 </t>
  </si>
  <si>
    <t xml:space="preserve">_39.4 </t>
  </si>
  <si>
    <t xml:space="preserve">_46.0 </t>
  </si>
  <si>
    <t xml:space="preserve">_67.9 </t>
  </si>
  <si>
    <t xml:space="preserve">_38.3 </t>
  </si>
  <si>
    <t xml:space="preserve">_30.9 </t>
  </si>
  <si>
    <t xml:space="preserve">_31.1 </t>
  </si>
  <si>
    <t xml:space="preserve">_42.1 </t>
  </si>
  <si>
    <t xml:space="preserve">_41.6 </t>
  </si>
  <si>
    <t xml:space="preserve">_50.4 </t>
  </si>
  <si>
    <t xml:space="preserve">_42.4 </t>
  </si>
  <si>
    <t xml:space="preserve">_53.6 </t>
  </si>
  <si>
    <t xml:space="preserve">_48.4 </t>
  </si>
  <si>
    <t xml:space="preserve">_58.3 </t>
  </si>
  <si>
    <t xml:space="preserve">_48.2 </t>
  </si>
  <si>
    <t xml:space="preserve">_47.6 </t>
  </si>
  <si>
    <t xml:space="preserve">_69.4 </t>
  </si>
  <si>
    <t xml:space="preserve">_58.4 </t>
  </si>
  <si>
    <t xml:space="preserve">_55.9 </t>
  </si>
  <si>
    <t xml:space="preserve">_64.4 </t>
  </si>
  <si>
    <t xml:space="preserve">_66.5 </t>
  </si>
  <si>
    <t xml:space="preserve">_73.2 </t>
  </si>
  <si>
    <t xml:space="preserve">_58.7 </t>
  </si>
  <si>
    <t xml:space="preserve">_79.4 </t>
  </si>
  <si>
    <t xml:space="preserve">_83.5 </t>
  </si>
  <si>
    <t xml:space="preserve">_86.5 </t>
  </si>
  <si>
    <t xml:space="preserve">_88.2 </t>
  </si>
  <si>
    <t xml:space="preserve">_74.7 </t>
  </si>
  <si>
    <t xml:space="preserve">Journal </t>
  </si>
  <si>
    <t xml:space="preserve">_Boris </t>
  </si>
  <si>
    <t xml:space="preserve">_Journal 1 </t>
  </si>
  <si>
    <t xml:space="preserve">_Journal 2 </t>
  </si>
  <si>
    <t xml:space="preserve">_Journal 3 </t>
  </si>
  <si>
    <t xml:space="preserve">_63.8 </t>
  </si>
  <si>
    <t xml:space="preserve">_Journal 4 </t>
  </si>
  <si>
    <t xml:space="preserve">_Journal 5 </t>
  </si>
  <si>
    <t xml:space="preserve">_Emilia </t>
  </si>
  <si>
    <t xml:space="preserve">_46.2 </t>
  </si>
  <si>
    <t xml:space="preserve">_37.4 </t>
  </si>
  <si>
    <t xml:space="preserve">_24.3 </t>
  </si>
  <si>
    <t xml:space="preserve">_Imamu </t>
  </si>
  <si>
    <t xml:space="preserve">_75.3 </t>
  </si>
  <si>
    <t xml:space="preserve">_73.5 </t>
  </si>
  <si>
    <t xml:space="preserve">_72.7 </t>
  </si>
  <si>
    <t xml:space="preserve">_71.9 </t>
  </si>
  <si>
    <t xml:space="preserve">_46.5 </t>
  </si>
  <si>
    <t xml:space="preserve">_Rusty </t>
  </si>
  <si>
    <t xml:space="preserve">_45.5 </t>
  </si>
  <si>
    <t xml:space="preserve">_38.1 </t>
  </si>
  <si>
    <t xml:space="preserve">_Skye </t>
  </si>
  <si>
    <t xml:space="preserve">_Trent </t>
  </si>
  <si>
    <t xml:space="preserve">_58.5 </t>
  </si>
  <si>
    <t xml:space="preserve">_43.8 </t>
  </si>
  <si>
    <t xml:space="preserve">_70.9 </t>
  </si>
  <si>
    <t xml:space="preserve">_68.2 </t>
  </si>
  <si>
    <t xml:space="preserve">Log </t>
  </si>
  <si>
    <t xml:space="preserve">_Diana </t>
  </si>
  <si>
    <t xml:space="preserve">_Log 1 </t>
  </si>
  <si>
    <t xml:space="preserve">_Log 2 </t>
  </si>
  <si>
    <t xml:space="preserve">_29.7 </t>
  </si>
  <si>
    <t xml:space="preserve">_52.6 </t>
  </si>
  <si>
    <t xml:space="preserve">_Log 3 </t>
  </si>
  <si>
    <t xml:space="preserve">_33.8 </t>
  </si>
  <si>
    <t xml:space="preserve">_Log 4 </t>
  </si>
  <si>
    <t xml:space="preserve">_37.7 </t>
  </si>
  <si>
    <t xml:space="preserve">_Log 5 </t>
  </si>
  <si>
    <t xml:space="preserve">_30.5 </t>
  </si>
  <si>
    <t xml:space="preserve">_Log 6 </t>
  </si>
  <si>
    <t xml:space="preserve">_34.0 </t>
  </si>
  <si>
    <t xml:space="preserve">_38.9 </t>
  </si>
  <si>
    <t xml:space="preserve">_Log 7 </t>
  </si>
  <si>
    <t xml:space="preserve">_Log 8 </t>
  </si>
  <si>
    <t xml:space="preserve">_38.2 </t>
  </si>
  <si>
    <t xml:space="preserve">_Log 9 </t>
  </si>
  <si>
    <t xml:space="preserve">_Log 10 </t>
  </si>
  <si>
    <t xml:space="preserve">_Log 11 </t>
  </si>
  <si>
    <t xml:space="preserve">_Log 12 </t>
  </si>
  <si>
    <t xml:space="preserve">_Log 13 </t>
  </si>
  <si>
    <t xml:space="preserve">_Log 14 </t>
  </si>
  <si>
    <t xml:space="preserve">_47.4 </t>
  </si>
  <si>
    <t xml:space="preserve">_Log 15 </t>
  </si>
  <si>
    <t xml:space="preserve">_Log 16 </t>
  </si>
  <si>
    <t xml:space="preserve">_70.4 </t>
  </si>
  <si>
    <t xml:space="preserve">_Log 17 </t>
  </si>
  <si>
    <t xml:space="preserve">_77.5 </t>
  </si>
  <si>
    <t xml:space="preserve">_Log 18 </t>
  </si>
  <si>
    <t xml:space="preserve">_Log 19 </t>
  </si>
  <si>
    <t xml:space="preserve">_71.0 </t>
  </si>
  <si>
    <t xml:space="preserve">_Log 20 </t>
  </si>
  <si>
    <t xml:space="preserve">_60.5 </t>
  </si>
  <si>
    <t>WITH</t>
  </si>
  <si>
    <t>without</t>
  </si>
  <si>
    <t>SavedMinimapMarks=(Name="</t>
  </si>
  <si>
    <t>",CustomTag="chipy-</t>
  </si>
  <si>
    <t>",Location=(X=</t>
  </si>
  <si>
    <t>,Y=</t>
  </si>
  <si>
    <t>,Z=</t>
  </si>
  <si>
    <t>),Color=(R=</t>
  </si>
  <si>
    <t>,G=</t>
  </si>
  <si>
    <t>,B=</t>
  </si>
  <si>
    <t>,A=1.000000),ID=0,MarkIcon=/Script/Engine.Texture2D'"/Game/PrimalEarth/UI/Textures/T_UI_HUDPointOfInterest_Collectible.T_UI_HUDPointOfInterest_Collectible"',MapName="</t>
  </si>
  <si>
    <t>",bIsShowing=</t>
  </si>
  <si>
    <t>,IconColor=(R=</t>
  </si>
  <si>
    <t>,A=1.000000),bIsShowingText=True,CharacterID=-1,CharacterIsPlayer=False)</t>
  </si>
  <si>
    <t>ID</t>
  </si>
  <si>
    <t>r</t>
  </si>
  <si>
    <t>g</t>
  </si>
  <si>
    <t>b</t>
  </si>
  <si>
    <t>map</t>
  </si>
  <si>
    <t>Yavuz-ID</t>
  </si>
  <si>
    <t>-324617 -219902 -10453 169.77 -12.28</t>
  </si>
  <si>
    <t>Water</t>
  </si>
  <si>
    <t>-317456 274661 -38989 43.83 -20.26</t>
  </si>
  <si>
    <t>cave</t>
  </si>
  <si>
    <t>-312021 -269142 -35369 73.20 -43.45</t>
  </si>
  <si>
    <t>-273007 -140224 -13764 179.91 -51.25</t>
  </si>
  <si>
    <t>surface</t>
  </si>
  <si>
    <t>_Note 26 *MISSING*</t>
  </si>
  <si>
    <t>-261193 114158 -11271 172.47 -23.23</t>
  </si>
  <si>
    <t>-242389 65501 -26768 153.30 -35.09</t>
  </si>
  <si>
    <t>-236945 96930 -10715 73.86 -66.12</t>
  </si>
  <si>
    <t>-228882 198978 -9287 -64.00 -62.57</t>
  </si>
  <si>
    <t>cave water</t>
  </si>
  <si>
    <t>-214974 -168116 11389 -46.23 -30.17</t>
  </si>
  <si>
    <t>-205898 3713 -7619 146.67 -69.11</t>
  </si>
  <si>
    <t>-206087 225069 -12401 17.70 -49.68</t>
  </si>
  <si>
    <t>-200973 293214 -9492 143.03 -52.94</t>
  </si>
  <si>
    <t>-183473 261416 -12035 155.13 -29.99</t>
  </si>
  <si>
    <t>_Note 6 *MISSING*</t>
  </si>
  <si>
    <t>-143268 172568 -11248 12.24 -78.08</t>
  </si>
  <si>
    <t>-141899 233624 -11273 60.64 -78.06</t>
  </si>
  <si>
    <t>-110266 328197 -43142 -35.46 -41.30</t>
  </si>
  <si>
    <t>-86301 -55953 33752 116.41 -64.65</t>
  </si>
  <si>
    <t>-79537 -203380 -2956 70.81 -71.20</t>
  </si>
  <si>
    <t>-76297 -313236 -40105 53.90 -22.19</t>
  </si>
  <si>
    <t>-33864 -83154 -6896 109.74 -50.39</t>
  </si>
  <si>
    <t>_Note 28 *MISSING*</t>
  </si>
  <si>
    <t>-5592 -298950 -13944 62.64 -45.16</t>
  </si>
  <si>
    <t>_Note 21 *FIXED*</t>
  </si>
  <si>
    <t>_Coelacanth *MISSING*</t>
  </si>
  <si>
    <t>_Rex *MISSING*</t>
  </si>
  <si>
    <t>_Spino *MISSING*</t>
  </si>
  <si>
    <t>_Pachy *MISSING*</t>
  </si>
  <si>
    <t>_Piranha *MISSING*</t>
  </si>
  <si>
    <t>_Quetzal *MISSING*</t>
  </si>
  <si>
    <t>_Sarco *MISSING*</t>
  </si>
  <si>
    <t>18222 300300 -13587 117.43 -75.61</t>
  </si>
  <si>
    <t>_Ammonite *MISSING*</t>
  </si>
  <si>
    <t>16945 272403 -24398 -120.18 -63.31</t>
  </si>
  <si>
    <t>39055 -297469 -12938 2.20 -21.62</t>
  </si>
  <si>
    <t>72496 -114425 25912 74.28 -69.48</t>
  </si>
  <si>
    <t>86804 -52622 -5369 -171.79 -58.93</t>
  </si>
  <si>
    <t>132480 -43919 -10563 -173.58 -76.67</t>
  </si>
  <si>
    <t>151967 -285972 -10004 -22.22 -28.00</t>
  </si>
  <si>
    <t>153413 -229831 -13091 152.44 -66.02</t>
  </si>
  <si>
    <t>_Note 21 *MISSING*</t>
  </si>
  <si>
    <t>190834 -293595 -115023 118.05 -54.72</t>
  </si>
  <si>
    <t>origin</t>
  </si>
  <si>
    <t>205054 -286580 -115272 -55.47 -75.69</t>
  </si>
  <si>
    <t>_Record 29 *FIXED*</t>
  </si>
  <si>
    <t>217072 -246284 -115217 -23.72 -69.68</t>
  </si>
  <si>
    <t>225972 -210720 -116325 24.81 -44.59</t>
  </si>
  <si>
    <t>_Explorer</t>
  </si>
  <si>
    <t>_??? #1</t>
  </si>
  <si>
    <t>223003 29866 -12131 105.19 -80.00</t>
  </si>
  <si>
    <t>237836 23323 -13431 -97.66 -51.45</t>
  </si>
  <si>
    <t>253598 -968 -26058 85.24 -80.00</t>
  </si>
  <si>
    <t>255003 248045 -14050 -0.21 -65.46</t>
  </si>
  <si>
    <t>Artifact</t>
  </si>
  <si>
    <t>Cunning</t>
  </si>
  <si>
    <t>267420 -28505 -43224 -169.96 -10.73</t>
  </si>
  <si>
    <t>_Record 6 *MISSING*</t>
  </si>
  <si>
    <t>273270 275108 -11553 10.72 -32.25</t>
  </si>
  <si>
    <t>328220 -331957 -42925 -132.92 -23.80</t>
  </si>
  <si>
    <t>331514 301100 -42813 13.96 -37.91</t>
  </si>
  <si>
    <t>336598 -110707 -43684 83.23 -60.87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</si>
</sst>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DBDEE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8" fillId="4" borderId="4" xfId="8" applyBorder="1"/>
    <xf numFmtId="0" fontId="18" fillId="0" borderId="0" xfId="0" applyFont="1"/>
    <xf numFmtId="0" fontId="8" fillId="4" borderId="0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2"/>
  <sheetViews>
    <sheetView topLeftCell="A169" workbookViewId="0">
      <selection activeCell="S207" sqref="S207"/>
    </sheetView>
  </sheetViews>
  <sheetFormatPr defaultRowHeight="15" x14ac:dyDescent="0.25"/>
  <sheetData>
    <row r="1" spans="1:16" x14ac:dyDescent="0.25">
      <c r="A1">
        <v>225575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206487</v>
      </c>
      <c r="J1">
        <v>-11169</v>
      </c>
      <c r="K1">
        <v>1</v>
      </c>
      <c r="M1">
        <v>0</v>
      </c>
      <c r="N1">
        <v>0.7</v>
      </c>
      <c r="O1">
        <v>0.7</v>
      </c>
      <c r="P1" t="s">
        <v>7</v>
      </c>
    </row>
    <row r="2" spans="1:16" x14ac:dyDescent="0.25">
      <c r="A2">
        <v>-312863</v>
      </c>
      <c r="B2" t="s">
        <v>0</v>
      </c>
      <c r="C2" t="s">
        <v>1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>
        <v>-268548</v>
      </c>
      <c r="J2">
        <v>-35339</v>
      </c>
      <c r="K2">
        <v>2</v>
      </c>
      <c r="M2">
        <v>0.2</v>
      </c>
      <c r="N2">
        <v>0.2</v>
      </c>
      <c r="O2">
        <v>0.2</v>
      </c>
      <c r="P2" t="s">
        <v>7</v>
      </c>
    </row>
    <row r="3" spans="1:16" x14ac:dyDescent="0.25">
      <c r="A3">
        <v>11664</v>
      </c>
      <c r="B3" t="s">
        <v>0</v>
      </c>
      <c r="C3" t="s">
        <v>1</v>
      </c>
      <c r="D3" t="s">
        <v>11</v>
      </c>
      <c r="E3" t="s">
        <v>12</v>
      </c>
      <c r="F3" t="s">
        <v>13</v>
      </c>
      <c r="G3" t="s">
        <v>5</v>
      </c>
      <c r="H3" t="s">
        <v>6</v>
      </c>
      <c r="I3">
        <v>300262</v>
      </c>
      <c r="J3">
        <v>-13904</v>
      </c>
      <c r="K3">
        <v>3</v>
      </c>
      <c r="M3">
        <v>1</v>
      </c>
      <c r="N3">
        <v>1</v>
      </c>
      <c r="O3">
        <v>0</v>
      </c>
      <c r="P3" t="s">
        <v>7</v>
      </c>
    </row>
    <row r="4" spans="1:16" x14ac:dyDescent="0.25">
      <c r="A4">
        <v>-79206</v>
      </c>
      <c r="B4" t="s">
        <v>0</v>
      </c>
      <c r="C4" t="s">
        <v>1</v>
      </c>
      <c r="D4" t="s">
        <v>14</v>
      </c>
      <c r="E4" t="s">
        <v>15</v>
      </c>
      <c r="F4" t="s">
        <v>16</v>
      </c>
      <c r="G4" t="s">
        <v>5</v>
      </c>
      <c r="H4" t="s">
        <v>6</v>
      </c>
      <c r="I4">
        <v>-203715</v>
      </c>
      <c r="J4">
        <v>-3335</v>
      </c>
      <c r="K4">
        <v>4</v>
      </c>
      <c r="M4">
        <v>1</v>
      </c>
      <c r="N4">
        <v>1</v>
      </c>
      <c r="O4">
        <v>0</v>
      </c>
      <c r="P4" t="s">
        <v>7</v>
      </c>
    </row>
    <row r="5" spans="1:16" x14ac:dyDescent="0.25">
      <c r="A5">
        <v>-186483</v>
      </c>
      <c r="B5" t="s">
        <v>0</v>
      </c>
      <c r="C5" t="s">
        <v>1</v>
      </c>
      <c r="D5" t="s">
        <v>17</v>
      </c>
      <c r="E5" t="s">
        <v>18</v>
      </c>
      <c r="F5" t="s">
        <v>19</v>
      </c>
      <c r="G5" t="s">
        <v>5</v>
      </c>
      <c r="H5" t="s">
        <v>6</v>
      </c>
      <c r="I5">
        <v>-273905</v>
      </c>
      <c r="J5">
        <v>-13527</v>
      </c>
      <c r="K5">
        <v>5</v>
      </c>
      <c r="M5">
        <v>1</v>
      </c>
      <c r="N5">
        <v>1</v>
      </c>
      <c r="O5">
        <v>0</v>
      </c>
      <c r="P5" t="s">
        <v>7</v>
      </c>
    </row>
    <row r="6" spans="1:16" x14ac:dyDescent="0.25">
      <c r="A6">
        <v>-33621</v>
      </c>
      <c r="B6" t="s">
        <v>0</v>
      </c>
      <c r="C6" t="s">
        <v>1</v>
      </c>
      <c r="D6" t="s">
        <v>20</v>
      </c>
      <c r="E6" t="s">
        <v>21</v>
      </c>
      <c r="F6" t="s">
        <v>22</v>
      </c>
      <c r="G6" t="s">
        <v>5</v>
      </c>
      <c r="H6" t="s">
        <v>6</v>
      </c>
      <c r="I6">
        <v>-82874</v>
      </c>
      <c r="J6">
        <v>-6791</v>
      </c>
      <c r="K6">
        <v>6</v>
      </c>
      <c r="M6">
        <v>0.2</v>
      </c>
      <c r="N6">
        <v>0.2</v>
      </c>
      <c r="O6">
        <v>0.2</v>
      </c>
      <c r="P6" t="s">
        <v>7</v>
      </c>
    </row>
    <row r="7" spans="1:16" x14ac:dyDescent="0.25">
      <c r="A7">
        <v>-57800</v>
      </c>
      <c r="B7" t="s">
        <v>0</v>
      </c>
      <c r="C7" t="s">
        <v>1</v>
      </c>
      <c r="D7" t="s">
        <v>23</v>
      </c>
      <c r="E7" t="s">
        <v>24</v>
      </c>
      <c r="F7" t="s">
        <v>25</v>
      </c>
      <c r="G7" t="s">
        <v>5</v>
      </c>
      <c r="H7" t="s">
        <v>6</v>
      </c>
      <c r="I7">
        <v>-250737</v>
      </c>
      <c r="J7">
        <v>-14288</v>
      </c>
      <c r="K7">
        <v>7</v>
      </c>
      <c r="M7">
        <v>1</v>
      </c>
      <c r="N7">
        <v>1</v>
      </c>
      <c r="O7">
        <v>0</v>
      </c>
      <c r="P7" t="s">
        <v>7</v>
      </c>
    </row>
    <row r="8" spans="1:16" x14ac:dyDescent="0.25">
      <c r="A8">
        <v>30763</v>
      </c>
      <c r="B8" t="s">
        <v>0</v>
      </c>
      <c r="C8" t="s">
        <v>1</v>
      </c>
      <c r="D8" t="s">
        <v>26</v>
      </c>
      <c r="E8" t="s">
        <v>27</v>
      </c>
      <c r="F8" t="s">
        <v>28</v>
      </c>
      <c r="G8" t="s">
        <v>5</v>
      </c>
      <c r="H8" t="s">
        <v>6</v>
      </c>
      <c r="I8">
        <v>-227062</v>
      </c>
      <c r="J8">
        <v>35775</v>
      </c>
      <c r="K8">
        <v>8</v>
      </c>
      <c r="M8">
        <v>1</v>
      </c>
      <c r="N8">
        <v>1</v>
      </c>
      <c r="O8">
        <v>0</v>
      </c>
      <c r="P8" t="s">
        <v>7</v>
      </c>
    </row>
    <row r="9" spans="1:16" x14ac:dyDescent="0.25">
      <c r="A9">
        <v>153152</v>
      </c>
      <c r="B9" t="s">
        <v>0</v>
      </c>
      <c r="C9" t="s">
        <v>1</v>
      </c>
      <c r="D9" t="s">
        <v>29</v>
      </c>
      <c r="E9" t="s">
        <v>30</v>
      </c>
      <c r="F9" t="s">
        <v>31</v>
      </c>
      <c r="G9" t="s">
        <v>5</v>
      </c>
      <c r="H9" t="s">
        <v>6</v>
      </c>
      <c r="I9">
        <v>-286281</v>
      </c>
      <c r="J9">
        <v>-10037</v>
      </c>
      <c r="K9">
        <v>9</v>
      </c>
      <c r="M9">
        <v>0.9</v>
      </c>
      <c r="N9">
        <v>0</v>
      </c>
      <c r="O9">
        <v>0</v>
      </c>
      <c r="P9" t="s">
        <v>7</v>
      </c>
    </row>
    <row r="10" spans="1:16" x14ac:dyDescent="0.25">
      <c r="A10">
        <v>224855</v>
      </c>
      <c r="B10" t="s">
        <v>0</v>
      </c>
      <c r="C10" t="s">
        <v>1</v>
      </c>
      <c r="D10" t="s">
        <v>32</v>
      </c>
      <c r="E10" t="s">
        <v>33</v>
      </c>
      <c r="F10" t="s">
        <v>34</v>
      </c>
      <c r="G10" t="s">
        <v>5</v>
      </c>
      <c r="H10" t="s">
        <v>6</v>
      </c>
      <c r="I10">
        <v>-159891</v>
      </c>
      <c r="J10">
        <v>-3294</v>
      </c>
      <c r="K10">
        <v>10</v>
      </c>
      <c r="M10">
        <v>1</v>
      </c>
      <c r="N10">
        <v>1</v>
      </c>
      <c r="O10">
        <v>0</v>
      </c>
      <c r="P10" t="s">
        <v>7</v>
      </c>
    </row>
    <row r="11" spans="1:16" x14ac:dyDescent="0.25">
      <c r="A11">
        <v>-257993</v>
      </c>
      <c r="B11" t="s">
        <v>0</v>
      </c>
      <c r="C11" t="s">
        <v>1</v>
      </c>
      <c r="D11" t="s">
        <v>35</v>
      </c>
      <c r="E11" t="s">
        <v>36</v>
      </c>
      <c r="F11" t="s">
        <v>37</v>
      </c>
      <c r="G11" t="s">
        <v>5</v>
      </c>
      <c r="H11" t="s">
        <v>6</v>
      </c>
      <c r="I11">
        <v>19726</v>
      </c>
      <c r="J11">
        <v>-8862</v>
      </c>
      <c r="K11">
        <v>11</v>
      </c>
      <c r="M11">
        <v>0</v>
      </c>
      <c r="N11">
        <v>0</v>
      </c>
      <c r="O11">
        <v>1</v>
      </c>
      <c r="P11" t="s">
        <v>7</v>
      </c>
    </row>
    <row r="12" spans="1:16" x14ac:dyDescent="0.25">
      <c r="A12">
        <v>89014</v>
      </c>
      <c r="B12" t="s">
        <v>0</v>
      </c>
      <c r="C12" t="s">
        <v>1</v>
      </c>
      <c r="D12" t="s">
        <v>38</v>
      </c>
      <c r="E12" t="s">
        <v>39</v>
      </c>
      <c r="F12" t="s">
        <v>40</v>
      </c>
      <c r="G12" t="s">
        <v>5</v>
      </c>
      <c r="H12" t="s">
        <v>6</v>
      </c>
      <c r="I12">
        <v>165598</v>
      </c>
      <c r="J12">
        <v>-14307</v>
      </c>
      <c r="K12">
        <v>12</v>
      </c>
      <c r="M12">
        <v>0</v>
      </c>
      <c r="N12">
        <v>0</v>
      </c>
      <c r="O12">
        <v>1</v>
      </c>
      <c r="P12" t="s">
        <v>7</v>
      </c>
    </row>
    <row r="13" spans="1:16" x14ac:dyDescent="0.25">
      <c r="A13">
        <v>251668</v>
      </c>
      <c r="B13" t="s">
        <v>0</v>
      </c>
      <c r="C13" t="s">
        <v>1</v>
      </c>
      <c r="D13" t="s">
        <v>41</v>
      </c>
      <c r="E13" t="s">
        <v>42</v>
      </c>
      <c r="F13" t="s">
        <v>43</v>
      </c>
      <c r="G13" t="s">
        <v>5</v>
      </c>
      <c r="H13" t="s">
        <v>6</v>
      </c>
      <c r="I13">
        <v>-281521</v>
      </c>
      <c r="J13">
        <v>-14385</v>
      </c>
      <c r="K13">
        <v>13</v>
      </c>
      <c r="M13">
        <v>1</v>
      </c>
      <c r="N13">
        <v>1</v>
      </c>
      <c r="O13">
        <v>0</v>
      </c>
      <c r="P13" t="s">
        <v>7</v>
      </c>
    </row>
    <row r="14" spans="1:16" x14ac:dyDescent="0.25">
      <c r="A14">
        <v>-263154</v>
      </c>
      <c r="B14" t="s">
        <v>0</v>
      </c>
      <c r="C14" t="s">
        <v>1</v>
      </c>
      <c r="D14" t="s">
        <v>44</v>
      </c>
      <c r="E14" t="s">
        <v>45</v>
      </c>
      <c r="F14" t="s">
        <v>46</v>
      </c>
      <c r="G14" t="s">
        <v>5</v>
      </c>
      <c r="H14" t="s">
        <v>6</v>
      </c>
      <c r="I14">
        <v>-147121</v>
      </c>
      <c r="J14">
        <v>-9318</v>
      </c>
      <c r="K14">
        <v>14</v>
      </c>
      <c r="M14">
        <v>0</v>
      </c>
      <c r="N14">
        <v>0</v>
      </c>
      <c r="O14">
        <v>1</v>
      </c>
      <c r="P14" t="s">
        <v>7</v>
      </c>
    </row>
    <row r="15" spans="1:16" x14ac:dyDescent="0.25">
      <c r="A15">
        <v>-76667</v>
      </c>
      <c r="B15" t="s">
        <v>0</v>
      </c>
      <c r="C15" t="s">
        <v>1</v>
      </c>
      <c r="D15" t="s">
        <v>47</v>
      </c>
      <c r="E15" t="s">
        <v>10</v>
      </c>
      <c r="F15" t="s">
        <v>48</v>
      </c>
      <c r="G15" t="s">
        <v>5</v>
      </c>
      <c r="H15" t="s">
        <v>6</v>
      </c>
      <c r="I15">
        <v>-312953</v>
      </c>
      <c r="J15">
        <v>-40098</v>
      </c>
      <c r="K15">
        <v>15</v>
      </c>
      <c r="M15">
        <v>0.2</v>
      </c>
      <c r="N15">
        <v>0.2</v>
      </c>
      <c r="O15">
        <v>0.2</v>
      </c>
      <c r="P15" t="s">
        <v>7</v>
      </c>
    </row>
    <row r="16" spans="1:16" x14ac:dyDescent="0.25">
      <c r="A16">
        <v>-71897</v>
      </c>
      <c r="B16" t="s">
        <v>0</v>
      </c>
      <c r="C16" t="s">
        <v>1</v>
      </c>
      <c r="D16" t="s">
        <v>49</v>
      </c>
      <c r="E16" t="s">
        <v>50</v>
      </c>
      <c r="F16" t="s">
        <v>51</v>
      </c>
      <c r="G16" t="s">
        <v>5</v>
      </c>
      <c r="H16" t="s">
        <v>6</v>
      </c>
      <c r="I16">
        <v>-133377</v>
      </c>
      <c r="J16">
        <v>1937</v>
      </c>
      <c r="K16">
        <v>16</v>
      </c>
      <c r="M16">
        <v>1</v>
      </c>
      <c r="N16">
        <v>1</v>
      </c>
      <c r="O16">
        <v>0</v>
      </c>
      <c r="P16" t="s">
        <v>7</v>
      </c>
    </row>
    <row r="17" spans="1:16" x14ac:dyDescent="0.25">
      <c r="A17">
        <v>174824</v>
      </c>
      <c r="B17" t="s">
        <v>0</v>
      </c>
      <c r="C17" t="s">
        <v>1</v>
      </c>
      <c r="D17" t="s">
        <v>52</v>
      </c>
      <c r="E17" t="s">
        <v>53</v>
      </c>
      <c r="F17" t="s">
        <v>54</v>
      </c>
      <c r="G17" t="s">
        <v>5</v>
      </c>
      <c r="H17" t="s">
        <v>6</v>
      </c>
      <c r="I17">
        <v>-199201</v>
      </c>
      <c r="J17">
        <v>-13578</v>
      </c>
      <c r="K17">
        <v>17</v>
      </c>
      <c r="M17">
        <v>0.9</v>
      </c>
      <c r="N17">
        <v>0</v>
      </c>
      <c r="O17">
        <v>0</v>
      </c>
      <c r="P17" t="s">
        <v>7</v>
      </c>
    </row>
    <row r="18" spans="1:16" x14ac:dyDescent="0.25">
      <c r="A18">
        <v>-168812</v>
      </c>
      <c r="B18" t="s">
        <v>0</v>
      </c>
      <c r="C18" t="s">
        <v>1</v>
      </c>
      <c r="D18" t="s">
        <v>55</v>
      </c>
      <c r="E18" t="s">
        <v>56</v>
      </c>
      <c r="F18" t="s">
        <v>57</v>
      </c>
      <c r="G18" t="s">
        <v>5</v>
      </c>
      <c r="H18" t="s">
        <v>6</v>
      </c>
      <c r="I18">
        <v>-149912</v>
      </c>
      <c r="J18">
        <v>-62</v>
      </c>
      <c r="K18">
        <v>18</v>
      </c>
      <c r="M18">
        <v>0</v>
      </c>
      <c r="N18">
        <v>0</v>
      </c>
      <c r="O18">
        <v>1</v>
      </c>
      <c r="P18" t="s">
        <v>7</v>
      </c>
    </row>
    <row r="19" spans="1:16" x14ac:dyDescent="0.25">
      <c r="A19">
        <v>253616</v>
      </c>
      <c r="B19" t="s">
        <v>0</v>
      </c>
      <c r="C19" t="s">
        <v>1</v>
      </c>
      <c r="D19" t="s">
        <v>58</v>
      </c>
      <c r="E19" t="s">
        <v>59</v>
      </c>
      <c r="F19" t="s">
        <v>60</v>
      </c>
      <c r="G19" t="s">
        <v>5</v>
      </c>
      <c r="H19" t="s">
        <v>6</v>
      </c>
      <c r="I19">
        <v>-1698</v>
      </c>
      <c r="J19">
        <v>-26699</v>
      </c>
      <c r="K19">
        <v>19</v>
      </c>
      <c r="M19">
        <v>0.2</v>
      </c>
      <c r="N19">
        <v>0.2</v>
      </c>
      <c r="O19">
        <v>0.2</v>
      </c>
      <c r="P19" t="s">
        <v>7</v>
      </c>
    </row>
    <row r="20" spans="1:16" x14ac:dyDescent="0.25">
      <c r="A20">
        <v>-917</v>
      </c>
      <c r="B20" t="s">
        <v>0</v>
      </c>
      <c r="C20" t="s">
        <v>1</v>
      </c>
      <c r="D20" t="s">
        <v>61</v>
      </c>
      <c r="E20" t="s">
        <v>62</v>
      </c>
      <c r="F20" t="s">
        <v>63</v>
      </c>
      <c r="G20" t="s">
        <v>5</v>
      </c>
      <c r="H20" t="s">
        <v>6</v>
      </c>
      <c r="I20">
        <v>-104340</v>
      </c>
      <c r="J20">
        <v>-2144</v>
      </c>
      <c r="K20">
        <v>20</v>
      </c>
      <c r="M20">
        <v>1</v>
      </c>
      <c r="N20">
        <v>1</v>
      </c>
      <c r="O20">
        <v>0</v>
      </c>
      <c r="P20" t="s">
        <v>7</v>
      </c>
    </row>
    <row r="21" spans="1:16" x14ac:dyDescent="0.25">
      <c r="A21">
        <v>-6068</v>
      </c>
      <c r="B21" t="s">
        <v>0</v>
      </c>
      <c r="C21" t="s">
        <v>1</v>
      </c>
      <c r="D21" t="s">
        <v>64</v>
      </c>
      <c r="E21" t="s">
        <v>65</v>
      </c>
      <c r="F21" t="s">
        <v>66</v>
      </c>
      <c r="G21" t="s">
        <v>5</v>
      </c>
      <c r="H21" t="s">
        <v>6</v>
      </c>
      <c r="I21">
        <v>-70527</v>
      </c>
      <c r="J21">
        <v>3361</v>
      </c>
      <c r="K21">
        <v>21</v>
      </c>
      <c r="M21">
        <v>1</v>
      </c>
      <c r="N21">
        <v>1</v>
      </c>
      <c r="O21">
        <v>0</v>
      </c>
      <c r="P21" t="s">
        <v>7</v>
      </c>
    </row>
    <row r="22" spans="1:16" x14ac:dyDescent="0.25">
      <c r="A22">
        <v>24182</v>
      </c>
      <c r="B22" t="s">
        <v>0</v>
      </c>
      <c r="C22" t="s">
        <v>1</v>
      </c>
      <c r="D22" t="s">
        <v>67</v>
      </c>
      <c r="E22" t="s">
        <v>68</v>
      </c>
      <c r="F22" t="s">
        <v>69</v>
      </c>
      <c r="G22" t="s">
        <v>5</v>
      </c>
      <c r="H22" t="s">
        <v>6</v>
      </c>
      <c r="I22">
        <v>304486</v>
      </c>
      <c r="J22">
        <v>-13398</v>
      </c>
      <c r="K22">
        <v>22</v>
      </c>
      <c r="M22">
        <v>0</v>
      </c>
      <c r="N22">
        <v>0</v>
      </c>
      <c r="O22">
        <v>1</v>
      </c>
      <c r="P22" t="s">
        <v>7</v>
      </c>
    </row>
    <row r="23" spans="1:16" x14ac:dyDescent="0.25">
      <c r="A23">
        <v>-317920</v>
      </c>
      <c r="B23" t="s">
        <v>0</v>
      </c>
      <c r="C23" t="s">
        <v>1</v>
      </c>
      <c r="D23" t="s">
        <v>70</v>
      </c>
      <c r="E23" t="s">
        <v>71</v>
      </c>
      <c r="F23" t="s">
        <v>72</v>
      </c>
      <c r="G23" t="s">
        <v>5</v>
      </c>
      <c r="H23" t="s">
        <v>6</v>
      </c>
      <c r="I23">
        <v>274647</v>
      </c>
      <c r="J23">
        <v>-39249</v>
      </c>
      <c r="K23">
        <v>23</v>
      </c>
      <c r="M23">
        <v>0.2</v>
      </c>
      <c r="N23">
        <v>0.2</v>
      </c>
      <c r="O23">
        <v>2</v>
      </c>
      <c r="P23" t="s">
        <v>7</v>
      </c>
    </row>
    <row r="24" spans="1:16" x14ac:dyDescent="0.25">
      <c r="A24">
        <v>193638</v>
      </c>
      <c r="B24" t="s">
        <v>0</v>
      </c>
      <c r="C24" t="s">
        <v>1</v>
      </c>
      <c r="D24" t="s">
        <v>73</v>
      </c>
      <c r="E24" t="s">
        <v>74</v>
      </c>
      <c r="F24" t="s">
        <v>75</v>
      </c>
      <c r="G24" t="s">
        <v>5</v>
      </c>
      <c r="H24" t="s">
        <v>6</v>
      </c>
      <c r="I24">
        <v>-172146</v>
      </c>
      <c r="J24">
        <v>-12394</v>
      </c>
      <c r="K24">
        <v>24</v>
      </c>
      <c r="M24">
        <v>1</v>
      </c>
      <c r="N24">
        <v>1</v>
      </c>
      <c r="O24">
        <v>0</v>
      </c>
      <c r="P24" t="s">
        <v>7</v>
      </c>
    </row>
    <row r="25" spans="1:16" x14ac:dyDescent="0.25">
      <c r="A25">
        <v>164711</v>
      </c>
      <c r="B25" t="s">
        <v>0</v>
      </c>
      <c r="C25" t="s">
        <v>1</v>
      </c>
      <c r="D25" t="s">
        <v>76</v>
      </c>
      <c r="E25" t="s">
        <v>77</v>
      </c>
      <c r="F25" t="s">
        <v>78</v>
      </c>
      <c r="G25" t="s">
        <v>5</v>
      </c>
      <c r="H25" t="s">
        <v>6</v>
      </c>
      <c r="I25">
        <v>-186999</v>
      </c>
      <c r="J25">
        <v>-11882</v>
      </c>
      <c r="K25">
        <v>25</v>
      </c>
      <c r="M25">
        <v>0.9</v>
      </c>
      <c r="N25">
        <v>0</v>
      </c>
      <c r="O25">
        <v>0</v>
      </c>
      <c r="P25" t="s">
        <v>7</v>
      </c>
    </row>
    <row r="26" spans="1:16" x14ac:dyDescent="0.25">
      <c r="A26">
        <v>260705</v>
      </c>
      <c r="B26" t="s">
        <v>0</v>
      </c>
      <c r="C26" t="s">
        <v>1</v>
      </c>
      <c r="D26" t="s">
        <v>79</v>
      </c>
      <c r="E26" t="s">
        <v>80</v>
      </c>
      <c r="F26" t="s">
        <v>81</v>
      </c>
      <c r="G26" t="s">
        <v>5</v>
      </c>
      <c r="H26" t="s">
        <v>6</v>
      </c>
      <c r="I26">
        <v>-179302</v>
      </c>
      <c r="J26">
        <v>-8278</v>
      </c>
      <c r="K26">
        <v>26</v>
      </c>
      <c r="M26">
        <v>1</v>
      </c>
      <c r="N26">
        <v>1</v>
      </c>
      <c r="O26">
        <v>0</v>
      </c>
      <c r="P26" t="s">
        <v>7</v>
      </c>
    </row>
    <row r="27" spans="1:16" x14ac:dyDescent="0.25">
      <c r="A27">
        <v>-292177</v>
      </c>
      <c r="B27" t="s">
        <v>0</v>
      </c>
      <c r="C27" t="s">
        <v>1</v>
      </c>
      <c r="D27" t="s">
        <v>82</v>
      </c>
      <c r="E27" t="s">
        <v>53</v>
      </c>
      <c r="F27" t="s">
        <v>83</v>
      </c>
      <c r="G27" t="s">
        <v>5</v>
      </c>
      <c r="H27" t="s">
        <v>6</v>
      </c>
      <c r="I27">
        <v>-199445</v>
      </c>
      <c r="J27">
        <v>-7356</v>
      </c>
      <c r="K27">
        <v>27</v>
      </c>
      <c r="M27">
        <v>1</v>
      </c>
      <c r="N27">
        <v>1</v>
      </c>
      <c r="O27">
        <v>0</v>
      </c>
      <c r="P27" t="s">
        <v>7</v>
      </c>
    </row>
    <row r="28" spans="1:16" x14ac:dyDescent="0.25">
      <c r="A28">
        <v>270563</v>
      </c>
      <c r="B28" t="s">
        <v>0</v>
      </c>
      <c r="C28" t="s">
        <v>1</v>
      </c>
      <c r="D28" t="s">
        <v>84</v>
      </c>
      <c r="E28" t="s">
        <v>48</v>
      </c>
      <c r="F28" t="s">
        <v>85</v>
      </c>
      <c r="G28" t="s">
        <v>5</v>
      </c>
      <c r="H28" t="s">
        <v>6</v>
      </c>
      <c r="I28">
        <v>-77282</v>
      </c>
      <c r="J28">
        <v>-8739</v>
      </c>
      <c r="K28">
        <v>28</v>
      </c>
      <c r="M28">
        <v>1</v>
      </c>
      <c r="N28">
        <v>1</v>
      </c>
      <c r="O28">
        <v>0</v>
      </c>
      <c r="P28" t="s">
        <v>7</v>
      </c>
    </row>
    <row r="29" spans="1:16" x14ac:dyDescent="0.25">
      <c r="A29">
        <v>-233381</v>
      </c>
      <c r="B29" t="s">
        <v>0</v>
      </c>
      <c r="C29" t="s">
        <v>1</v>
      </c>
      <c r="D29" t="s">
        <v>86</v>
      </c>
      <c r="E29" t="s">
        <v>87</v>
      </c>
      <c r="F29" t="s">
        <v>88</v>
      </c>
      <c r="G29" t="s">
        <v>5</v>
      </c>
      <c r="H29" t="s">
        <v>6</v>
      </c>
      <c r="I29">
        <v>-60363</v>
      </c>
      <c r="J29">
        <v>-11396</v>
      </c>
      <c r="K29">
        <v>29</v>
      </c>
      <c r="M29">
        <v>1</v>
      </c>
      <c r="N29">
        <v>1</v>
      </c>
      <c r="O29">
        <v>0</v>
      </c>
      <c r="P29" t="s">
        <v>7</v>
      </c>
    </row>
    <row r="30" spans="1:16" x14ac:dyDescent="0.25">
      <c r="A30">
        <v>-228522</v>
      </c>
      <c r="B30" t="s">
        <v>0</v>
      </c>
      <c r="C30" t="s">
        <v>1</v>
      </c>
      <c r="D30" t="s">
        <v>89</v>
      </c>
      <c r="E30" t="s">
        <v>90</v>
      </c>
      <c r="F30" t="s">
        <v>91</v>
      </c>
      <c r="G30" t="s">
        <v>5</v>
      </c>
      <c r="H30" t="s">
        <v>6</v>
      </c>
      <c r="I30">
        <v>53671</v>
      </c>
      <c r="J30">
        <v>-1870</v>
      </c>
      <c r="K30">
        <v>30</v>
      </c>
      <c r="M30">
        <v>1</v>
      </c>
      <c r="N30">
        <v>1</v>
      </c>
      <c r="O30">
        <v>0</v>
      </c>
      <c r="P30" t="s">
        <v>7</v>
      </c>
    </row>
    <row r="31" spans="1:16" x14ac:dyDescent="0.25">
      <c r="A31">
        <v>-179776</v>
      </c>
      <c r="B31" t="s">
        <v>0</v>
      </c>
      <c r="C31" t="s">
        <v>1</v>
      </c>
      <c r="D31" t="s">
        <v>92</v>
      </c>
      <c r="E31" t="s">
        <v>93</v>
      </c>
      <c r="F31" t="s">
        <v>94</v>
      </c>
      <c r="G31" t="s">
        <v>5</v>
      </c>
      <c r="H31" t="s">
        <v>6</v>
      </c>
      <c r="I31">
        <v>-24235</v>
      </c>
      <c r="J31">
        <v>-5779</v>
      </c>
      <c r="K31">
        <v>31</v>
      </c>
      <c r="M31">
        <v>1</v>
      </c>
      <c r="N31">
        <v>1</v>
      </c>
      <c r="O31">
        <v>0</v>
      </c>
      <c r="P31" t="s">
        <v>7</v>
      </c>
    </row>
    <row r="32" spans="1:16" x14ac:dyDescent="0.25">
      <c r="A32">
        <v>279828</v>
      </c>
      <c r="B32" t="s">
        <v>0</v>
      </c>
      <c r="C32" t="s">
        <v>1</v>
      </c>
      <c r="D32" t="s">
        <v>95</v>
      </c>
      <c r="E32" t="s">
        <v>96</v>
      </c>
      <c r="F32" t="s">
        <v>97</v>
      </c>
      <c r="G32" t="s">
        <v>5</v>
      </c>
      <c r="H32" t="s">
        <v>6</v>
      </c>
      <c r="I32">
        <v>-267902</v>
      </c>
      <c r="J32">
        <v>-12941</v>
      </c>
      <c r="K32">
        <v>32</v>
      </c>
      <c r="M32">
        <v>1</v>
      </c>
      <c r="N32">
        <v>1</v>
      </c>
      <c r="O32">
        <v>0</v>
      </c>
      <c r="P32" t="s">
        <v>7</v>
      </c>
    </row>
    <row r="33" spans="1:16" x14ac:dyDescent="0.25">
      <c r="A33">
        <v>41933</v>
      </c>
      <c r="B33" t="s">
        <v>0</v>
      </c>
      <c r="C33" t="s">
        <v>1</v>
      </c>
      <c r="D33" t="s">
        <v>98</v>
      </c>
      <c r="E33" t="s">
        <v>99</v>
      </c>
      <c r="F33" t="s">
        <v>100</v>
      </c>
      <c r="G33" t="s">
        <v>5</v>
      </c>
      <c r="H33" t="s">
        <v>6</v>
      </c>
      <c r="I33">
        <v>-48037</v>
      </c>
      <c r="J33">
        <v>-12934</v>
      </c>
      <c r="K33">
        <v>33</v>
      </c>
      <c r="M33">
        <v>1</v>
      </c>
      <c r="N33">
        <v>1</v>
      </c>
      <c r="O33">
        <v>0</v>
      </c>
      <c r="P33" t="s">
        <v>7</v>
      </c>
    </row>
    <row r="34" spans="1:16" x14ac:dyDescent="0.25">
      <c r="A34">
        <v>251373</v>
      </c>
      <c r="B34" t="s">
        <v>0</v>
      </c>
      <c r="C34" t="s">
        <v>1</v>
      </c>
      <c r="D34" t="s">
        <v>101</v>
      </c>
      <c r="E34" t="s">
        <v>102</v>
      </c>
      <c r="F34" t="s">
        <v>43</v>
      </c>
      <c r="G34" t="s">
        <v>5</v>
      </c>
      <c r="H34" t="s">
        <v>6</v>
      </c>
      <c r="I34">
        <v>-108343</v>
      </c>
      <c r="J34">
        <v>7888</v>
      </c>
      <c r="K34">
        <v>34</v>
      </c>
      <c r="M34">
        <v>1</v>
      </c>
      <c r="N34">
        <v>1</v>
      </c>
      <c r="O34">
        <v>0</v>
      </c>
      <c r="P34" t="s">
        <v>7</v>
      </c>
    </row>
    <row r="35" spans="1:16" x14ac:dyDescent="0.25">
      <c r="A35">
        <v>-132738</v>
      </c>
      <c r="B35" t="s">
        <v>0</v>
      </c>
      <c r="C35" t="s">
        <v>1</v>
      </c>
      <c r="D35" t="s">
        <v>103</v>
      </c>
      <c r="E35" t="s">
        <v>104</v>
      </c>
      <c r="F35" t="s">
        <v>105</v>
      </c>
      <c r="G35" t="s">
        <v>5</v>
      </c>
      <c r="H35" t="s">
        <v>6</v>
      </c>
      <c r="I35">
        <v>108520</v>
      </c>
      <c r="J35">
        <v>-8288</v>
      </c>
      <c r="K35">
        <v>35</v>
      </c>
      <c r="M35">
        <v>1</v>
      </c>
      <c r="N35">
        <v>1</v>
      </c>
      <c r="O35">
        <v>0</v>
      </c>
      <c r="P35" t="s">
        <v>7</v>
      </c>
    </row>
    <row r="36" spans="1:16" x14ac:dyDescent="0.25">
      <c r="A36">
        <v>-7687</v>
      </c>
      <c r="B36" t="s">
        <v>0</v>
      </c>
      <c r="C36" t="s">
        <v>1</v>
      </c>
      <c r="D36" t="s">
        <v>106</v>
      </c>
      <c r="E36" t="s">
        <v>107</v>
      </c>
      <c r="F36" t="s">
        <v>108</v>
      </c>
      <c r="G36" t="s">
        <v>5</v>
      </c>
      <c r="H36" t="s">
        <v>6</v>
      </c>
      <c r="I36">
        <v>-46838</v>
      </c>
      <c r="J36">
        <v>-9378</v>
      </c>
      <c r="K36">
        <v>36</v>
      </c>
      <c r="M36">
        <v>1</v>
      </c>
      <c r="N36">
        <v>1</v>
      </c>
      <c r="O36">
        <v>0</v>
      </c>
      <c r="P36" t="s">
        <v>7</v>
      </c>
    </row>
    <row r="37" spans="1:16" x14ac:dyDescent="0.25">
      <c r="A37">
        <v>98731</v>
      </c>
      <c r="B37" t="s">
        <v>0</v>
      </c>
      <c r="C37" t="s">
        <v>1</v>
      </c>
      <c r="D37" t="s">
        <v>109</v>
      </c>
      <c r="E37" t="s">
        <v>110</v>
      </c>
      <c r="F37" t="s">
        <v>111</v>
      </c>
      <c r="G37" t="s">
        <v>5</v>
      </c>
      <c r="H37" t="s">
        <v>6</v>
      </c>
      <c r="I37">
        <v>-35183</v>
      </c>
      <c r="J37">
        <v>-12286</v>
      </c>
      <c r="K37">
        <v>37</v>
      </c>
      <c r="M37">
        <v>1</v>
      </c>
      <c r="N37">
        <v>1</v>
      </c>
      <c r="O37">
        <v>0</v>
      </c>
      <c r="P37" t="s">
        <v>7</v>
      </c>
    </row>
    <row r="38" spans="1:16" x14ac:dyDescent="0.25">
      <c r="A38">
        <v>131270</v>
      </c>
      <c r="B38" t="s">
        <v>0</v>
      </c>
      <c r="C38" t="s">
        <v>1</v>
      </c>
      <c r="D38" t="s">
        <v>112</v>
      </c>
      <c r="E38" t="s">
        <v>99</v>
      </c>
      <c r="F38" t="s">
        <v>113</v>
      </c>
      <c r="G38" t="s">
        <v>5</v>
      </c>
      <c r="H38" t="s">
        <v>6</v>
      </c>
      <c r="I38">
        <v>-48262</v>
      </c>
      <c r="J38">
        <v>-6545</v>
      </c>
      <c r="K38">
        <v>38</v>
      </c>
      <c r="M38">
        <v>1</v>
      </c>
      <c r="N38">
        <v>1</v>
      </c>
      <c r="O38">
        <v>0</v>
      </c>
      <c r="P38" t="s">
        <v>7</v>
      </c>
    </row>
    <row r="39" spans="1:16" x14ac:dyDescent="0.25">
      <c r="A39">
        <v>-211274</v>
      </c>
      <c r="B39" t="s">
        <v>0</v>
      </c>
      <c r="C39" t="s">
        <v>1</v>
      </c>
      <c r="D39" t="s">
        <v>114</v>
      </c>
      <c r="E39" t="s">
        <v>77</v>
      </c>
      <c r="F39" t="s">
        <v>115</v>
      </c>
      <c r="G39" t="s">
        <v>5</v>
      </c>
      <c r="H39" t="s">
        <v>6</v>
      </c>
      <c r="I39">
        <v>-187065</v>
      </c>
      <c r="J39">
        <v>23721</v>
      </c>
      <c r="K39">
        <v>39</v>
      </c>
      <c r="M39">
        <v>0</v>
      </c>
      <c r="N39">
        <v>0</v>
      </c>
      <c r="O39">
        <v>1</v>
      </c>
      <c r="P39" t="s">
        <v>7</v>
      </c>
    </row>
    <row r="40" spans="1:16" x14ac:dyDescent="0.25">
      <c r="A40">
        <v>273153</v>
      </c>
      <c r="B40" t="s">
        <v>0</v>
      </c>
      <c r="C40" t="s">
        <v>1</v>
      </c>
      <c r="D40" t="s">
        <v>116</v>
      </c>
      <c r="E40" t="s">
        <v>60</v>
      </c>
      <c r="F40" t="s">
        <v>117</v>
      </c>
      <c r="G40" t="s">
        <v>5</v>
      </c>
      <c r="H40" t="s">
        <v>6</v>
      </c>
      <c r="I40">
        <v>253273</v>
      </c>
      <c r="J40">
        <v>-14092</v>
      </c>
      <c r="K40">
        <v>40</v>
      </c>
      <c r="M40">
        <v>0.9</v>
      </c>
      <c r="N40">
        <v>0</v>
      </c>
      <c r="O40">
        <v>0</v>
      </c>
      <c r="P40" t="s">
        <v>7</v>
      </c>
    </row>
    <row r="41" spans="1:16" x14ac:dyDescent="0.25">
      <c r="A41">
        <v>254892</v>
      </c>
      <c r="B41" t="s">
        <v>0</v>
      </c>
      <c r="C41" t="s">
        <v>1</v>
      </c>
      <c r="D41" t="s">
        <v>118</v>
      </c>
      <c r="E41" t="s">
        <v>119</v>
      </c>
      <c r="F41" t="s">
        <v>120</v>
      </c>
      <c r="G41" t="s">
        <v>5</v>
      </c>
      <c r="H41" t="s">
        <v>6</v>
      </c>
      <c r="I41">
        <v>247507</v>
      </c>
      <c r="J41">
        <v>-14258</v>
      </c>
      <c r="K41">
        <v>41</v>
      </c>
      <c r="M41">
        <v>0.9</v>
      </c>
      <c r="N41">
        <v>0</v>
      </c>
      <c r="O41">
        <v>0</v>
      </c>
      <c r="P41" t="s">
        <v>7</v>
      </c>
    </row>
    <row r="42" spans="1:16" x14ac:dyDescent="0.25">
      <c r="A42">
        <v>115788</v>
      </c>
      <c r="B42" t="s">
        <v>0</v>
      </c>
      <c r="C42" t="s">
        <v>1</v>
      </c>
      <c r="D42" t="s">
        <v>121</v>
      </c>
      <c r="E42" t="s">
        <v>122</v>
      </c>
      <c r="F42" t="s">
        <v>123</v>
      </c>
      <c r="G42" t="s">
        <v>5</v>
      </c>
      <c r="H42" t="s">
        <v>6</v>
      </c>
      <c r="I42">
        <v>182198</v>
      </c>
      <c r="J42">
        <v>-12636</v>
      </c>
      <c r="K42">
        <v>42</v>
      </c>
      <c r="M42">
        <v>0.9</v>
      </c>
      <c r="N42">
        <v>0</v>
      </c>
      <c r="O42">
        <v>0</v>
      </c>
      <c r="P42" t="s">
        <v>7</v>
      </c>
    </row>
    <row r="43" spans="1:16" x14ac:dyDescent="0.25">
      <c r="A43">
        <v>238011</v>
      </c>
      <c r="B43" t="s">
        <v>0</v>
      </c>
      <c r="C43" t="s">
        <v>1</v>
      </c>
      <c r="D43" t="s">
        <v>124</v>
      </c>
      <c r="E43" t="s">
        <v>125</v>
      </c>
      <c r="F43" t="s">
        <v>126</v>
      </c>
      <c r="G43" t="s">
        <v>5</v>
      </c>
      <c r="H43" t="s">
        <v>6</v>
      </c>
      <c r="I43">
        <v>23470</v>
      </c>
      <c r="J43">
        <v>-13576</v>
      </c>
      <c r="K43">
        <v>43</v>
      </c>
      <c r="M43">
        <v>1</v>
      </c>
      <c r="N43">
        <v>1</v>
      </c>
      <c r="O43">
        <v>0</v>
      </c>
      <c r="P43" t="s">
        <v>7</v>
      </c>
    </row>
    <row r="44" spans="1:16" x14ac:dyDescent="0.25">
      <c r="A44">
        <v>-202538</v>
      </c>
      <c r="B44" t="s">
        <v>0</v>
      </c>
      <c r="C44" t="s">
        <v>1</v>
      </c>
      <c r="D44" t="s">
        <v>127</v>
      </c>
      <c r="E44" t="s">
        <v>128</v>
      </c>
      <c r="F44" t="s">
        <v>129</v>
      </c>
      <c r="G44" t="s">
        <v>5</v>
      </c>
      <c r="H44" t="s">
        <v>6</v>
      </c>
      <c r="I44">
        <v>99169</v>
      </c>
      <c r="J44">
        <v>-13578</v>
      </c>
      <c r="K44">
        <v>44</v>
      </c>
      <c r="M44">
        <v>1</v>
      </c>
      <c r="N44">
        <v>1</v>
      </c>
      <c r="O44">
        <v>0</v>
      </c>
      <c r="P44" t="s">
        <v>7</v>
      </c>
    </row>
    <row r="45" spans="1:16" x14ac:dyDescent="0.25">
      <c r="A45">
        <v>237241</v>
      </c>
      <c r="B45" t="s">
        <v>0</v>
      </c>
      <c r="C45" t="s">
        <v>1</v>
      </c>
      <c r="D45" t="s">
        <v>130</v>
      </c>
      <c r="E45" t="s">
        <v>87</v>
      </c>
      <c r="F45" t="s">
        <v>131</v>
      </c>
      <c r="G45" t="s">
        <v>5</v>
      </c>
      <c r="H45" t="s">
        <v>6</v>
      </c>
      <c r="I45">
        <v>-59692</v>
      </c>
      <c r="J45">
        <v>-7808</v>
      </c>
      <c r="K45">
        <v>45</v>
      </c>
      <c r="M45">
        <v>0</v>
      </c>
      <c r="N45">
        <v>0</v>
      </c>
      <c r="O45">
        <v>1</v>
      </c>
      <c r="P45" t="s">
        <v>7</v>
      </c>
    </row>
    <row r="46" spans="1:16" x14ac:dyDescent="0.25">
      <c r="A46">
        <v>15536</v>
      </c>
      <c r="B46" t="s">
        <v>0</v>
      </c>
      <c r="C46" t="s">
        <v>1</v>
      </c>
      <c r="D46" t="s">
        <v>132</v>
      </c>
      <c r="E46" t="s">
        <v>133</v>
      </c>
      <c r="F46" t="s">
        <v>134</v>
      </c>
      <c r="G46" t="s">
        <v>5</v>
      </c>
      <c r="H46" t="s">
        <v>6</v>
      </c>
      <c r="I46">
        <v>263399</v>
      </c>
      <c r="J46">
        <v>-22991</v>
      </c>
      <c r="K46">
        <v>46</v>
      </c>
      <c r="M46">
        <v>1</v>
      </c>
      <c r="N46">
        <v>1</v>
      </c>
      <c r="O46">
        <v>0</v>
      </c>
      <c r="P46" t="s">
        <v>7</v>
      </c>
    </row>
    <row r="47" spans="1:16" x14ac:dyDescent="0.25">
      <c r="A47">
        <v>-211660</v>
      </c>
      <c r="B47" t="s">
        <v>0</v>
      </c>
      <c r="C47" t="s">
        <v>1</v>
      </c>
      <c r="D47" t="s">
        <v>135</v>
      </c>
      <c r="E47" t="s">
        <v>136</v>
      </c>
      <c r="F47" t="s">
        <v>115</v>
      </c>
      <c r="G47" t="s">
        <v>5</v>
      </c>
      <c r="H47" t="s">
        <v>6</v>
      </c>
      <c r="I47">
        <v>226395</v>
      </c>
      <c r="J47">
        <v>-12176</v>
      </c>
      <c r="K47">
        <v>47</v>
      </c>
      <c r="M47">
        <v>0</v>
      </c>
      <c r="N47">
        <v>0</v>
      </c>
      <c r="O47">
        <v>1</v>
      </c>
      <c r="P47" t="s">
        <v>7</v>
      </c>
    </row>
    <row r="48" spans="1:16" x14ac:dyDescent="0.25">
      <c r="A48">
        <v>27345</v>
      </c>
      <c r="B48" t="s">
        <v>0</v>
      </c>
      <c r="C48" t="s">
        <v>1</v>
      </c>
      <c r="D48" t="s">
        <v>137</v>
      </c>
      <c r="E48" t="s">
        <v>138</v>
      </c>
      <c r="F48" t="s">
        <v>139</v>
      </c>
      <c r="G48" t="s">
        <v>5</v>
      </c>
      <c r="H48" t="s">
        <v>6</v>
      </c>
      <c r="I48">
        <v>282622</v>
      </c>
      <c r="J48">
        <v>-24385</v>
      </c>
      <c r="K48">
        <v>48</v>
      </c>
      <c r="M48">
        <v>0.2</v>
      </c>
      <c r="N48">
        <v>0.2</v>
      </c>
      <c r="O48">
        <v>0.2</v>
      </c>
      <c r="P48" t="s">
        <v>7</v>
      </c>
    </row>
    <row r="49" spans="1:16" x14ac:dyDescent="0.25">
      <c r="A49">
        <v>-212158</v>
      </c>
      <c r="B49" t="s">
        <v>0</v>
      </c>
      <c r="C49" t="s">
        <v>1</v>
      </c>
      <c r="D49" t="s">
        <v>140</v>
      </c>
      <c r="E49" t="s">
        <v>141</v>
      </c>
      <c r="F49" t="s">
        <v>142</v>
      </c>
      <c r="G49" t="s">
        <v>5</v>
      </c>
      <c r="H49" t="s">
        <v>6</v>
      </c>
      <c r="I49">
        <v>265101</v>
      </c>
      <c r="J49">
        <v>-10706</v>
      </c>
      <c r="K49">
        <v>49</v>
      </c>
      <c r="M49">
        <v>1</v>
      </c>
      <c r="N49">
        <v>1</v>
      </c>
      <c r="O49">
        <v>0</v>
      </c>
      <c r="P49" t="s">
        <v>7</v>
      </c>
    </row>
    <row r="50" spans="1:16" x14ac:dyDescent="0.25">
      <c r="A50">
        <v>-204855</v>
      </c>
      <c r="B50" t="s">
        <v>0</v>
      </c>
      <c r="C50" t="s">
        <v>1</v>
      </c>
      <c r="D50" t="s">
        <v>143</v>
      </c>
      <c r="E50" t="s">
        <v>4</v>
      </c>
      <c r="F50" t="s">
        <v>144</v>
      </c>
      <c r="G50" t="s">
        <v>5</v>
      </c>
      <c r="H50" t="s">
        <v>6</v>
      </c>
      <c r="I50">
        <v>225503</v>
      </c>
      <c r="J50">
        <v>-13462</v>
      </c>
      <c r="K50">
        <v>50</v>
      </c>
      <c r="M50">
        <v>0</v>
      </c>
      <c r="N50">
        <v>0</v>
      </c>
      <c r="O50">
        <v>1</v>
      </c>
      <c r="P50" t="s">
        <v>7</v>
      </c>
    </row>
    <row r="51" spans="1:16" x14ac:dyDescent="0.25">
      <c r="A51">
        <v>74389</v>
      </c>
      <c r="B51" t="s">
        <v>0</v>
      </c>
      <c r="C51" t="s">
        <v>1</v>
      </c>
      <c r="D51" t="s">
        <v>145</v>
      </c>
      <c r="E51" t="s">
        <v>146</v>
      </c>
      <c r="F51" t="s">
        <v>147</v>
      </c>
      <c r="G51" t="s">
        <v>5</v>
      </c>
      <c r="H51" t="s">
        <v>6</v>
      </c>
      <c r="I51">
        <v>149319</v>
      </c>
      <c r="J51">
        <v>-21761</v>
      </c>
      <c r="K51">
        <v>51</v>
      </c>
      <c r="M51">
        <v>0.2</v>
      </c>
      <c r="N51">
        <v>0.2</v>
      </c>
      <c r="O51">
        <v>0.2</v>
      </c>
      <c r="P51" t="s">
        <v>7</v>
      </c>
    </row>
    <row r="52" spans="1:16" x14ac:dyDescent="0.25">
      <c r="A52">
        <v>78829</v>
      </c>
      <c r="B52" t="s">
        <v>0</v>
      </c>
      <c r="C52" t="s">
        <v>1</v>
      </c>
      <c r="D52" t="s">
        <v>148</v>
      </c>
      <c r="E52" t="s">
        <v>149</v>
      </c>
      <c r="F52" t="s">
        <v>150</v>
      </c>
      <c r="G52" t="s">
        <v>5</v>
      </c>
      <c r="H52" t="s">
        <v>6</v>
      </c>
      <c r="I52">
        <v>170585</v>
      </c>
      <c r="J52">
        <v>-27302</v>
      </c>
      <c r="K52">
        <v>52</v>
      </c>
      <c r="M52">
        <v>0.2</v>
      </c>
      <c r="N52">
        <v>0.2</v>
      </c>
      <c r="O52">
        <v>0.2</v>
      </c>
      <c r="P52" t="s">
        <v>7</v>
      </c>
    </row>
    <row r="53" spans="1:16" x14ac:dyDescent="0.25">
      <c r="A53">
        <v>289411</v>
      </c>
      <c r="B53" t="s">
        <v>0</v>
      </c>
      <c r="C53" t="s">
        <v>1</v>
      </c>
      <c r="D53" t="s">
        <v>151</v>
      </c>
      <c r="E53" t="s">
        <v>152</v>
      </c>
      <c r="F53" t="s">
        <v>153</v>
      </c>
      <c r="G53" t="s">
        <v>5</v>
      </c>
      <c r="H53" t="s">
        <v>6</v>
      </c>
      <c r="I53">
        <v>151424</v>
      </c>
      <c r="J53">
        <v>-24475</v>
      </c>
      <c r="K53">
        <v>53</v>
      </c>
      <c r="M53">
        <v>0.2</v>
      </c>
      <c r="N53">
        <v>0.2</v>
      </c>
      <c r="O53">
        <v>0.2</v>
      </c>
      <c r="P53" t="s">
        <v>7</v>
      </c>
    </row>
    <row r="54" spans="1:16" x14ac:dyDescent="0.25">
      <c r="A54">
        <v>273035</v>
      </c>
      <c r="B54" t="s">
        <v>0</v>
      </c>
      <c r="C54" t="s">
        <v>1</v>
      </c>
      <c r="D54" t="s">
        <v>154</v>
      </c>
      <c r="E54" t="s">
        <v>155</v>
      </c>
      <c r="F54" t="s">
        <v>117</v>
      </c>
      <c r="G54" t="s">
        <v>5</v>
      </c>
      <c r="H54" t="s">
        <v>6</v>
      </c>
      <c r="I54">
        <v>275667</v>
      </c>
      <c r="J54">
        <v>-11658</v>
      </c>
      <c r="K54">
        <v>54</v>
      </c>
      <c r="M54">
        <v>0.9</v>
      </c>
      <c r="N54">
        <v>0</v>
      </c>
      <c r="O54">
        <v>0</v>
      </c>
      <c r="P54" t="s">
        <v>7</v>
      </c>
    </row>
    <row r="55" spans="1:16" x14ac:dyDescent="0.25">
      <c r="A55">
        <v>284699</v>
      </c>
      <c r="B55" t="s">
        <v>0</v>
      </c>
      <c r="C55" t="s">
        <v>1</v>
      </c>
      <c r="D55" t="s">
        <v>156</v>
      </c>
      <c r="E55" t="s">
        <v>157</v>
      </c>
      <c r="F55" t="s">
        <v>158</v>
      </c>
      <c r="G55" t="s">
        <v>5</v>
      </c>
      <c r="H55" t="s">
        <v>6</v>
      </c>
      <c r="I55">
        <v>139772</v>
      </c>
      <c r="J55">
        <v>-24879</v>
      </c>
      <c r="K55">
        <v>55</v>
      </c>
      <c r="M55">
        <v>0.2</v>
      </c>
      <c r="N55">
        <v>0.2</v>
      </c>
      <c r="O55">
        <v>0.2</v>
      </c>
      <c r="P55" t="s">
        <v>7</v>
      </c>
    </row>
    <row r="56" spans="1:16" x14ac:dyDescent="0.25">
      <c r="A56">
        <v>-21212</v>
      </c>
      <c r="B56" t="s">
        <v>0</v>
      </c>
      <c r="C56" t="s">
        <v>1</v>
      </c>
      <c r="D56" t="s">
        <v>159</v>
      </c>
      <c r="E56" t="s">
        <v>51</v>
      </c>
      <c r="F56" t="s">
        <v>160</v>
      </c>
      <c r="G56" t="s">
        <v>5</v>
      </c>
      <c r="H56" t="s">
        <v>6</v>
      </c>
      <c r="I56">
        <v>-72368</v>
      </c>
      <c r="J56">
        <v>-2949</v>
      </c>
      <c r="K56">
        <v>56</v>
      </c>
      <c r="M56">
        <v>0.2</v>
      </c>
      <c r="N56">
        <v>0.2</v>
      </c>
      <c r="O56">
        <v>0.2</v>
      </c>
      <c r="P56" t="s">
        <v>7</v>
      </c>
    </row>
    <row r="57" spans="1:16" x14ac:dyDescent="0.25">
      <c r="A57">
        <v>272660</v>
      </c>
      <c r="B57" t="s">
        <v>0</v>
      </c>
      <c r="C57" t="s">
        <v>1</v>
      </c>
      <c r="D57" t="s">
        <v>161</v>
      </c>
      <c r="E57" t="s">
        <v>162</v>
      </c>
      <c r="F57" t="s">
        <v>117</v>
      </c>
      <c r="G57" t="s">
        <v>5</v>
      </c>
      <c r="H57" t="s">
        <v>6</v>
      </c>
      <c r="I57">
        <v>-267170</v>
      </c>
      <c r="J57">
        <v>-25560</v>
      </c>
      <c r="K57">
        <v>57</v>
      </c>
      <c r="M57">
        <v>0.2</v>
      </c>
      <c r="N57">
        <v>0.2</v>
      </c>
      <c r="O57">
        <v>0.2</v>
      </c>
      <c r="P57" t="s">
        <v>7</v>
      </c>
    </row>
    <row r="58" spans="1:16" x14ac:dyDescent="0.25">
      <c r="A58">
        <v>-68389</v>
      </c>
      <c r="B58" t="s">
        <v>0</v>
      </c>
      <c r="C58" t="s">
        <v>1</v>
      </c>
      <c r="D58" t="s">
        <v>163</v>
      </c>
      <c r="E58" t="s">
        <v>164</v>
      </c>
      <c r="F58" t="s">
        <v>165</v>
      </c>
      <c r="G58" t="s">
        <v>5</v>
      </c>
      <c r="H58" t="s">
        <v>6</v>
      </c>
      <c r="I58">
        <v>34535</v>
      </c>
      <c r="J58">
        <v>-12288</v>
      </c>
      <c r="K58">
        <v>58</v>
      </c>
      <c r="M58">
        <v>1</v>
      </c>
      <c r="N58">
        <v>1</v>
      </c>
      <c r="O58">
        <v>0</v>
      </c>
      <c r="P58" t="s">
        <v>7</v>
      </c>
    </row>
    <row r="59" spans="1:16" x14ac:dyDescent="0.25">
      <c r="A59">
        <v>-228920</v>
      </c>
      <c r="B59" t="s">
        <v>0</v>
      </c>
      <c r="C59" t="s">
        <v>1</v>
      </c>
      <c r="D59" t="s">
        <v>166</v>
      </c>
      <c r="E59" t="s">
        <v>167</v>
      </c>
      <c r="F59" t="s">
        <v>91</v>
      </c>
      <c r="G59" t="s">
        <v>5</v>
      </c>
      <c r="H59" t="s">
        <v>6</v>
      </c>
      <c r="I59">
        <v>199996</v>
      </c>
      <c r="J59">
        <v>-9477</v>
      </c>
      <c r="K59">
        <v>59</v>
      </c>
      <c r="M59">
        <v>0</v>
      </c>
      <c r="N59">
        <v>0</v>
      </c>
      <c r="O59">
        <v>1</v>
      </c>
      <c r="P59" t="s">
        <v>7</v>
      </c>
    </row>
    <row r="60" spans="1:16" x14ac:dyDescent="0.25">
      <c r="A60">
        <v>275360</v>
      </c>
      <c r="B60" t="s">
        <v>0</v>
      </c>
      <c r="C60" t="s">
        <v>1</v>
      </c>
      <c r="D60" t="s">
        <v>168</v>
      </c>
      <c r="E60" t="s">
        <v>169</v>
      </c>
      <c r="F60" t="s">
        <v>155</v>
      </c>
      <c r="G60" t="s">
        <v>5</v>
      </c>
      <c r="H60" t="s">
        <v>6</v>
      </c>
      <c r="I60">
        <v>-271599</v>
      </c>
      <c r="J60">
        <v>-25411</v>
      </c>
      <c r="K60">
        <v>60</v>
      </c>
      <c r="M60">
        <v>0.2</v>
      </c>
      <c r="N60">
        <v>0.2</v>
      </c>
      <c r="O60">
        <v>0.2</v>
      </c>
      <c r="P60" t="s">
        <v>7</v>
      </c>
    </row>
    <row r="61" spans="1:16" x14ac:dyDescent="0.25">
      <c r="A61">
        <v>-227123</v>
      </c>
      <c r="B61" t="s">
        <v>0</v>
      </c>
      <c r="C61" t="s">
        <v>1</v>
      </c>
      <c r="D61" t="s">
        <v>170</v>
      </c>
      <c r="E61" t="s">
        <v>171</v>
      </c>
      <c r="F61" t="s">
        <v>27</v>
      </c>
      <c r="G61" t="s">
        <v>5</v>
      </c>
      <c r="H61" t="s">
        <v>6</v>
      </c>
      <c r="I61">
        <v>-12048</v>
      </c>
      <c r="J61">
        <v>-8184</v>
      </c>
      <c r="K61">
        <v>61</v>
      </c>
      <c r="M61">
        <v>0</v>
      </c>
      <c r="N61">
        <v>0</v>
      </c>
      <c r="O61">
        <v>1</v>
      </c>
      <c r="P61" t="s">
        <v>7</v>
      </c>
    </row>
    <row r="62" spans="1:16" x14ac:dyDescent="0.25">
      <c r="A62">
        <v>276000</v>
      </c>
      <c r="B62" t="s">
        <v>0</v>
      </c>
      <c r="C62" t="s">
        <v>1</v>
      </c>
      <c r="D62" t="s">
        <v>172</v>
      </c>
      <c r="E62" t="s">
        <v>9</v>
      </c>
      <c r="F62" t="s">
        <v>173</v>
      </c>
      <c r="G62" t="s">
        <v>5</v>
      </c>
      <c r="H62" t="s">
        <v>6</v>
      </c>
      <c r="I62">
        <v>-268800</v>
      </c>
      <c r="J62">
        <v>-21500</v>
      </c>
      <c r="K62">
        <v>62</v>
      </c>
      <c r="M62">
        <v>0.2</v>
      </c>
      <c r="N62">
        <v>0.2</v>
      </c>
      <c r="O62">
        <v>0.2</v>
      </c>
      <c r="P62" t="s">
        <v>7</v>
      </c>
    </row>
    <row r="63" spans="1:16" x14ac:dyDescent="0.25">
      <c r="A63">
        <v>-260800</v>
      </c>
      <c r="B63" t="s">
        <v>0</v>
      </c>
      <c r="C63" t="s">
        <v>1</v>
      </c>
      <c r="D63" t="s">
        <v>174</v>
      </c>
      <c r="E63" t="s">
        <v>175</v>
      </c>
      <c r="F63" t="s">
        <v>176</v>
      </c>
      <c r="G63" t="s">
        <v>5</v>
      </c>
      <c r="H63" t="s">
        <v>6</v>
      </c>
      <c r="I63">
        <v>114400</v>
      </c>
      <c r="J63">
        <v>-11300</v>
      </c>
      <c r="K63">
        <v>63</v>
      </c>
      <c r="M63">
        <v>1</v>
      </c>
      <c r="N63">
        <v>1</v>
      </c>
      <c r="O63">
        <v>0</v>
      </c>
      <c r="P63" t="s">
        <v>7</v>
      </c>
    </row>
    <row r="64" spans="1:16" x14ac:dyDescent="0.25">
      <c r="A64">
        <v>-242400</v>
      </c>
      <c r="B64" t="s">
        <v>0</v>
      </c>
      <c r="C64" t="s">
        <v>1</v>
      </c>
      <c r="D64" t="s">
        <v>177</v>
      </c>
      <c r="E64" t="s">
        <v>113</v>
      </c>
      <c r="F64" t="s">
        <v>178</v>
      </c>
      <c r="G64" t="s">
        <v>5</v>
      </c>
      <c r="H64" t="s">
        <v>6</v>
      </c>
      <c r="I64">
        <v>131200</v>
      </c>
      <c r="J64">
        <v>-4200</v>
      </c>
      <c r="K64">
        <v>64</v>
      </c>
      <c r="M64">
        <v>1</v>
      </c>
      <c r="N64">
        <v>1</v>
      </c>
      <c r="O64">
        <v>0</v>
      </c>
      <c r="P64" t="s">
        <v>7</v>
      </c>
    </row>
    <row r="65" spans="1:16" x14ac:dyDescent="0.25">
      <c r="A65">
        <v>72800</v>
      </c>
      <c r="B65" t="s">
        <v>0</v>
      </c>
      <c r="C65" t="s">
        <v>1</v>
      </c>
      <c r="D65" t="s">
        <v>179</v>
      </c>
      <c r="E65" t="s">
        <v>180</v>
      </c>
      <c r="F65" t="s">
        <v>181</v>
      </c>
      <c r="G65" t="s">
        <v>5</v>
      </c>
      <c r="H65" t="s">
        <v>6</v>
      </c>
      <c r="I65">
        <v>-114400</v>
      </c>
      <c r="J65">
        <v>25100</v>
      </c>
      <c r="K65">
        <v>65</v>
      </c>
      <c r="M65">
        <v>1</v>
      </c>
      <c r="N65">
        <v>1</v>
      </c>
      <c r="O65">
        <v>0</v>
      </c>
      <c r="P65" t="s">
        <v>7</v>
      </c>
    </row>
    <row r="66" spans="1:16" x14ac:dyDescent="0.25">
      <c r="A66">
        <v>-215200</v>
      </c>
      <c r="B66" t="s">
        <v>0</v>
      </c>
      <c r="C66" t="s">
        <v>1</v>
      </c>
      <c r="D66" t="s">
        <v>182</v>
      </c>
      <c r="E66" t="s">
        <v>183</v>
      </c>
      <c r="F66" t="s">
        <v>184</v>
      </c>
      <c r="G66" t="s">
        <v>5</v>
      </c>
      <c r="H66" t="s">
        <v>6</v>
      </c>
      <c r="I66">
        <v>71200</v>
      </c>
      <c r="J66">
        <v>-9100</v>
      </c>
      <c r="K66">
        <v>66</v>
      </c>
      <c r="M66">
        <v>1</v>
      </c>
      <c r="N66">
        <v>1</v>
      </c>
      <c r="O66">
        <v>0</v>
      </c>
      <c r="P66" t="s">
        <v>7</v>
      </c>
    </row>
    <row r="67" spans="1:16" x14ac:dyDescent="0.25">
      <c r="A67">
        <v>192800</v>
      </c>
      <c r="B67" t="s">
        <v>0</v>
      </c>
      <c r="C67" t="s">
        <v>1</v>
      </c>
      <c r="D67" t="s">
        <v>185</v>
      </c>
      <c r="E67" t="s">
        <v>186</v>
      </c>
      <c r="F67" t="s">
        <v>187</v>
      </c>
      <c r="G67" t="s">
        <v>5</v>
      </c>
      <c r="H67" t="s">
        <v>6</v>
      </c>
      <c r="I67">
        <v>186400</v>
      </c>
      <c r="J67">
        <v>-11500</v>
      </c>
      <c r="K67">
        <v>67</v>
      </c>
      <c r="M67">
        <v>0.9</v>
      </c>
      <c r="N67">
        <v>0</v>
      </c>
      <c r="O67">
        <v>0</v>
      </c>
      <c r="P67" t="s">
        <v>7</v>
      </c>
    </row>
    <row r="68" spans="1:16" x14ac:dyDescent="0.25">
      <c r="A68">
        <v>0</v>
      </c>
      <c r="B68" t="s">
        <v>0</v>
      </c>
      <c r="C68" t="s">
        <v>1</v>
      </c>
      <c r="D68" t="s">
        <v>188</v>
      </c>
      <c r="E68" t="s">
        <v>189</v>
      </c>
      <c r="F68" t="s">
        <v>190</v>
      </c>
      <c r="G68" t="s">
        <v>5</v>
      </c>
      <c r="H68" t="s">
        <v>6</v>
      </c>
      <c r="I68">
        <v>0</v>
      </c>
      <c r="J68">
        <v>0</v>
      </c>
      <c r="K68">
        <v>68</v>
      </c>
      <c r="M68">
        <v>1</v>
      </c>
      <c r="N68">
        <v>1</v>
      </c>
      <c r="O68">
        <v>0</v>
      </c>
      <c r="P68" t="s">
        <v>7</v>
      </c>
    </row>
    <row r="69" spans="1:16" x14ac:dyDescent="0.25">
      <c r="A69">
        <v>-234400</v>
      </c>
      <c r="B69" t="s">
        <v>0</v>
      </c>
      <c r="C69" t="s">
        <v>1</v>
      </c>
      <c r="D69" t="s">
        <v>191</v>
      </c>
      <c r="E69" t="s">
        <v>192</v>
      </c>
      <c r="F69" t="s">
        <v>193</v>
      </c>
      <c r="G69" t="s">
        <v>5</v>
      </c>
      <c r="H69" t="s">
        <v>6</v>
      </c>
      <c r="I69">
        <v>220800</v>
      </c>
      <c r="J69">
        <v>-10000</v>
      </c>
      <c r="K69">
        <v>69</v>
      </c>
      <c r="M69">
        <v>1</v>
      </c>
      <c r="N69">
        <v>1</v>
      </c>
      <c r="O69">
        <v>0</v>
      </c>
      <c r="P69" t="s">
        <v>7</v>
      </c>
    </row>
    <row r="70" spans="1:16" x14ac:dyDescent="0.25">
      <c r="A70">
        <v>-148800</v>
      </c>
      <c r="B70" t="s">
        <v>0</v>
      </c>
      <c r="C70" t="s">
        <v>1</v>
      </c>
      <c r="D70" t="s">
        <v>194</v>
      </c>
      <c r="E70" t="s">
        <v>195</v>
      </c>
      <c r="F70" t="s">
        <v>196</v>
      </c>
      <c r="G70" t="s">
        <v>5</v>
      </c>
      <c r="H70" t="s">
        <v>6</v>
      </c>
      <c r="I70">
        <v>120500</v>
      </c>
      <c r="J70">
        <v>-11500</v>
      </c>
      <c r="K70">
        <v>70</v>
      </c>
      <c r="M70">
        <v>1</v>
      </c>
      <c r="N70">
        <v>1</v>
      </c>
      <c r="O70">
        <v>0</v>
      </c>
      <c r="P70" t="s">
        <v>7</v>
      </c>
    </row>
    <row r="71" spans="1:16" x14ac:dyDescent="0.25">
      <c r="A71">
        <v>-143200</v>
      </c>
      <c r="B71" t="s">
        <v>0</v>
      </c>
      <c r="C71" t="s">
        <v>1</v>
      </c>
      <c r="D71" t="s">
        <v>197</v>
      </c>
      <c r="E71" t="s">
        <v>198</v>
      </c>
      <c r="F71" t="s">
        <v>199</v>
      </c>
      <c r="G71" t="s">
        <v>5</v>
      </c>
      <c r="H71" t="s">
        <v>6</v>
      </c>
      <c r="I71">
        <v>172000</v>
      </c>
      <c r="J71">
        <v>-12200</v>
      </c>
      <c r="K71">
        <v>71</v>
      </c>
      <c r="M71">
        <v>1</v>
      </c>
      <c r="N71">
        <v>1</v>
      </c>
      <c r="O71">
        <v>0</v>
      </c>
      <c r="P71" t="s">
        <v>7</v>
      </c>
    </row>
    <row r="72" spans="1:16" x14ac:dyDescent="0.25">
      <c r="A72">
        <v>103200</v>
      </c>
      <c r="B72" t="s">
        <v>0</v>
      </c>
      <c r="C72" t="s">
        <v>1</v>
      </c>
      <c r="D72" t="s">
        <v>200</v>
      </c>
      <c r="E72" t="s">
        <v>201</v>
      </c>
      <c r="F72" t="s">
        <v>202</v>
      </c>
      <c r="G72" t="s">
        <v>5</v>
      </c>
      <c r="H72" t="s">
        <v>6</v>
      </c>
      <c r="I72">
        <v>257600</v>
      </c>
      <c r="J72">
        <v>-9900</v>
      </c>
      <c r="K72">
        <v>72</v>
      </c>
      <c r="M72">
        <v>1</v>
      </c>
      <c r="N72">
        <v>1</v>
      </c>
      <c r="O72">
        <v>0</v>
      </c>
      <c r="P72" t="s">
        <v>7</v>
      </c>
    </row>
    <row r="73" spans="1:16" x14ac:dyDescent="0.25">
      <c r="A73">
        <v>-22400</v>
      </c>
      <c r="B73" t="s">
        <v>0</v>
      </c>
      <c r="C73" t="s">
        <v>1</v>
      </c>
      <c r="D73" t="s">
        <v>203</v>
      </c>
      <c r="E73" t="s">
        <v>149</v>
      </c>
      <c r="F73" t="s">
        <v>204</v>
      </c>
      <c r="G73" t="s">
        <v>5</v>
      </c>
      <c r="H73" t="s">
        <v>6</v>
      </c>
      <c r="I73">
        <v>170400</v>
      </c>
      <c r="J73">
        <v>-8200</v>
      </c>
      <c r="K73">
        <v>73</v>
      </c>
      <c r="M73">
        <v>1</v>
      </c>
      <c r="N73">
        <v>1</v>
      </c>
      <c r="O73">
        <v>0</v>
      </c>
      <c r="P73" t="s">
        <v>7</v>
      </c>
    </row>
    <row r="74" spans="1:16" x14ac:dyDescent="0.25">
      <c r="A74">
        <v>30700</v>
      </c>
      <c r="B74" t="s">
        <v>0</v>
      </c>
      <c r="C74" t="s">
        <v>1</v>
      </c>
      <c r="D74" t="s">
        <v>205</v>
      </c>
      <c r="E74" t="s">
        <v>206</v>
      </c>
      <c r="F74" t="s">
        <v>207</v>
      </c>
      <c r="G74" t="s">
        <v>5</v>
      </c>
      <c r="H74" t="s">
        <v>6</v>
      </c>
      <c r="I74">
        <v>180000</v>
      </c>
      <c r="J74">
        <v>-13500</v>
      </c>
      <c r="K74">
        <v>74</v>
      </c>
      <c r="M74">
        <v>1</v>
      </c>
      <c r="N74">
        <v>1</v>
      </c>
      <c r="O74">
        <v>0</v>
      </c>
      <c r="P74" t="s">
        <v>7</v>
      </c>
    </row>
    <row r="75" spans="1:16" x14ac:dyDescent="0.25">
      <c r="A75">
        <v>0</v>
      </c>
      <c r="B75" t="s">
        <v>0</v>
      </c>
      <c r="C75" t="s">
        <v>1</v>
      </c>
      <c r="D75" t="s">
        <v>208</v>
      </c>
      <c r="E75" t="s">
        <v>209</v>
      </c>
      <c r="F75" t="s">
        <v>210</v>
      </c>
      <c r="G75" t="s">
        <v>5</v>
      </c>
      <c r="H75" t="s">
        <v>6</v>
      </c>
      <c r="I75">
        <v>0</v>
      </c>
      <c r="J75">
        <v>0</v>
      </c>
      <c r="K75">
        <v>75</v>
      </c>
      <c r="M75">
        <v>1</v>
      </c>
      <c r="N75">
        <v>1</v>
      </c>
      <c r="O75">
        <v>0</v>
      </c>
      <c r="P75" t="s">
        <v>7</v>
      </c>
    </row>
    <row r="76" spans="1:16" x14ac:dyDescent="0.25">
      <c r="A76">
        <v>76000</v>
      </c>
      <c r="B76" t="s">
        <v>0</v>
      </c>
      <c r="C76" t="s">
        <v>1</v>
      </c>
      <c r="D76" t="s">
        <v>211</v>
      </c>
      <c r="E76" t="s">
        <v>212</v>
      </c>
      <c r="F76" t="s">
        <v>213</v>
      </c>
      <c r="G76" t="s">
        <v>5</v>
      </c>
      <c r="H76" t="s">
        <v>6</v>
      </c>
      <c r="I76">
        <v>147200</v>
      </c>
      <c r="J76">
        <v>-10600</v>
      </c>
      <c r="K76">
        <v>76</v>
      </c>
      <c r="M76">
        <v>1</v>
      </c>
      <c r="N76">
        <v>1</v>
      </c>
      <c r="O76">
        <v>0</v>
      </c>
      <c r="P76" t="s">
        <v>7</v>
      </c>
    </row>
    <row r="77" spans="1:16" x14ac:dyDescent="0.25">
      <c r="A77">
        <v>225600</v>
      </c>
      <c r="B77" t="s">
        <v>0</v>
      </c>
      <c r="C77" t="s">
        <v>1</v>
      </c>
      <c r="D77" t="s">
        <v>214</v>
      </c>
      <c r="E77" t="s">
        <v>215</v>
      </c>
      <c r="F77" t="s">
        <v>4</v>
      </c>
      <c r="G77" t="s">
        <v>5</v>
      </c>
      <c r="H77" t="s">
        <v>6</v>
      </c>
      <c r="I77">
        <v>178400</v>
      </c>
      <c r="J77">
        <v>-8600</v>
      </c>
      <c r="K77">
        <v>77</v>
      </c>
      <c r="M77">
        <v>0.9</v>
      </c>
      <c r="N77">
        <v>0</v>
      </c>
      <c r="O77">
        <v>0</v>
      </c>
      <c r="P77" t="s">
        <v>7</v>
      </c>
    </row>
    <row r="78" spans="1:16" x14ac:dyDescent="0.25">
      <c r="A78">
        <v>214400</v>
      </c>
      <c r="B78" t="s">
        <v>0</v>
      </c>
      <c r="C78" t="s">
        <v>1</v>
      </c>
      <c r="D78" t="s">
        <v>216</v>
      </c>
      <c r="E78" t="s">
        <v>217</v>
      </c>
      <c r="F78" t="s">
        <v>218</v>
      </c>
      <c r="G78" t="s">
        <v>5</v>
      </c>
      <c r="H78" t="s">
        <v>6</v>
      </c>
      <c r="I78">
        <v>135200</v>
      </c>
      <c r="J78">
        <v>-7700</v>
      </c>
      <c r="K78">
        <v>78</v>
      </c>
      <c r="M78">
        <v>1</v>
      </c>
      <c r="N78">
        <v>1</v>
      </c>
      <c r="O78">
        <v>0</v>
      </c>
      <c r="P78" t="s">
        <v>7</v>
      </c>
    </row>
    <row r="79" spans="1:16" x14ac:dyDescent="0.25">
      <c r="A79">
        <v>95300</v>
      </c>
      <c r="B79" t="s">
        <v>0</v>
      </c>
      <c r="C79" t="s">
        <v>1</v>
      </c>
      <c r="D79" t="s">
        <v>219</v>
      </c>
      <c r="E79" t="s">
        <v>220</v>
      </c>
      <c r="F79" t="s">
        <v>221</v>
      </c>
      <c r="G79" t="s">
        <v>5</v>
      </c>
      <c r="H79" t="s">
        <v>6</v>
      </c>
      <c r="I79">
        <v>245200</v>
      </c>
      <c r="J79">
        <v>-10700</v>
      </c>
      <c r="K79">
        <v>79</v>
      </c>
      <c r="M79">
        <v>1</v>
      </c>
      <c r="N79">
        <v>1</v>
      </c>
      <c r="O79">
        <v>0</v>
      </c>
      <c r="P79" t="s">
        <v>7</v>
      </c>
    </row>
    <row r="80" spans="1:16" x14ac:dyDescent="0.25">
      <c r="A80">
        <v>-120800</v>
      </c>
      <c r="B80" t="s">
        <v>0</v>
      </c>
      <c r="C80" t="s">
        <v>1</v>
      </c>
      <c r="D80" t="s">
        <v>222</v>
      </c>
      <c r="E80" t="s">
        <v>223</v>
      </c>
      <c r="F80" t="s">
        <v>224</v>
      </c>
      <c r="G80" t="s">
        <v>5</v>
      </c>
      <c r="H80" t="s">
        <v>6</v>
      </c>
      <c r="I80">
        <v>-107200</v>
      </c>
      <c r="J80">
        <v>4300</v>
      </c>
      <c r="K80">
        <v>80</v>
      </c>
      <c r="M80">
        <v>1</v>
      </c>
      <c r="N80">
        <v>1</v>
      </c>
      <c r="O80">
        <v>0</v>
      </c>
      <c r="P80" t="s">
        <v>7</v>
      </c>
    </row>
    <row r="81" spans="1:16" x14ac:dyDescent="0.25">
      <c r="A81">
        <v>0</v>
      </c>
      <c r="B81" t="s">
        <v>0</v>
      </c>
      <c r="C81" t="s">
        <v>1</v>
      </c>
      <c r="D81" t="s">
        <v>225</v>
      </c>
      <c r="E81" t="s">
        <v>226</v>
      </c>
      <c r="F81" t="s">
        <v>227</v>
      </c>
      <c r="G81" t="s">
        <v>5</v>
      </c>
      <c r="H81" t="s">
        <v>6</v>
      </c>
      <c r="I81">
        <v>0</v>
      </c>
      <c r="J81">
        <v>0</v>
      </c>
      <c r="K81">
        <v>81</v>
      </c>
      <c r="M81">
        <v>1</v>
      </c>
      <c r="N81">
        <v>1</v>
      </c>
      <c r="O81">
        <v>0</v>
      </c>
      <c r="P81" t="s">
        <v>7</v>
      </c>
    </row>
    <row r="82" spans="1:16" x14ac:dyDescent="0.25">
      <c r="A82">
        <v>-200000</v>
      </c>
      <c r="B82" t="s">
        <v>0</v>
      </c>
      <c r="C82" t="s">
        <v>1</v>
      </c>
      <c r="D82" t="s">
        <v>228</v>
      </c>
      <c r="E82" t="s">
        <v>229</v>
      </c>
      <c r="F82" t="s">
        <v>230</v>
      </c>
      <c r="G82" t="s">
        <v>5</v>
      </c>
      <c r="H82" t="s">
        <v>6</v>
      </c>
      <c r="I82">
        <v>294000</v>
      </c>
      <c r="J82">
        <v>-7600</v>
      </c>
      <c r="K82">
        <v>82</v>
      </c>
      <c r="M82">
        <v>1</v>
      </c>
      <c r="N82">
        <v>1</v>
      </c>
      <c r="O82">
        <v>0</v>
      </c>
      <c r="P82" t="s">
        <v>7</v>
      </c>
    </row>
    <row r="83" spans="1:16" x14ac:dyDescent="0.25">
      <c r="A83">
        <v>0</v>
      </c>
      <c r="B83" t="s">
        <v>0</v>
      </c>
      <c r="C83" t="s">
        <v>1</v>
      </c>
      <c r="D83" t="s">
        <v>231</v>
      </c>
      <c r="E83" t="s">
        <v>232</v>
      </c>
      <c r="F83" t="s">
        <v>233</v>
      </c>
      <c r="G83" t="s">
        <v>5</v>
      </c>
      <c r="H83" t="s">
        <v>6</v>
      </c>
      <c r="I83">
        <v>0</v>
      </c>
      <c r="J83">
        <v>0</v>
      </c>
      <c r="K83">
        <v>83</v>
      </c>
      <c r="M83">
        <v>0.2</v>
      </c>
      <c r="N83">
        <v>0.2</v>
      </c>
      <c r="O83">
        <v>0.2</v>
      </c>
      <c r="P83" t="s">
        <v>7</v>
      </c>
    </row>
    <row r="84" spans="1:16" x14ac:dyDescent="0.25">
      <c r="A84">
        <v>-191200</v>
      </c>
      <c r="B84" t="s">
        <v>0</v>
      </c>
      <c r="C84" t="s">
        <v>1</v>
      </c>
      <c r="D84" t="s">
        <v>234</v>
      </c>
      <c r="E84" t="s">
        <v>235</v>
      </c>
      <c r="F84" t="s">
        <v>236</v>
      </c>
      <c r="G84" t="s">
        <v>5</v>
      </c>
      <c r="H84" t="s">
        <v>6</v>
      </c>
      <c r="I84">
        <v>216800</v>
      </c>
      <c r="J84">
        <v>-13800</v>
      </c>
      <c r="K84">
        <v>84</v>
      </c>
      <c r="M84">
        <v>1</v>
      </c>
      <c r="N84">
        <v>1</v>
      </c>
      <c r="O84">
        <v>0</v>
      </c>
      <c r="P84" t="s">
        <v>7</v>
      </c>
    </row>
    <row r="85" spans="1:16" x14ac:dyDescent="0.25">
      <c r="A85">
        <v>20000</v>
      </c>
      <c r="B85" t="s">
        <v>0</v>
      </c>
      <c r="C85" t="s">
        <v>1</v>
      </c>
      <c r="D85" t="s">
        <v>237</v>
      </c>
      <c r="E85" t="s">
        <v>12</v>
      </c>
      <c r="F85" t="s">
        <v>36</v>
      </c>
      <c r="G85" t="s">
        <v>5</v>
      </c>
      <c r="H85" t="s">
        <v>6</v>
      </c>
      <c r="I85">
        <v>300000</v>
      </c>
      <c r="J85">
        <v>-13200</v>
      </c>
      <c r="K85">
        <v>85</v>
      </c>
      <c r="M85">
        <v>1</v>
      </c>
      <c r="N85">
        <v>1</v>
      </c>
      <c r="O85">
        <v>0</v>
      </c>
      <c r="P85" t="s">
        <v>7</v>
      </c>
    </row>
    <row r="86" spans="1:16" x14ac:dyDescent="0.25">
      <c r="A86">
        <v>0</v>
      </c>
      <c r="B86" t="s">
        <v>0</v>
      </c>
      <c r="C86" t="s">
        <v>1</v>
      </c>
      <c r="D86" t="s">
        <v>238</v>
      </c>
      <c r="E86" t="s">
        <v>239</v>
      </c>
      <c r="F86" t="s">
        <v>240</v>
      </c>
      <c r="G86" t="s">
        <v>5</v>
      </c>
      <c r="H86" t="s">
        <v>6</v>
      </c>
      <c r="I86">
        <v>0</v>
      </c>
      <c r="J86">
        <v>0</v>
      </c>
      <c r="K86">
        <v>86</v>
      </c>
      <c r="M86">
        <v>1</v>
      </c>
      <c r="N86">
        <v>1</v>
      </c>
      <c r="O86">
        <v>0</v>
      </c>
      <c r="P86" t="s">
        <v>7</v>
      </c>
    </row>
    <row r="87" spans="1:16" x14ac:dyDescent="0.25">
      <c r="A87">
        <v>0</v>
      </c>
      <c r="B87" t="s">
        <v>0</v>
      </c>
      <c r="C87" t="s">
        <v>1</v>
      </c>
      <c r="D87" t="s">
        <v>241</v>
      </c>
      <c r="E87" t="s">
        <v>242</v>
      </c>
      <c r="F87" t="s">
        <v>126</v>
      </c>
      <c r="G87" t="s">
        <v>5</v>
      </c>
      <c r="H87" t="s">
        <v>6</v>
      </c>
      <c r="I87">
        <v>0</v>
      </c>
      <c r="J87">
        <v>0</v>
      </c>
      <c r="K87">
        <v>87</v>
      </c>
      <c r="M87">
        <v>0.9</v>
      </c>
      <c r="N87">
        <v>0</v>
      </c>
      <c r="O87">
        <v>0</v>
      </c>
      <c r="P87" t="s">
        <v>7</v>
      </c>
    </row>
    <row r="88" spans="1:16" x14ac:dyDescent="0.25">
      <c r="A88">
        <v>232800</v>
      </c>
      <c r="B88" t="s">
        <v>0</v>
      </c>
      <c r="C88" t="s">
        <v>1</v>
      </c>
      <c r="D88" t="s">
        <v>243</v>
      </c>
      <c r="E88" t="s">
        <v>136</v>
      </c>
      <c r="F88" t="s">
        <v>244</v>
      </c>
      <c r="G88" t="s">
        <v>5</v>
      </c>
      <c r="H88" t="s">
        <v>6</v>
      </c>
      <c r="I88">
        <v>226400</v>
      </c>
      <c r="J88">
        <v>-14100</v>
      </c>
      <c r="K88">
        <v>88</v>
      </c>
      <c r="M88">
        <v>0.9</v>
      </c>
      <c r="N88">
        <v>0</v>
      </c>
      <c r="O88">
        <v>0</v>
      </c>
      <c r="P88" t="s">
        <v>7</v>
      </c>
    </row>
    <row r="89" spans="1:16" x14ac:dyDescent="0.25">
      <c r="A89">
        <v>-78000</v>
      </c>
      <c r="B89" t="s">
        <v>0</v>
      </c>
      <c r="C89" t="s">
        <v>1</v>
      </c>
      <c r="D89" t="s">
        <v>245</v>
      </c>
      <c r="E89" t="s">
        <v>111</v>
      </c>
      <c r="F89" t="s">
        <v>246</v>
      </c>
      <c r="G89" t="s">
        <v>5</v>
      </c>
      <c r="H89" t="s">
        <v>6</v>
      </c>
      <c r="I89">
        <v>98400</v>
      </c>
      <c r="J89">
        <v>-10600</v>
      </c>
      <c r="K89">
        <v>89</v>
      </c>
      <c r="M89">
        <v>0.2</v>
      </c>
      <c r="N89">
        <v>0.2</v>
      </c>
      <c r="O89">
        <v>0.2</v>
      </c>
      <c r="P89" t="s">
        <v>7</v>
      </c>
    </row>
    <row r="90" spans="1:16" x14ac:dyDescent="0.25">
      <c r="A90">
        <v>-72800</v>
      </c>
      <c r="B90" t="s">
        <v>0</v>
      </c>
      <c r="C90" t="s">
        <v>1</v>
      </c>
      <c r="D90" t="s">
        <v>247</v>
      </c>
      <c r="E90" t="s">
        <v>248</v>
      </c>
      <c r="F90" t="s">
        <v>249</v>
      </c>
      <c r="G90" t="s">
        <v>5</v>
      </c>
      <c r="H90" t="s">
        <v>6</v>
      </c>
      <c r="I90">
        <v>97600</v>
      </c>
      <c r="J90">
        <v>-10800</v>
      </c>
      <c r="K90">
        <v>90</v>
      </c>
      <c r="M90">
        <v>0.2</v>
      </c>
      <c r="N90">
        <v>0.2</v>
      </c>
      <c r="O90">
        <v>0.2</v>
      </c>
      <c r="P90" t="s">
        <v>7</v>
      </c>
    </row>
    <row r="91" spans="1:16" x14ac:dyDescent="0.25">
      <c r="A91">
        <v>-11700</v>
      </c>
      <c r="B91" t="s">
        <v>0</v>
      </c>
      <c r="C91" t="s">
        <v>1</v>
      </c>
      <c r="D91" t="s">
        <v>250</v>
      </c>
      <c r="E91" t="s">
        <v>210</v>
      </c>
      <c r="F91" t="s">
        <v>171</v>
      </c>
      <c r="G91" t="s">
        <v>5</v>
      </c>
      <c r="H91" t="s">
        <v>6</v>
      </c>
      <c r="I91">
        <v>140400</v>
      </c>
      <c r="J91">
        <v>-14200</v>
      </c>
      <c r="K91">
        <v>91</v>
      </c>
      <c r="M91">
        <v>1</v>
      </c>
      <c r="N91">
        <v>1</v>
      </c>
      <c r="O91">
        <v>0</v>
      </c>
      <c r="P91" t="s">
        <v>7</v>
      </c>
    </row>
    <row r="92" spans="1:16" x14ac:dyDescent="0.25">
      <c r="A92">
        <v>129600</v>
      </c>
      <c r="B92" t="s">
        <v>0</v>
      </c>
      <c r="C92" t="s">
        <v>1</v>
      </c>
      <c r="D92" t="s">
        <v>251</v>
      </c>
      <c r="E92" t="s">
        <v>252</v>
      </c>
      <c r="F92" t="s">
        <v>253</v>
      </c>
      <c r="G92" t="s">
        <v>5</v>
      </c>
      <c r="H92" t="s">
        <v>6</v>
      </c>
      <c r="I92">
        <v>-140800</v>
      </c>
      <c r="J92">
        <v>-6300</v>
      </c>
      <c r="K92">
        <v>92</v>
      </c>
      <c r="M92">
        <v>0</v>
      </c>
      <c r="N92">
        <v>0</v>
      </c>
      <c r="O92">
        <v>1</v>
      </c>
      <c r="P92" t="s">
        <v>7</v>
      </c>
    </row>
    <row r="93" spans="1:16" x14ac:dyDescent="0.25">
      <c r="A93">
        <v>336000</v>
      </c>
      <c r="B93" t="s">
        <v>0</v>
      </c>
      <c r="C93" t="s">
        <v>1</v>
      </c>
      <c r="D93" t="s">
        <v>254</v>
      </c>
      <c r="E93" t="s">
        <v>255</v>
      </c>
      <c r="F93" t="s">
        <v>256</v>
      </c>
      <c r="G93" t="s">
        <v>5</v>
      </c>
      <c r="H93" t="s">
        <v>6</v>
      </c>
      <c r="I93">
        <v>-111200</v>
      </c>
      <c r="J93">
        <v>-44000</v>
      </c>
      <c r="K93">
        <v>93</v>
      </c>
      <c r="M93">
        <v>0.2</v>
      </c>
      <c r="N93">
        <v>0.2</v>
      </c>
      <c r="O93">
        <v>0.2</v>
      </c>
      <c r="P93" t="s">
        <v>7</v>
      </c>
    </row>
    <row r="94" spans="1:16" x14ac:dyDescent="0.25">
      <c r="A94">
        <v>-311200</v>
      </c>
      <c r="B94" t="s">
        <v>0</v>
      </c>
      <c r="C94" t="s">
        <v>1</v>
      </c>
      <c r="D94" t="s">
        <v>257</v>
      </c>
      <c r="E94" t="s">
        <v>258</v>
      </c>
      <c r="F94" t="s">
        <v>259</v>
      </c>
      <c r="G94" t="s">
        <v>5</v>
      </c>
      <c r="H94" t="s">
        <v>6</v>
      </c>
      <c r="I94">
        <v>-5600</v>
      </c>
      <c r="J94">
        <v>-41600</v>
      </c>
      <c r="K94">
        <v>94</v>
      </c>
      <c r="M94">
        <v>0.2</v>
      </c>
      <c r="N94">
        <v>0.2</v>
      </c>
      <c r="O94">
        <v>0.2</v>
      </c>
      <c r="P94" t="s">
        <v>7</v>
      </c>
    </row>
    <row r="95" spans="1:16" x14ac:dyDescent="0.25">
      <c r="A95">
        <v>-74400</v>
      </c>
      <c r="B95" t="s">
        <v>0</v>
      </c>
      <c r="C95" t="s">
        <v>1</v>
      </c>
      <c r="D95" t="s">
        <v>260</v>
      </c>
      <c r="E95" t="s">
        <v>261</v>
      </c>
      <c r="F95" t="s">
        <v>262</v>
      </c>
      <c r="G95" t="s">
        <v>5</v>
      </c>
      <c r="H95" t="s">
        <v>6</v>
      </c>
      <c r="I95">
        <v>94400</v>
      </c>
      <c r="J95">
        <v>-10900</v>
      </c>
      <c r="K95">
        <v>95</v>
      </c>
      <c r="M95">
        <v>0.2</v>
      </c>
      <c r="N95">
        <v>0.2</v>
      </c>
      <c r="O95">
        <v>0.2</v>
      </c>
      <c r="P95" t="s">
        <v>7</v>
      </c>
    </row>
    <row r="96" spans="1:16" x14ac:dyDescent="0.25">
      <c r="A96">
        <v>328000</v>
      </c>
      <c r="B96" t="s">
        <v>0</v>
      </c>
      <c r="C96" t="s">
        <v>1</v>
      </c>
      <c r="D96" t="s">
        <v>263</v>
      </c>
      <c r="E96" t="s">
        <v>226</v>
      </c>
      <c r="F96" t="s">
        <v>264</v>
      </c>
      <c r="G96" t="s">
        <v>5</v>
      </c>
      <c r="H96" t="s">
        <v>6</v>
      </c>
      <c r="I96">
        <v>299200</v>
      </c>
      <c r="J96">
        <v>-43500</v>
      </c>
      <c r="K96">
        <v>96</v>
      </c>
      <c r="M96">
        <v>0.2</v>
      </c>
      <c r="N96">
        <v>0.2</v>
      </c>
      <c r="O96">
        <v>0.2</v>
      </c>
      <c r="P96" t="s">
        <v>7</v>
      </c>
    </row>
    <row r="97" spans="1:16" x14ac:dyDescent="0.25">
      <c r="A97">
        <v>-223000</v>
      </c>
      <c r="B97" t="s">
        <v>0</v>
      </c>
      <c r="C97" t="s">
        <v>1</v>
      </c>
      <c r="D97" t="s">
        <v>265</v>
      </c>
      <c r="E97" t="s">
        <v>266</v>
      </c>
      <c r="F97" t="s">
        <v>267</v>
      </c>
      <c r="G97" t="s">
        <v>5</v>
      </c>
      <c r="H97" t="s">
        <v>6</v>
      </c>
      <c r="I97">
        <v>-312000</v>
      </c>
      <c r="J97">
        <v>-39800</v>
      </c>
      <c r="K97">
        <v>97</v>
      </c>
      <c r="M97">
        <v>0.2</v>
      </c>
      <c r="N97">
        <v>0.2</v>
      </c>
      <c r="O97">
        <v>0.2</v>
      </c>
      <c r="P97" t="s">
        <v>7</v>
      </c>
    </row>
    <row r="98" spans="1:16" x14ac:dyDescent="0.25">
      <c r="A98">
        <v>230400</v>
      </c>
      <c r="B98" t="s">
        <v>0</v>
      </c>
      <c r="C98" t="s">
        <v>1</v>
      </c>
      <c r="D98" t="s">
        <v>268</v>
      </c>
      <c r="E98" t="s">
        <v>167</v>
      </c>
      <c r="F98" t="s">
        <v>269</v>
      </c>
      <c r="G98" t="s">
        <v>5</v>
      </c>
      <c r="H98" t="s">
        <v>6</v>
      </c>
      <c r="I98">
        <v>200100</v>
      </c>
      <c r="J98">
        <v>-10400</v>
      </c>
      <c r="K98">
        <v>98</v>
      </c>
      <c r="M98">
        <v>0.9</v>
      </c>
      <c r="N98">
        <v>0</v>
      </c>
      <c r="O98">
        <v>0</v>
      </c>
      <c r="P98" t="s">
        <v>7</v>
      </c>
    </row>
    <row r="99" spans="1:16" x14ac:dyDescent="0.25">
      <c r="A99">
        <v>-229200</v>
      </c>
      <c r="B99" t="s">
        <v>0</v>
      </c>
      <c r="C99" t="s">
        <v>1</v>
      </c>
      <c r="D99" t="s">
        <v>270</v>
      </c>
      <c r="E99" t="s">
        <v>271</v>
      </c>
      <c r="F99" t="s">
        <v>272</v>
      </c>
      <c r="G99" t="s">
        <v>5</v>
      </c>
      <c r="H99" t="s">
        <v>6</v>
      </c>
      <c r="I99">
        <v>79700</v>
      </c>
      <c r="J99">
        <v>-23800</v>
      </c>
      <c r="K99">
        <v>99</v>
      </c>
      <c r="M99">
        <v>0.2</v>
      </c>
      <c r="N99">
        <v>0.2</v>
      </c>
      <c r="O99">
        <v>0.2</v>
      </c>
      <c r="P99" t="s">
        <v>7</v>
      </c>
    </row>
    <row r="100" spans="1:16" x14ac:dyDescent="0.25">
      <c r="A100">
        <v>-142200</v>
      </c>
      <c r="B100" t="s">
        <v>0</v>
      </c>
      <c r="C100" t="s">
        <v>1</v>
      </c>
      <c r="D100" t="s">
        <v>273</v>
      </c>
      <c r="E100" t="s">
        <v>274</v>
      </c>
      <c r="F100" t="s">
        <v>275</v>
      </c>
      <c r="G100" t="s">
        <v>5</v>
      </c>
      <c r="H100" t="s">
        <v>6</v>
      </c>
      <c r="I100">
        <v>233000</v>
      </c>
      <c r="J100">
        <v>-11300</v>
      </c>
      <c r="K100">
        <v>100</v>
      </c>
      <c r="M100">
        <v>1</v>
      </c>
      <c r="N100">
        <v>1</v>
      </c>
      <c r="O100">
        <v>0</v>
      </c>
      <c r="P100" t="s">
        <v>7</v>
      </c>
    </row>
    <row r="101" spans="1:16" x14ac:dyDescent="0.25">
      <c r="A101">
        <v>-211418</v>
      </c>
      <c r="B101" t="s">
        <v>0</v>
      </c>
      <c r="C101" t="s">
        <v>1</v>
      </c>
      <c r="D101" t="s">
        <v>276</v>
      </c>
      <c r="E101" t="s">
        <v>277</v>
      </c>
      <c r="F101" t="s">
        <v>115</v>
      </c>
      <c r="G101" t="s">
        <v>5</v>
      </c>
      <c r="H101" t="s">
        <v>6</v>
      </c>
      <c r="I101">
        <v>191621</v>
      </c>
      <c r="J101">
        <v>-6069</v>
      </c>
      <c r="K101">
        <v>101</v>
      </c>
      <c r="M101">
        <v>0</v>
      </c>
      <c r="N101">
        <v>0</v>
      </c>
      <c r="O101">
        <v>1</v>
      </c>
      <c r="P101" t="s">
        <v>7</v>
      </c>
    </row>
    <row r="102" spans="1:16" x14ac:dyDescent="0.25">
      <c r="A102">
        <v>327200</v>
      </c>
      <c r="B102" t="s">
        <v>278</v>
      </c>
      <c r="C102" t="s">
        <v>1</v>
      </c>
      <c r="D102" t="s">
        <v>279</v>
      </c>
      <c r="E102" t="s">
        <v>280</v>
      </c>
      <c r="F102" t="s">
        <v>281</v>
      </c>
      <c r="G102" t="s">
        <v>5</v>
      </c>
      <c r="H102" t="s">
        <v>6</v>
      </c>
      <c r="I102">
        <v>-332000</v>
      </c>
      <c r="J102">
        <v>-43000</v>
      </c>
      <c r="K102">
        <v>102</v>
      </c>
      <c r="M102">
        <v>0.2</v>
      </c>
      <c r="N102">
        <v>0.2</v>
      </c>
      <c r="O102">
        <v>0.2</v>
      </c>
      <c r="P102" t="s">
        <v>7</v>
      </c>
    </row>
    <row r="103" spans="1:16" x14ac:dyDescent="0.25">
      <c r="A103">
        <v>172000</v>
      </c>
      <c r="B103" t="s">
        <v>278</v>
      </c>
      <c r="C103" t="s">
        <v>1</v>
      </c>
      <c r="D103" t="s">
        <v>282</v>
      </c>
      <c r="E103" t="s">
        <v>283</v>
      </c>
      <c r="F103" t="s">
        <v>149</v>
      </c>
      <c r="G103" t="s">
        <v>5</v>
      </c>
      <c r="H103" t="s">
        <v>6</v>
      </c>
      <c r="I103">
        <v>333600</v>
      </c>
      <c r="J103">
        <v>-43600</v>
      </c>
      <c r="K103">
        <v>103</v>
      </c>
      <c r="M103">
        <v>0.2</v>
      </c>
      <c r="N103">
        <v>0.2</v>
      </c>
      <c r="O103">
        <v>0.2</v>
      </c>
      <c r="P103" t="s">
        <v>7</v>
      </c>
    </row>
    <row r="104" spans="1:16" x14ac:dyDescent="0.25">
      <c r="A104">
        <v>-109600</v>
      </c>
      <c r="B104" t="s">
        <v>278</v>
      </c>
      <c r="C104" t="s">
        <v>1</v>
      </c>
      <c r="D104" t="s">
        <v>284</v>
      </c>
      <c r="E104" t="s">
        <v>264</v>
      </c>
      <c r="F104" t="s">
        <v>285</v>
      </c>
      <c r="G104" t="s">
        <v>5</v>
      </c>
      <c r="H104" t="s">
        <v>6</v>
      </c>
      <c r="I104">
        <v>327200</v>
      </c>
      <c r="J104">
        <v>-43400</v>
      </c>
      <c r="K104">
        <v>104</v>
      </c>
      <c r="M104">
        <v>0.2</v>
      </c>
      <c r="N104">
        <v>0.2</v>
      </c>
      <c r="O104">
        <v>0.2</v>
      </c>
      <c r="P104" t="s">
        <v>7</v>
      </c>
    </row>
    <row r="105" spans="1:16" x14ac:dyDescent="0.25">
      <c r="A105">
        <v>-295200</v>
      </c>
      <c r="B105" t="s">
        <v>278</v>
      </c>
      <c r="C105" t="s">
        <v>1</v>
      </c>
      <c r="D105" t="s">
        <v>286</v>
      </c>
      <c r="E105" t="s">
        <v>287</v>
      </c>
      <c r="F105" t="s">
        <v>288</v>
      </c>
      <c r="G105" t="s">
        <v>5</v>
      </c>
      <c r="H105" t="s">
        <v>6</v>
      </c>
      <c r="I105">
        <v>324800</v>
      </c>
      <c r="J105">
        <v>-44300</v>
      </c>
      <c r="K105">
        <v>105</v>
      </c>
      <c r="M105">
        <v>0.2</v>
      </c>
      <c r="N105">
        <v>0.2</v>
      </c>
      <c r="O105">
        <v>0.2</v>
      </c>
      <c r="P105" t="s">
        <v>7</v>
      </c>
    </row>
    <row r="106" spans="1:16" x14ac:dyDescent="0.25">
      <c r="A106">
        <v>-42400</v>
      </c>
      <c r="B106" t="s">
        <v>278</v>
      </c>
      <c r="C106" t="s">
        <v>1</v>
      </c>
      <c r="D106" t="s">
        <v>289</v>
      </c>
      <c r="E106" t="s">
        <v>290</v>
      </c>
      <c r="F106" t="s">
        <v>291</v>
      </c>
      <c r="G106" t="s">
        <v>5</v>
      </c>
      <c r="H106" t="s">
        <v>6</v>
      </c>
      <c r="I106">
        <v>253000</v>
      </c>
      <c r="J106">
        <v>-10400</v>
      </c>
      <c r="K106">
        <v>106</v>
      </c>
      <c r="M106">
        <v>1</v>
      </c>
      <c r="N106">
        <v>1</v>
      </c>
      <c r="O106">
        <v>0</v>
      </c>
      <c r="P106" t="s">
        <v>7</v>
      </c>
    </row>
    <row r="107" spans="1:16" x14ac:dyDescent="0.25">
      <c r="A107">
        <v>211200</v>
      </c>
      <c r="B107" t="s">
        <v>278</v>
      </c>
      <c r="C107" t="s">
        <v>1</v>
      </c>
      <c r="D107" t="s">
        <v>292</v>
      </c>
      <c r="E107" t="s">
        <v>293</v>
      </c>
      <c r="F107" t="s">
        <v>294</v>
      </c>
      <c r="G107" t="s">
        <v>5</v>
      </c>
      <c r="H107" t="s">
        <v>6</v>
      </c>
      <c r="I107">
        <v>218000</v>
      </c>
      <c r="J107">
        <v>-13100</v>
      </c>
      <c r="K107">
        <v>107</v>
      </c>
      <c r="M107">
        <v>0.9</v>
      </c>
      <c r="N107">
        <v>0</v>
      </c>
      <c r="O107">
        <v>0</v>
      </c>
      <c r="P107" t="s">
        <v>7</v>
      </c>
    </row>
    <row r="108" spans="1:16" x14ac:dyDescent="0.25">
      <c r="A108">
        <v>-178400</v>
      </c>
      <c r="B108" t="s">
        <v>278</v>
      </c>
      <c r="C108" t="s">
        <v>1</v>
      </c>
      <c r="D108" t="s">
        <v>295</v>
      </c>
      <c r="E108" t="s">
        <v>269</v>
      </c>
      <c r="F108" t="s">
        <v>296</v>
      </c>
      <c r="G108" t="s">
        <v>5</v>
      </c>
      <c r="H108" t="s">
        <v>6</v>
      </c>
      <c r="I108">
        <v>230400</v>
      </c>
      <c r="J108">
        <v>-12800</v>
      </c>
      <c r="K108">
        <v>108</v>
      </c>
      <c r="M108">
        <v>1</v>
      </c>
      <c r="N108">
        <v>1</v>
      </c>
      <c r="O108">
        <v>0</v>
      </c>
      <c r="P108" t="s">
        <v>7</v>
      </c>
    </row>
    <row r="109" spans="1:16" x14ac:dyDescent="0.25">
      <c r="A109">
        <v>252000</v>
      </c>
      <c r="B109" t="s">
        <v>278</v>
      </c>
      <c r="C109" t="s">
        <v>1</v>
      </c>
      <c r="D109" t="s">
        <v>297</v>
      </c>
      <c r="E109" t="s">
        <v>298</v>
      </c>
      <c r="F109" t="s">
        <v>290</v>
      </c>
      <c r="G109" t="s">
        <v>5</v>
      </c>
      <c r="H109" t="s">
        <v>6</v>
      </c>
      <c r="I109">
        <v>89600</v>
      </c>
      <c r="J109">
        <v>-11600</v>
      </c>
      <c r="K109">
        <v>109</v>
      </c>
      <c r="M109">
        <v>0</v>
      </c>
      <c r="N109">
        <v>0</v>
      </c>
      <c r="O109">
        <v>1</v>
      </c>
      <c r="P109" t="s">
        <v>7</v>
      </c>
    </row>
    <row r="110" spans="1:16" x14ac:dyDescent="0.25">
      <c r="A110">
        <v>233600</v>
      </c>
      <c r="B110" t="s">
        <v>278</v>
      </c>
      <c r="C110" t="s">
        <v>1</v>
      </c>
      <c r="D110" t="s">
        <v>299</v>
      </c>
      <c r="E110" t="s">
        <v>300</v>
      </c>
      <c r="F110" t="s">
        <v>274</v>
      </c>
      <c r="G110" t="s">
        <v>5</v>
      </c>
      <c r="H110" t="s">
        <v>6</v>
      </c>
      <c r="I110">
        <v>-5500</v>
      </c>
      <c r="J110">
        <v>-17200</v>
      </c>
      <c r="K110">
        <v>110</v>
      </c>
      <c r="M110">
        <v>0.2</v>
      </c>
      <c r="N110">
        <v>0.2</v>
      </c>
      <c r="O110">
        <v>0.2</v>
      </c>
      <c r="P110" t="s">
        <v>7</v>
      </c>
    </row>
    <row r="111" spans="1:16" x14ac:dyDescent="0.25">
      <c r="A111">
        <v>72000</v>
      </c>
      <c r="B111" t="s">
        <v>278</v>
      </c>
      <c r="C111" t="s">
        <v>1</v>
      </c>
      <c r="D111" t="s">
        <v>301</v>
      </c>
      <c r="E111" t="s">
        <v>302</v>
      </c>
      <c r="F111" t="s">
        <v>303</v>
      </c>
      <c r="G111" t="s">
        <v>5</v>
      </c>
      <c r="H111" t="s">
        <v>6</v>
      </c>
      <c r="I111">
        <v>19200</v>
      </c>
      <c r="J111">
        <v>-9500</v>
      </c>
      <c r="K111">
        <v>111</v>
      </c>
      <c r="M111">
        <v>0</v>
      </c>
      <c r="N111">
        <v>0</v>
      </c>
      <c r="O111">
        <v>1</v>
      </c>
      <c r="P111" t="s">
        <v>7</v>
      </c>
    </row>
    <row r="112" spans="1:16" x14ac:dyDescent="0.25">
      <c r="A112">
        <v>91200</v>
      </c>
      <c r="B112" t="s">
        <v>278</v>
      </c>
      <c r="C112" t="s">
        <v>1</v>
      </c>
      <c r="D112" t="s">
        <v>304</v>
      </c>
      <c r="E112" t="s">
        <v>305</v>
      </c>
      <c r="F112" t="s">
        <v>306</v>
      </c>
      <c r="G112" t="s">
        <v>5</v>
      </c>
      <c r="H112" t="s">
        <v>6</v>
      </c>
      <c r="I112">
        <v>158000</v>
      </c>
      <c r="J112">
        <v>-23000</v>
      </c>
      <c r="K112">
        <v>112</v>
      </c>
      <c r="M112">
        <v>0.2</v>
      </c>
      <c r="N112">
        <v>0.2</v>
      </c>
      <c r="O112">
        <v>0.2</v>
      </c>
      <c r="P112" t="s">
        <v>7</v>
      </c>
    </row>
    <row r="113" spans="1:16" x14ac:dyDescent="0.25">
      <c r="A113">
        <v>16800</v>
      </c>
      <c r="B113" t="s">
        <v>278</v>
      </c>
      <c r="C113" t="s">
        <v>1</v>
      </c>
      <c r="D113" t="s">
        <v>307</v>
      </c>
      <c r="E113" t="s">
        <v>117</v>
      </c>
      <c r="F113" t="s">
        <v>308</v>
      </c>
      <c r="G113" t="s">
        <v>5</v>
      </c>
      <c r="H113" t="s">
        <v>6</v>
      </c>
      <c r="I113">
        <v>272800</v>
      </c>
      <c r="J113">
        <v>-24300</v>
      </c>
      <c r="K113">
        <v>113</v>
      </c>
      <c r="M113">
        <v>0.2</v>
      </c>
      <c r="N113">
        <v>0.2</v>
      </c>
      <c r="O113">
        <v>0.2</v>
      </c>
      <c r="P113" t="s">
        <v>7</v>
      </c>
    </row>
    <row r="114" spans="1:16" x14ac:dyDescent="0.25">
      <c r="A114">
        <v>-178500</v>
      </c>
      <c r="B114" t="s">
        <v>278</v>
      </c>
      <c r="C114" t="s">
        <v>1</v>
      </c>
      <c r="D114" t="s">
        <v>309</v>
      </c>
      <c r="E114" t="s">
        <v>100</v>
      </c>
      <c r="F114" t="s">
        <v>296</v>
      </c>
      <c r="G114" t="s">
        <v>5</v>
      </c>
      <c r="H114" t="s">
        <v>6</v>
      </c>
      <c r="I114">
        <v>41500</v>
      </c>
      <c r="J114">
        <v>-11100</v>
      </c>
      <c r="K114">
        <v>114</v>
      </c>
      <c r="M114">
        <v>1</v>
      </c>
      <c r="N114">
        <v>1</v>
      </c>
      <c r="O114">
        <v>0</v>
      </c>
      <c r="P114" t="s">
        <v>7</v>
      </c>
    </row>
    <row r="115" spans="1:16" x14ac:dyDescent="0.25">
      <c r="A115">
        <v>103000</v>
      </c>
      <c r="B115" t="s">
        <v>278</v>
      </c>
      <c r="C115" t="s">
        <v>1</v>
      </c>
      <c r="D115" t="s">
        <v>310</v>
      </c>
      <c r="E115" t="s">
        <v>311</v>
      </c>
      <c r="F115" t="s">
        <v>202</v>
      </c>
      <c r="G115" t="s">
        <v>5</v>
      </c>
      <c r="H115" t="s">
        <v>6</v>
      </c>
      <c r="I115">
        <v>-189200</v>
      </c>
      <c r="J115">
        <v>-9900</v>
      </c>
      <c r="K115">
        <v>115</v>
      </c>
      <c r="M115">
        <v>1</v>
      </c>
      <c r="N115">
        <v>1</v>
      </c>
      <c r="O115">
        <v>0</v>
      </c>
      <c r="P115" t="s">
        <v>7</v>
      </c>
    </row>
    <row r="116" spans="1:16" x14ac:dyDescent="0.25">
      <c r="A116">
        <v>48800</v>
      </c>
      <c r="B116" t="s">
        <v>278</v>
      </c>
      <c r="C116" t="s">
        <v>1</v>
      </c>
      <c r="D116" t="s">
        <v>312</v>
      </c>
      <c r="E116" t="s">
        <v>313</v>
      </c>
      <c r="F116" t="s">
        <v>314</v>
      </c>
      <c r="G116" t="s">
        <v>5</v>
      </c>
      <c r="H116" t="s">
        <v>6</v>
      </c>
      <c r="I116">
        <v>-127200</v>
      </c>
      <c r="J116">
        <v>7300</v>
      </c>
      <c r="K116">
        <v>116</v>
      </c>
      <c r="M116">
        <v>1</v>
      </c>
      <c r="N116">
        <v>1</v>
      </c>
      <c r="O116">
        <v>0</v>
      </c>
      <c r="P116" t="s">
        <v>7</v>
      </c>
    </row>
    <row r="117" spans="1:16" x14ac:dyDescent="0.25">
      <c r="A117">
        <v>-191000</v>
      </c>
      <c r="B117" t="s">
        <v>278</v>
      </c>
      <c r="C117" t="s">
        <v>1</v>
      </c>
      <c r="D117" t="s">
        <v>315</v>
      </c>
      <c r="E117" t="s">
        <v>262</v>
      </c>
      <c r="F117" t="s">
        <v>236</v>
      </c>
      <c r="G117" t="s">
        <v>5</v>
      </c>
      <c r="H117" t="s">
        <v>6</v>
      </c>
      <c r="I117">
        <v>-74300</v>
      </c>
      <c r="J117">
        <v>5900</v>
      </c>
      <c r="K117">
        <v>117</v>
      </c>
      <c r="M117">
        <v>1</v>
      </c>
      <c r="N117">
        <v>1</v>
      </c>
      <c r="O117">
        <v>0</v>
      </c>
      <c r="P117" t="s">
        <v>7</v>
      </c>
    </row>
    <row r="118" spans="1:16" x14ac:dyDescent="0.25">
      <c r="A118">
        <v>218400</v>
      </c>
      <c r="B118" t="s">
        <v>278</v>
      </c>
      <c r="C118" t="s">
        <v>1</v>
      </c>
      <c r="D118" t="s">
        <v>316</v>
      </c>
      <c r="E118" t="s">
        <v>218</v>
      </c>
      <c r="F118" t="s">
        <v>317</v>
      </c>
      <c r="G118" t="s">
        <v>5</v>
      </c>
      <c r="H118" t="s">
        <v>6</v>
      </c>
      <c r="I118">
        <v>214400</v>
      </c>
      <c r="J118">
        <v>-12200</v>
      </c>
      <c r="K118">
        <v>118</v>
      </c>
      <c r="M118">
        <v>0.9</v>
      </c>
      <c r="N118">
        <v>0</v>
      </c>
      <c r="O118">
        <v>0</v>
      </c>
      <c r="P118" t="s">
        <v>7</v>
      </c>
    </row>
    <row r="119" spans="1:16" x14ac:dyDescent="0.25">
      <c r="A119">
        <v>165599</v>
      </c>
      <c r="B119" t="s">
        <v>278</v>
      </c>
      <c r="C119" t="s">
        <v>1</v>
      </c>
      <c r="D119" t="s">
        <v>318</v>
      </c>
      <c r="E119" t="s">
        <v>319</v>
      </c>
      <c r="F119" t="s">
        <v>39</v>
      </c>
      <c r="G119" t="s">
        <v>5</v>
      </c>
      <c r="H119" t="s">
        <v>6</v>
      </c>
      <c r="I119">
        <v>212800</v>
      </c>
      <c r="J119">
        <v>-12500</v>
      </c>
      <c r="K119">
        <v>119</v>
      </c>
      <c r="M119">
        <v>0.9</v>
      </c>
      <c r="N119">
        <v>0</v>
      </c>
      <c r="O119">
        <v>0</v>
      </c>
      <c r="P119" t="s">
        <v>7</v>
      </c>
    </row>
    <row r="120" spans="1:16" x14ac:dyDescent="0.25">
      <c r="A120">
        <v>-43200</v>
      </c>
      <c r="B120" t="s">
        <v>278</v>
      </c>
      <c r="C120" t="s">
        <v>1</v>
      </c>
      <c r="D120" t="s">
        <v>320</v>
      </c>
      <c r="E120" t="s">
        <v>53</v>
      </c>
      <c r="F120" t="s">
        <v>321</v>
      </c>
      <c r="G120" t="s">
        <v>5</v>
      </c>
      <c r="H120" t="s">
        <v>6</v>
      </c>
      <c r="I120">
        <v>-199200</v>
      </c>
      <c r="J120">
        <v>-3800</v>
      </c>
      <c r="K120">
        <v>120</v>
      </c>
      <c r="M120">
        <v>1</v>
      </c>
      <c r="N120">
        <v>1</v>
      </c>
      <c r="O120">
        <v>0</v>
      </c>
      <c r="P120" t="s">
        <v>7</v>
      </c>
    </row>
    <row r="121" spans="1:16" x14ac:dyDescent="0.25">
      <c r="A121">
        <v>-800</v>
      </c>
      <c r="B121" t="s">
        <v>278</v>
      </c>
      <c r="C121" t="s">
        <v>1</v>
      </c>
      <c r="D121" t="s">
        <v>322</v>
      </c>
      <c r="E121" t="s">
        <v>323</v>
      </c>
      <c r="F121" t="s">
        <v>63</v>
      </c>
      <c r="G121" t="s">
        <v>5</v>
      </c>
      <c r="H121" t="s">
        <v>6</v>
      </c>
      <c r="I121">
        <v>-246600</v>
      </c>
      <c r="J121">
        <v>10300</v>
      </c>
      <c r="K121">
        <v>121</v>
      </c>
      <c r="M121">
        <v>0</v>
      </c>
      <c r="N121">
        <v>0</v>
      </c>
      <c r="O121">
        <v>1</v>
      </c>
      <c r="P121" t="s">
        <v>7</v>
      </c>
    </row>
    <row r="122" spans="1:16" x14ac:dyDescent="0.25">
      <c r="A122">
        <v>-5600</v>
      </c>
      <c r="B122" t="s">
        <v>278</v>
      </c>
      <c r="C122" t="s">
        <v>1</v>
      </c>
      <c r="D122" t="s">
        <v>324</v>
      </c>
      <c r="E122" t="s">
        <v>325</v>
      </c>
      <c r="F122" t="s">
        <v>258</v>
      </c>
      <c r="G122" t="s">
        <v>5</v>
      </c>
      <c r="H122" t="s">
        <v>6</v>
      </c>
      <c r="I122">
        <v>-299200</v>
      </c>
      <c r="J122">
        <v>-14200</v>
      </c>
      <c r="K122">
        <v>122</v>
      </c>
      <c r="M122">
        <v>1</v>
      </c>
      <c r="N122">
        <v>1</v>
      </c>
      <c r="O122">
        <v>0</v>
      </c>
      <c r="P122" t="s">
        <v>7</v>
      </c>
    </row>
    <row r="123" spans="1:16" x14ac:dyDescent="0.25">
      <c r="A123">
        <v>87200</v>
      </c>
      <c r="B123" t="s">
        <v>278</v>
      </c>
      <c r="C123" t="s">
        <v>1</v>
      </c>
      <c r="D123" t="s">
        <v>326</v>
      </c>
      <c r="E123" t="s">
        <v>327</v>
      </c>
      <c r="F123" t="s">
        <v>328</v>
      </c>
      <c r="G123" t="s">
        <v>5</v>
      </c>
      <c r="H123" t="s">
        <v>6</v>
      </c>
      <c r="I123">
        <v>-200800</v>
      </c>
      <c r="J123">
        <v>-800</v>
      </c>
      <c r="K123">
        <v>123</v>
      </c>
      <c r="M123">
        <v>1</v>
      </c>
      <c r="N123">
        <v>1</v>
      </c>
      <c r="O123">
        <v>0</v>
      </c>
      <c r="P123" t="s">
        <v>7</v>
      </c>
    </row>
    <row r="124" spans="1:16" x14ac:dyDescent="0.25">
      <c r="A124">
        <v>122400</v>
      </c>
      <c r="B124" t="s">
        <v>278</v>
      </c>
      <c r="C124" t="s">
        <v>1</v>
      </c>
      <c r="D124" t="s">
        <v>329</v>
      </c>
      <c r="E124" t="s">
        <v>330</v>
      </c>
      <c r="F124" t="s">
        <v>331</v>
      </c>
      <c r="G124" t="s">
        <v>5</v>
      </c>
      <c r="H124" t="s">
        <v>6</v>
      </c>
      <c r="I124">
        <v>-208800</v>
      </c>
      <c r="J124">
        <v>-13400</v>
      </c>
      <c r="K124">
        <v>124</v>
      </c>
      <c r="M124">
        <v>1</v>
      </c>
      <c r="N124">
        <v>1</v>
      </c>
      <c r="O124">
        <v>0</v>
      </c>
      <c r="P124" t="s">
        <v>7</v>
      </c>
    </row>
    <row r="125" spans="1:16" x14ac:dyDescent="0.25">
      <c r="A125">
        <v>-214400</v>
      </c>
      <c r="B125" t="s">
        <v>278</v>
      </c>
      <c r="C125" t="s">
        <v>1</v>
      </c>
      <c r="D125" t="s">
        <v>332</v>
      </c>
      <c r="E125" t="s">
        <v>57</v>
      </c>
      <c r="F125" t="s">
        <v>333</v>
      </c>
      <c r="G125" t="s">
        <v>5</v>
      </c>
      <c r="H125" t="s">
        <v>6</v>
      </c>
      <c r="I125">
        <v>-168800</v>
      </c>
      <c r="J125">
        <v>11500</v>
      </c>
      <c r="K125">
        <v>125</v>
      </c>
      <c r="M125">
        <v>1</v>
      </c>
      <c r="N125">
        <v>1</v>
      </c>
      <c r="O125">
        <v>0</v>
      </c>
      <c r="P125" t="s">
        <v>7</v>
      </c>
    </row>
    <row r="126" spans="1:16" x14ac:dyDescent="0.25">
      <c r="A126">
        <v>-220800</v>
      </c>
      <c r="B126" t="s">
        <v>278</v>
      </c>
      <c r="C126" t="s">
        <v>1</v>
      </c>
      <c r="D126" t="s">
        <v>334</v>
      </c>
      <c r="E126" t="s">
        <v>285</v>
      </c>
      <c r="F126" t="s">
        <v>335</v>
      </c>
      <c r="G126" t="s">
        <v>5</v>
      </c>
      <c r="H126" t="s">
        <v>6</v>
      </c>
      <c r="I126">
        <v>-110400</v>
      </c>
      <c r="J126">
        <v>-8200</v>
      </c>
      <c r="K126">
        <v>126</v>
      </c>
      <c r="M126">
        <v>1</v>
      </c>
      <c r="N126">
        <v>1</v>
      </c>
      <c r="O126">
        <v>0</v>
      </c>
      <c r="P126" t="s">
        <v>7</v>
      </c>
    </row>
    <row r="127" spans="1:16" x14ac:dyDescent="0.25">
      <c r="A127">
        <v>51200</v>
      </c>
      <c r="B127" t="s">
        <v>278</v>
      </c>
      <c r="C127" t="s">
        <v>1</v>
      </c>
      <c r="D127" t="s">
        <v>336</v>
      </c>
      <c r="E127" t="s">
        <v>296</v>
      </c>
      <c r="F127" t="s">
        <v>337</v>
      </c>
      <c r="G127" t="s">
        <v>5</v>
      </c>
      <c r="H127" t="s">
        <v>6</v>
      </c>
      <c r="I127">
        <v>-178400</v>
      </c>
      <c r="J127">
        <v>1400</v>
      </c>
      <c r="K127">
        <v>127</v>
      </c>
      <c r="M127">
        <v>1</v>
      </c>
      <c r="N127">
        <v>1</v>
      </c>
      <c r="O127">
        <v>0</v>
      </c>
      <c r="P127" t="s">
        <v>7</v>
      </c>
    </row>
    <row r="128" spans="1:16" x14ac:dyDescent="0.25">
      <c r="A128">
        <v>-195200</v>
      </c>
      <c r="B128" t="s">
        <v>278</v>
      </c>
      <c r="C128" t="s">
        <v>1</v>
      </c>
      <c r="D128" t="s">
        <v>338</v>
      </c>
      <c r="E128" t="s">
        <v>339</v>
      </c>
      <c r="F128" t="s">
        <v>340</v>
      </c>
      <c r="G128" t="s">
        <v>5</v>
      </c>
      <c r="H128" t="s">
        <v>6</v>
      </c>
      <c r="I128">
        <v>-192200</v>
      </c>
      <c r="J128">
        <v>33800</v>
      </c>
      <c r="K128">
        <v>128</v>
      </c>
      <c r="M128">
        <v>1</v>
      </c>
      <c r="N128">
        <v>1</v>
      </c>
      <c r="O128">
        <v>0</v>
      </c>
      <c r="P128" t="s">
        <v>7</v>
      </c>
    </row>
    <row r="129" spans="1:16" x14ac:dyDescent="0.25">
      <c r="A129">
        <v>-212800</v>
      </c>
      <c r="B129" t="s">
        <v>278</v>
      </c>
      <c r="C129" t="s">
        <v>1</v>
      </c>
      <c r="D129" t="s">
        <v>341</v>
      </c>
      <c r="E129" t="s">
        <v>342</v>
      </c>
      <c r="F129" t="s">
        <v>343</v>
      </c>
      <c r="G129" t="s">
        <v>5</v>
      </c>
      <c r="H129" t="s">
        <v>6</v>
      </c>
      <c r="I129">
        <v>-221600</v>
      </c>
      <c r="J129">
        <v>10000</v>
      </c>
      <c r="K129">
        <v>129</v>
      </c>
      <c r="M129">
        <v>1</v>
      </c>
      <c r="N129">
        <v>1</v>
      </c>
      <c r="O129">
        <v>0</v>
      </c>
      <c r="P129" t="s">
        <v>7</v>
      </c>
    </row>
    <row r="130" spans="1:16" x14ac:dyDescent="0.25">
      <c r="A130">
        <v>249600</v>
      </c>
      <c r="B130" t="s">
        <v>278</v>
      </c>
      <c r="C130" t="s">
        <v>1</v>
      </c>
      <c r="D130" t="s">
        <v>344</v>
      </c>
      <c r="E130" t="s">
        <v>345</v>
      </c>
      <c r="F130" t="s">
        <v>346</v>
      </c>
      <c r="G130" t="s">
        <v>5</v>
      </c>
      <c r="H130" t="s">
        <v>6</v>
      </c>
      <c r="I130">
        <v>-269600</v>
      </c>
      <c r="J130">
        <v>-13800</v>
      </c>
      <c r="K130">
        <v>130</v>
      </c>
      <c r="M130">
        <v>0</v>
      </c>
      <c r="N130">
        <v>0</v>
      </c>
      <c r="O130">
        <v>1</v>
      </c>
      <c r="P130" t="s">
        <v>7</v>
      </c>
    </row>
    <row r="131" spans="1:16" x14ac:dyDescent="0.25">
      <c r="A131">
        <v>216800</v>
      </c>
      <c r="B131" t="s">
        <v>278</v>
      </c>
      <c r="C131" t="s">
        <v>1</v>
      </c>
      <c r="D131" t="s">
        <v>347</v>
      </c>
      <c r="E131" t="s">
        <v>323</v>
      </c>
      <c r="F131" t="s">
        <v>235</v>
      </c>
      <c r="G131" t="s">
        <v>5</v>
      </c>
      <c r="H131" t="s">
        <v>6</v>
      </c>
      <c r="I131">
        <v>-247200</v>
      </c>
      <c r="J131">
        <v>-115500</v>
      </c>
      <c r="K131">
        <v>131</v>
      </c>
      <c r="M131">
        <v>0</v>
      </c>
      <c r="N131">
        <v>0.7</v>
      </c>
      <c r="O131">
        <v>0.7</v>
      </c>
      <c r="P131" t="s">
        <v>7</v>
      </c>
    </row>
    <row r="132" spans="1:16" x14ac:dyDescent="0.25">
      <c r="A132">
        <v>184800</v>
      </c>
      <c r="B132" t="s">
        <v>348</v>
      </c>
      <c r="C132" t="s">
        <v>349</v>
      </c>
      <c r="D132" t="s">
        <v>350</v>
      </c>
      <c r="E132" t="s">
        <v>351</v>
      </c>
      <c r="F132" t="s">
        <v>352</v>
      </c>
      <c r="G132" t="s">
        <v>5</v>
      </c>
      <c r="H132" t="s">
        <v>6</v>
      </c>
      <c r="I132">
        <v>-197600</v>
      </c>
      <c r="J132">
        <v>-14200</v>
      </c>
      <c r="K132">
        <v>132</v>
      </c>
      <c r="M132">
        <v>0.9</v>
      </c>
      <c r="N132">
        <v>0</v>
      </c>
      <c r="O132">
        <v>0</v>
      </c>
      <c r="P132" t="s">
        <v>7</v>
      </c>
    </row>
    <row r="133" spans="1:16" x14ac:dyDescent="0.25">
      <c r="A133">
        <v>-201600</v>
      </c>
      <c r="B133" t="s">
        <v>348</v>
      </c>
      <c r="C133" t="s">
        <v>349</v>
      </c>
      <c r="D133" t="s">
        <v>353</v>
      </c>
      <c r="E133" t="s">
        <v>354</v>
      </c>
      <c r="F133" t="s">
        <v>355</v>
      </c>
      <c r="G133" t="s">
        <v>5</v>
      </c>
      <c r="H133" t="s">
        <v>6</v>
      </c>
      <c r="I133">
        <v>265600</v>
      </c>
      <c r="J133">
        <v>-4900</v>
      </c>
      <c r="K133">
        <v>133</v>
      </c>
      <c r="M133">
        <v>0</v>
      </c>
      <c r="N133">
        <v>0</v>
      </c>
      <c r="O133">
        <v>1</v>
      </c>
      <c r="P133" t="s">
        <v>7</v>
      </c>
    </row>
    <row r="134" spans="1:16" x14ac:dyDescent="0.25">
      <c r="A134">
        <v>-289500</v>
      </c>
      <c r="B134" t="s">
        <v>348</v>
      </c>
      <c r="C134" t="s">
        <v>349</v>
      </c>
      <c r="D134" t="s">
        <v>356</v>
      </c>
      <c r="E134" t="s">
        <v>357</v>
      </c>
      <c r="F134" t="s">
        <v>358</v>
      </c>
      <c r="G134" t="s">
        <v>5</v>
      </c>
      <c r="H134" t="s">
        <v>6</v>
      </c>
      <c r="I134">
        <v>38900</v>
      </c>
      <c r="J134">
        <v>-14100</v>
      </c>
      <c r="K134">
        <v>134</v>
      </c>
      <c r="M134">
        <v>0</v>
      </c>
      <c r="N134">
        <v>0</v>
      </c>
      <c r="O134">
        <v>1</v>
      </c>
      <c r="P134" t="s">
        <v>7</v>
      </c>
    </row>
    <row r="135" spans="1:16" x14ac:dyDescent="0.25">
      <c r="A135">
        <v>287200</v>
      </c>
      <c r="B135" t="s">
        <v>348</v>
      </c>
      <c r="C135" t="s">
        <v>349</v>
      </c>
      <c r="D135" t="s">
        <v>359</v>
      </c>
      <c r="E135" t="s">
        <v>360</v>
      </c>
      <c r="F135" t="s">
        <v>361</v>
      </c>
      <c r="G135" t="s">
        <v>5</v>
      </c>
      <c r="H135" t="s">
        <v>6</v>
      </c>
      <c r="I135">
        <v>-287200</v>
      </c>
      <c r="J135">
        <v>-14100</v>
      </c>
      <c r="K135">
        <v>135</v>
      </c>
      <c r="M135">
        <v>1</v>
      </c>
      <c r="N135">
        <v>1</v>
      </c>
      <c r="O135">
        <v>0</v>
      </c>
      <c r="P135" t="s">
        <v>7</v>
      </c>
    </row>
    <row r="136" spans="1:16" x14ac:dyDescent="0.25">
      <c r="A136">
        <v>153600</v>
      </c>
      <c r="B136" t="s">
        <v>348</v>
      </c>
      <c r="C136" t="s">
        <v>349</v>
      </c>
      <c r="D136" t="s">
        <v>362</v>
      </c>
      <c r="E136" t="s">
        <v>272</v>
      </c>
      <c r="F136" t="s">
        <v>363</v>
      </c>
      <c r="G136" t="s">
        <v>5</v>
      </c>
      <c r="H136" t="s">
        <v>6</v>
      </c>
      <c r="I136">
        <v>-230000</v>
      </c>
      <c r="J136">
        <v>-13000</v>
      </c>
      <c r="K136">
        <v>136</v>
      </c>
      <c r="M136">
        <v>0.9</v>
      </c>
      <c r="N136">
        <v>0</v>
      </c>
      <c r="O136">
        <v>0</v>
      </c>
      <c r="P136" t="s">
        <v>7</v>
      </c>
    </row>
    <row r="137" spans="1:16" x14ac:dyDescent="0.25">
      <c r="A137">
        <v>269600</v>
      </c>
      <c r="B137" t="s">
        <v>348</v>
      </c>
      <c r="C137" t="s">
        <v>349</v>
      </c>
      <c r="D137" t="s">
        <v>364</v>
      </c>
      <c r="E137" t="s">
        <v>365</v>
      </c>
      <c r="F137" t="s">
        <v>366</v>
      </c>
      <c r="G137" t="s">
        <v>5</v>
      </c>
      <c r="H137" t="s">
        <v>6</v>
      </c>
      <c r="I137">
        <v>-28800</v>
      </c>
      <c r="J137">
        <v>-43000</v>
      </c>
      <c r="K137">
        <v>137</v>
      </c>
      <c r="M137">
        <v>0.2</v>
      </c>
      <c r="N137">
        <v>0.2</v>
      </c>
      <c r="O137">
        <v>0.2</v>
      </c>
      <c r="P137" t="s">
        <v>7</v>
      </c>
    </row>
    <row r="138" spans="1:16" x14ac:dyDescent="0.25">
      <c r="A138">
        <v>251200</v>
      </c>
      <c r="B138" t="s">
        <v>348</v>
      </c>
      <c r="C138" t="s">
        <v>349</v>
      </c>
      <c r="D138" t="s">
        <v>367</v>
      </c>
      <c r="E138" t="s">
        <v>107</v>
      </c>
      <c r="F138" t="s">
        <v>43</v>
      </c>
      <c r="G138" t="s">
        <v>5</v>
      </c>
      <c r="H138" t="s">
        <v>6</v>
      </c>
      <c r="I138">
        <v>-47200</v>
      </c>
      <c r="J138">
        <v>-5800</v>
      </c>
      <c r="K138">
        <v>138</v>
      </c>
      <c r="M138">
        <v>1</v>
      </c>
      <c r="N138">
        <v>1</v>
      </c>
      <c r="O138">
        <v>0</v>
      </c>
      <c r="P138" t="s">
        <v>7</v>
      </c>
    </row>
    <row r="139" spans="1:16" x14ac:dyDescent="0.25">
      <c r="A139">
        <v>-127200</v>
      </c>
      <c r="B139" t="s">
        <v>348</v>
      </c>
      <c r="C139" t="s">
        <v>349</v>
      </c>
      <c r="D139" t="s">
        <v>368</v>
      </c>
      <c r="E139" t="s">
        <v>123</v>
      </c>
      <c r="F139" t="s">
        <v>313</v>
      </c>
      <c r="G139" t="s">
        <v>5</v>
      </c>
      <c r="H139" t="s">
        <v>6</v>
      </c>
      <c r="I139">
        <v>116000</v>
      </c>
      <c r="J139">
        <v>-10400</v>
      </c>
      <c r="K139">
        <v>139</v>
      </c>
      <c r="M139">
        <v>0</v>
      </c>
      <c r="N139">
        <v>0</v>
      </c>
      <c r="O139">
        <v>1</v>
      </c>
      <c r="P139" t="s">
        <v>7</v>
      </c>
    </row>
    <row r="140" spans="1:16" x14ac:dyDescent="0.25">
      <c r="A140">
        <v>-271300</v>
      </c>
      <c r="B140" t="s">
        <v>348</v>
      </c>
      <c r="C140" t="s">
        <v>349</v>
      </c>
      <c r="D140" t="s">
        <v>369</v>
      </c>
      <c r="E140" t="s">
        <v>370</v>
      </c>
      <c r="F140" t="s">
        <v>169</v>
      </c>
      <c r="G140" t="s">
        <v>5</v>
      </c>
      <c r="H140" t="s">
        <v>6</v>
      </c>
      <c r="I140">
        <v>93600</v>
      </c>
      <c r="J140">
        <v>-26800</v>
      </c>
      <c r="K140">
        <v>140</v>
      </c>
      <c r="M140">
        <v>0.2</v>
      </c>
      <c r="N140">
        <v>0.2</v>
      </c>
      <c r="O140">
        <v>0.2</v>
      </c>
      <c r="P140" t="s">
        <v>7</v>
      </c>
    </row>
    <row r="141" spans="1:16" x14ac:dyDescent="0.25">
      <c r="A141">
        <v>172000</v>
      </c>
      <c r="B141" t="s">
        <v>348</v>
      </c>
      <c r="C141" t="s">
        <v>349</v>
      </c>
      <c r="D141" t="s">
        <v>371</v>
      </c>
      <c r="E141" t="s">
        <v>242</v>
      </c>
      <c r="F141" t="s">
        <v>198</v>
      </c>
      <c r="G141" t="s">
        <v>5</v>
      </c>
      <c r="H141" t="s">
        <v>6</v>
      </c>
      <c r="I141">
        <v>205600</v>
      </c>
      <c r="J141">
        <v>-13800</v>
      </c>
      <c r="K141">
        <v>141</v>
      </c>
      <c r="M141">
        <v>0.9</v>
      </c>
      <c r="N141">
        <v>0</v>
      </c>
      <c r="O141">
        <v>0</v>
      </c>
      <c r="P141" t="s">
        <v>7</v>
      </c>
    </row>
    <row r="142" spans="1:16" x14ac:dyDescent="0.25">
      <c r="A142">
        <v>136800</v>
      </c>
      <c r="B142" t="s">
        <v>348</v>
      </c>
      <c r="C142" t="s">
        <v>349</v>
      </c>
      <c r="D142" t="s">
        <v>372</v>
      </c>
      <c r="E142" t="s">
        <v>373</v>
      </c>
      <c r="F142" t="s">
        <v>374</v>
      </c>
      <c r="G142" t="s">
        <v>5</v>
      </c>
      <c r="H142" t="s">
        <v>6</v>
      </c>
      <c r="I142">
        <v>240000</v>
      </c>
      <c r="J142">
        <v>-12200</v>
      </c>
      <c r="K142">
        <v>142</v>
      </c>
      <c r="M142">
        <v>1</v>
      </c>
      <c r="N142">
        <v>1</v>
      </c>
      <c r="O142">
        <v>0</v>
      </c>
      <c r="P142" t="s">
        <v>7</v>
      </c>
    </row>
    <row r="143" spans="1:16" x14ac:dyDescent="0.25">
      <c r="A143">
        <v>10400</v>
      </c>
      <c r="B143" t="s">
        <v>348</v>
      </c>
      <c r="C143" t="s">
        <v>349</v>
      </c>
      <c r="D143" t="s">
        <v>375</v>
      </c>
      <c r="E143" t="s">
        <v>81</v>
      </c>
      <c r="F143" t="s">
        <v>376</v>
      </c>
      <c r="G143" t="s">
        <v>5</v>
      </c>
      <c r="H143" t="s">
        <v>6</v>
      </c>
      <c r="I143">
        <v>260800</v>
      </c>
      <c r="J143">
        <v>-12000</v>
      </c>
      <c r="K143">
        <v>143</v>
      </c>
      <c r="M143">
        <v>0.2</v>
      </c>
      <c r="N143">
        <v>0.2</v>
      </c>
      <c r="O143">
        <v>0.2</v>
      </c>
      <c r="P143" t="s">
        <v>7</v>
      </c>
    </row>
    <row r="144" spans="1:16" x14ac:dyDescent="0.25">
      <c r="A144">
        <v>92300</v>
      </c>
      <c r="B144" t="s">
        <v>348</v>
      </c>
      <c r="C144" t="s">
        <v>349</v>
      </c>
      <c r="D144" t="s">
        <v>377</v>
      </c>
      <c r="E144" t="s">
        <v>378</v>
      </c>
      <c r="F144" t="s">
        <v>379</v>
      </c>
      <c r="G144" t="s">
        <v>5</v>
      </c>
      <c r="H144" t="s">
        <v>6</v>
      </c>
      <c r="I144">
        <v>113000</v>
      </c>
      <c r="J144">
        <v>-7000</v>
      </c>
      <c r="K144">
        <v>144</v>
      </c>
      <c r="M144">
        <v>1</v>
      </c>
      <c r="N144">
        <v>1</v>
      </c>
      <c r="O144">
        <v>0</v>
      </c>
      <c r="P144" t="s">
        <v>7</v>
      </c>
    </row>
    <row r="145" spans="1:16" x14ac:dyDescent="0.25">
      <c r="A145">
        <v>-8000</v>
      </c>
      <c r="B145" t="s">
        <v>348</v>
      </c>
      <c r="C145" t="s">
        <v>349</v>
      </c>
      <c r="D145" t="s">
        <v>380</v>
      </c>
      <c r="E145" t="s">
        <v>381</v>
      </c>
      <c r="F145" t="s">
        <v>108</v>
      </c>
      <c r="G145" t="s">
        <v>5</v>
      </c>
      <c r="H145" t="s">
        <v>6</v>
      </c>
      <c r="I145">
        <v>68800</v>
      </c>
      <c r="J145">
        <v>5500</v>
      </c>
      <c r="K145">
        <v>145</v>
      </c>
      <c r="M145">
        <v>0</v>
      </c>
      <c r="N145">
        <v>0</v>
      </c>
      <c r="O145">
        <v>1</v>
      </c>
      <c r="P145" t="s">
        <v>7</v>
      </c>
    </row>
    <row r="146" spans="1:16" x14ac:dyDescent="0.25">
      <c r="A146">
        <v>-144000</v>
      </c>
      <c r="B146" t="s">
        <v>348</v>
      </c>
      <c r="C146" t="s">
        <v>349</v>
      </c>
      <c r="D146" t="s">
        <v>382</v>
      </c>
      <c r="E146" t="s">
        <v>383</v>
      </c>
      <c r="F146" t="s">
        <v>384</v>
      </c>
      <c r="G146" t="s">
        <v>5</v>
      </c>
      <c r="H146" t="s">
        <v>6</v>
      </c>
      <c r="I146">
        <v>161200</v>
      </c>
      <c r="J146">
        <v>-14200</v>
      </c>
      <c r="K146">
        <v>146</v>
      </c>
      <c r="M146">
        <v>1</v>
      </c>
      <c r="N146">
        <v>1</v>
      </c>
      <c r="O146">
        <v>0</v>
      </c>
      <c r="P146" t="s">
        <v>7</v>
      </c>
    </row>
    <row r="147" spans="1:16" x14ac:dyDescent="0.25">
      <c r="A147">
        <v>-201600</v>
      </c>
      <c r="B147" t="s">
        <v>348</v>
      </c>
      <c r="C147" t="s">
        <v>349</v>
      </c>
      <c r="D147" t="s">
        <v>385</v>
      </c>
      <c r="E147" t="s">
        <v>386</v>
      </c>
      <c r="F147" t="s">
        <v>355</v>
      </c>
      <c r="G147" t="s">
        <v>5</v>
      </c>
      <c r="H147" t="s">
        <v>6</v>
      </c>
      <c r="I147">
        <v>156000</v>
      </c>
      <c r="J147">
        <v>-13400</v>
      </c>
      <c r="K147">
        <v>147</v>
      </c>
      <c r="M147">
        <v>1</v>
      </c>
      <c r="N147">
        <v>1</v>
      </c>
      <c r="O147">
        <v>0</v>
      </c>
      <c r="P147" t="s">
        <v>7</v>
      </c>
    </row>
    <row r="148" spans="1:16" x14ac:dyDescent="0.25">
      <c r="A148">
        <v>-18400</v>
      </c>
      <c r="B148" t="s">
        <v>348</v>
      </c>
      <c r="C148" t="s">
        <v>349</v>
      </c>
      <c r="D148" t="s">
        <v>387</v>
      </c>
      <c r="E148" t="s">
        <v>190</v>
      </c>
      <c r="F148" t="s">
        <v>388</v>
      </c>
      <c r="G148" t="s">
        <v>5</v>
      </c>
      <c r="H148" t="s">
        <v>6</v>
      </c>
      <c r="I148">
        <v>-73600</v>
      </c>
      <c r="J148">
        <v>-3600</v>
      </c>
      <c r="K148">
        <v>148</v>
      </c>
      <c r="M148">
        <v>0.2</v>
      </c>
      <c r="N148">
        <v>0.2</v>
      </c>
      <c r="O148">
        <v>0.2</v>
      </c>
      <c r="P148" t="s">
        <v>7</v>
      </c>
    </row>
    <row r="149" spans="1:16" x14ac:dyDescent="0.25">
      <c r="A149">
        <v>288800</v>
      </c>
      <c r="B149" t="s">
        <v>348</v>
      </c>
      <c r="C149" t="s">
        <v>349</v>
      </c>
      <c r="D149" t="s">
        <v>389</v>
      </c>
      <c r="E149" t="s">
        <v>390</v>
      </c>
      <c r="F149" t="s">
        <v>391</v>
      </c>
      <c r="G149" t="s">
        <v>5</v>
      </c>
      <c r="H149" t="s">
        <v>6</v>
      </c>
      <c r="I149">
        <v>149600</v>
      </c>
      <c r="J149">
        <v>-24400</v>
      </c>
      <c r="K149">
        <v>149</v>
      </c>
      <c r="M149">
        <v>1</v>
      </c>
      <c r="N149">
        <v>1</v>
      </c>
      <c r="O149">
        <v>0</v>
      </c>
      <c r="P149" t="s">
        <v>7</v>
      </c>
    </row>
    <row r="150" spans="1:16" x14ac:dyDescent="0.25">
      <c r="A150">
        <v>-178000</v>
      </c>
      <c r="B150" t="s">
        <v>348</v>
      </c>
      <c r="C150" t="s">
        <v>349</v>
      </c>
      <c r="D150" t="s">
        <v>392</v>
      </c>
      <c r="E150" t="s">
        <v>85</v>
      </c>
      <c r="F150" t="s">
        <v>296</v>
      </c>
      <c r="G150" t="s">
        <v>5</v>
      </c>
      <c r="H150" t="s">
        <v>6</v>
      </c>
      <c r="I150">
        <v>270400</v>
      </c>
      <c r="J150">
        <v>-11900</v>
      </c>
      <c r="K150">
        <v>150</v>
      </c>
      <c r="M150">
        <v>1</v>
      </c>
      <c r="N150">
        <v>1</v>
      </c>
      <c r="O150">
        <v>0</v>
      </c>
      <c r="P150" t="s">
        <v>7</v>
      </c>
    </row>
    <row r="151" spans="1:16" x14ac:dyDescent="0.25">
      <c r="A151">
        <v>-186400</v>
      </c>
      <c r="B151" t="s">
        <v>348</v>
      </c>
      <c r="C151" t="s">
        <v>349</v>
      </c>
      <c r="D151" t="s">
        <v>393</v>
      </c>
      <c r="E151" t="s">
        <v>394</v>
      </c>
      <c r="F151" t="s">
        <v>19</v>
      </c>
      <c r="G151" t="s">
        <v>5</v>
      </c>
      <c r="H151" t="s">
        <v>6</v>
      </c>
      <c r="I151">
        <v>291200</v>
      </c>
      <c r="J151">
        <v>-12900</v>
      </c>
      <c r="K151">
        <v>151</v>
      </c>
      <c r="M151">
        <v>1</v>
      </c>
      <c r="N151">
        <v>1</v>
      </c>
      <c r="O151">
        <v>0</v>
      </c>
      <c r="P151" t="s">
        <v>7</v>
      </c>
    </row>
    <row r="152" spans="1:16" x14ac:dyDescent="0.25">
      <c r="A152">
        <v>-147000</v>
      </c>
      <c r="B152" t="s">
        <v>348</v>
      </c>
      <c r="C152" t="s">
        <v>349</v>
      </c>
      <c r="D152" t="s">
        <v>395</v>
      </c>
      <c r="E152" t="s">
        <v>235</v>
      </c>
      <c r="F152" t="s">
        <v>45</v>
      </c>
      <c r="G152" t="s">
        <v>5</v>
      </c>
      <c r="H152" t="s">
        <v>6</v>
      </c>
      <c r="I152">
        <v>216800</v>
      </c>
      <c r="J152">
        <v>-11500</v>
      </c>
      <c r="K152">
        <v>152</v>
      </c>
      <c r="M152">
        <v>1</v>
      </c>
      <c r="N152">
        <v>1</v>
      </c>
      <c r="O152">
        <v>0</v>
      </c>
      <c r="P152" t="s">
        <v>7</v>
      </c>
    </row>
    <row r="153" spans="1:16" x14ac:dyDescent="0.25">
      <c r="A153">
        <v>-26400</v>
      </c>
      <c r="B153" t="s">
        <v>348</v>
      </c>
      <c r="C153" t="s">
        <v>349</v>
      </c>
      <c r="D153" t="s">
        <v>396</v>
      </c>
      <c r="E153" t="s">
        <v>397</v>
      </c>
      <c r="F153" t="s">
        <v>398</v>
      </c>
      <c r="G153" t="s">
        <v>5</v>
      </c>
      <c r="H153" t="s">
        <v>6</v>
      </c>
      <c r="I153">
        <v>208000</v>
      </c>
      <c r="J153">
        <v>2600</v>
      </c>
      <c r="K153">
        <v>153</v>
      </c>
      <c r="M153">
        <v>1</v>
      </c>
      <c r="N153">
        <v>1</v>
      </c>
      <c r="O153">
        <v>0</v>
      </c>
      <c r="P153" t="s">
        <v>7</v>
      </c>
    </row>
    <row r="154" spans="1:16" x14ac:dyDescent="0.25">
      <c r="A154">
        <v>192000</v>
      </c>
      <c r="B154" t="s">
        <v>348</v>
      </c>
      <c r="C154" t="s">
        <v>349</v>
      </c>
      <c r="D154" t="s">
        <v>399</v>
      </c>
      <c r="E154" t="s">
        <v>400</v>
      </c>
      <c r="F154" t="s">
        <v>401</v>
      </c>
      <c r="G154" t="s">
        <v>5</v>
      </c>
      <c r="H154" t="s">
        <v>6</v>
      </c>
      <c r="I154">
        <v>204000</v>
      </c>
      <c r="J154">
        <v>-12000</v>
      </c>
      <c r="K154">
        <v>154</v>
      </c>
      <c r="M154">
        <v>0.9</v>
      </c>
      <c r="N154">
        <v>0</v>
      </c>
      <c r="O154">
        <v>0</v>
      </c>
      <c r="P154" t="s">
        <v>7</v>
      </c>
    </row>
    <row r="155" spans="1:16" x14ac:dyDescent="0.25">
      <c r="A155">
        <v>144800</v>
      </c>
      <c r="B155" t="s">
        <v>348</v>
      </c>
      <c r="C155" t="s">
        <v>349</v>
      </c>
      <c r="D155" t="s">
        <v>402</v>
      </c>
      <c r="E155" t="s">
        <v>403</v>
      </c>
      <c r="F155" t="s">
        <v>209</v>
      </c>
      <c r="G155" t="s">
        <v>5</v>
      </c>
      <c r="H155" t="s">
        <v>6</v>
      </c>
      <c r="I155">
        <v>212000</v>
      </c>
      <c r="J155">
        <v>-12000</v>
      </c>
      <c r="K155">
        <v>155</v>
      </c>
      <c r="M155">
        <v>1</v>
      </c>
      <c r="N155">
        <v>1</v>
      </c>
      <c r="O155">
        <v>0</v>
      </c>
      <c r="P155" t="s">
        <v>7</v>
      </c>
    </row>
    <row r="156" spans="1:16" x14ac:dyDescent="0.25">
      <c r="A156">
        <v>124800</v>
      </c>
      <c r="B156" t="s">
        <v>348</v>
      </c>
      <c r="C156" t="s">
        <v>349</v>
      </c>
      <c r="D156" t="s">
        <v>404</v>
      </c>
      <c r="E156" t="s">
        <v>167</v>
      </c>
      <c r="F156" t="s">
        <v>405</v>
      </c>
      <c r="G156" t="s">
        <v>5</v>
      </c>
      <c r="H156" t="s">
        <v>6</v>
      </c>
      <c r="I156">
        <v>200000</v>
      </c>
      <c r="J156">
        <v>-12500</v>
      </c>
      <c r="K156">
        <v>156</v>
      </c>
      <c r="M156">
        <v>0.9</v>
      </c>
      <c r="N156">
        <v>0</v>
      </c>
      <c r="O156">
        <v>0</v>
      </c>
      <c r="P156" t="s">
        <v>7</v>
      </c>
    </row>
    <row r="157" spans="1:16" x14ac:dyDescent="0.25">
      <c r="A157">
        <v>204000</v>
      </c>
      <c r="B157" t="s">
        <v>348</v>
      </c>
      <c r="C157" t="s">
        <v>349</v>
      </c>
      <c r="D157" t="s">
        <v>406</v>
      </c>
      <c r="E157" t="s">
        <v>3</v>
      </c>
      <c r="F157" t="s">
        <v>400</v>
      </c>
      <c r="G157" t="s">
        <v>5</v>
      </c>
      <c r="H157" t="s">
        <v>6</v>
      </c>
      <c r="I157">
        <v>206400</v>
      </c>
      <c r="J157">
        <v>-12500</v>
      </c>
      <c r="K157">
        <v>157</v>
      </c>
      <c r="M157">
        <v>0.9</v>
      </c>
      <c r="N157">
        <v>0</v>
      </c>
      <c r="O157">
        <v>0</v>
      </c>
      <c r="P157" t="s">
        <v>7</v>
      </c>
    </row>
    <row r="158" spans="1:16" x14ac:dyDescent="0.25">
      <c r="A158">
        <v>287200</v>
      </c>
      <c r="B158" t="s">
        <v>348</v>
      </c>
      <c r="C158" t="s">
        <v>349</v>
      </c>
      <c r="D158" t="s">
        <v>407</v>
      </c>
      <c r="E158" t="s">
        <v>408</v>
      </c>
      <c r="F158" t="s">
        <v>361</v>
      </c>
      <c r="G158" t="s">
        <v>5</v>
      </c>
      <c r="H158" t="s">
        <v>6</v>
      </c>
      <c r="I158">
        <v>-239200</v>
      </c>
      <c r="J158">
        <v>-14100</v>
      </c>
      <c r="K158">
        <v>158</v>
      </c>
      <c r="M158">
        <v>1</v>
      </c>
      <c r="N158">
        <v>1</v>
      </c>
      <c r="O158">
        <v>0</v>
      </c>
      <c r="P158" t="s">
        <v>7</v>
      </c>
    </row>
    <row r="159" spans="1:16" x14ac:dyDescent="0.25">
      <c r="A159">
        <v>-22000</v>
      </c>
      <c r="B159" t="s">
        <v>348</v>
      </c>
      <c r="C159" t="s">
        <v>349</v>
      </c>
      <c r="D159" t="s">
        <v>409</v>
      </c>
      <c r="E159" t="s">
        <v>136</v>
      </c>
      <c r="F159" t="s">
        <v>160</v>
      </c>
      <c r="G159" t="s">
        <v>5</v>
      </c>
      <c r="H159" t="s">
        <v>6</v>
      </c>
      <c r="I159">
        <v>226300</v>
      </c>
      <c r="J159">
        <v>-8100</v>
      </c>
      <c r="K159">
        <v>159</v>
      </c>
      <c r="M159">
        <v>1</v>
      </c>
      <c r="N159">
        <v>1</v>
      </c>
      <c r="O159">
        <v>0</v>
      </c>
      <c r="P159" t="s">
        <v>7</v>
      </c>
    </row>
    <row r="160" spans="1:16" x14ac:dyDescent="0.25">
      <c r="A160">
        <v>0</v>
      </c>
      <c r="B160" t="s">
        <v>348</v>
      </c>
      <c r="C160" t="s">
        <v>349</v>
      </c>
      <c r="D160" t="s">
        <v>410</v>
      </c>
      <c r="E160" t="s">
        <v>30</v>
      </c>
      <c r="F160" t="s">
        <v>411</v>
      </c>
      <c r="G160" t="s">
        <v>5</v>
      </c>
      <c r="H160" t="s">
        <v>6</v>
      </c>
      <c r="I160">
        <v>0</v>
      </c>
      <c r="J160">
        <v>0</v>
      </c>
      <c r="K160">
        <v>160</v>
      </c>
      <c r="M160">
        <v>0</v>
      </c>
      <c r="N160">
        <v>0.7</v>
      </c>
      <c r="O160">
        <v>0.7</v>
      </c>
      <c r="P160" t="s">
        <v>7</v>
      </c>
    </row>
    <row r="161" spans="1:16" x14ac:dyDescent="0.25">
      <c r="A161">
        <v>-248800</v>
      </c>
      <c r="B161" t="s">
        <v>278</v>
      </c>
      <c r="C161" t="s">
        <v>412</v>
      </c>
      <c r="D161" t="s">
        <v>279</v>
      </c>
      <c r="E161" t="s">
        <v>230</v>
      </c>
      <c r="F161" t="s">
        <v>413</v>
      </c>
      <c r="G161" t="s">
        <v>5</v>
      </c>
      <c r="H161" t="s">
        <v>6</v>
      </c>
      <c r="I161">
        <v>-200000</v>
      </c>
      <c r="J161">
        <v>1000</v>
      </c>
      <c r="K161">
        <v>161</v>
      </c>
      <c r="M161">
        <v>0</v>
      </c>
      <c r="N161">
        <v>0</v>
      </c>
      <c r="O161">
        <v>1</v>
      </c>
      <c r="P161" t="s">
        <v>7</v>
      </c>
    </row>
    <row r="162" spans="1:16" x14ac:dyDescent="0.25">
      <c r="A162">
        <v>-234400</v>
      </c>
      <c r="B162" t="s">
        <v>278</v>
      </c>
      <c r="C162" t="s">
        <v>412</v>
      </c>
      <c r="D162" t="s">
        <v>282</v>
      </c>
      <c r="E162" t="s">
        <v>414</v>
      </c>
      <c r="F162" t="s">
        <v>193</v>
      </c>
      <c r="G162" t="s">
        <v>5</v>
      </c>
      <c r="H162" t="s">
        <v>6</v>
      </c>
      <c r="I162">
        <v>-278400</v>
      </c>
      <c r="J162">
        <v>-14200</v>
      </c>
      <c r="K162">
        <v>162</v>
      </c>
      <c r="M162">
        <v>1</v>
      </c>
      <c r="N162">
        <v>1</v>
      </c>
      <c r="O162">
        <v>0</v>
      </c>
      <c r="P162" t="s">
        <v>7</v>
      </c>
    </row>
    <row r="163" spans="1:16" x14ac:dyDescent="0.25">
      <c r="A163">
        <v>20000</v>
      </c>
      <c r="B163" t="s">
        <v>278</v>
      </c>
      <c r="C163" t="s">
        <v>412</v>
      </c>
      <c r="D163" t="s">
        <v>284</v>
      </c>
      <c r="E163" t="s">
        <v>18</v>
      </c>
      <c r="F163" t="s">
        <v>36</v>
      </c>
      <c r="G163" t="s">
        <v>5</v>
      </c>
      <c r="H163" t="s">
        <v>6</v>
      </c>
      <c r="I163">
        <v>-273600</v>
      </c>
      <c r="J163">
        <v>1700</v>
      </c>
      <c r="K163">
        <v>163</v>
      </c>
      <c r="M163">
        <v>1</v>
      </c>
      <c r="N163">
        <v>1</v>
      </c>
      <c r="O163">
        <v>0</v>
      </c>
      <c r="P163" t="s">
        <v>7</v>
      </c>
    </row>
    <row r="164" spans="1:16" x14ac:dyDescent="0.25">
      <c r="A164">
        <v>-159200</v>
      </c>
      <c r="B164" t="s">
        <v>278</v>
      </c>
      <c r="C164" t="s">
        <v>412</v>
      </c>
      <c r="D164" t="s">
        <v>286</v>
      </c>
      <c r="E164" t="s">
        <v>415</v>
      </c>
      <c r="F164" t="s">
        <v>416</v>
      </c>
      <c r="G164" t="s">
        <v>5</v>
      </c>
      <c r="H164" t="s">
        <v>6</v>
      </c>
      <c r="I164">
        <v>-241600</v>
      </c>
      <c r="J164">
        <v>-2000</v>
      </c>
      <c r="K164">
        <v>164</v>
      </c>
      <c r="M164">
        <v>1</v>
      </c>
      <c r="N164">
        <v>1</v>
      </c>
      <c r="O164">
        <v>0</v>
      </c>
      <c r="P164" t="s">
        <v>7</v>
      </c>
    </row>
    <row r="165" spans="1:16" x14ac:dyDescent="0.25">
      <c r="A165">
        <v>-268800</v>
      </c>
      <c r="B165" t="s">
        <v>278</v>
      </c>
      <c r="C165" t="s">
        <v>412</v>
      </c>
      <c r="D165" t="s">
        <v>289</v>
      </c>
      <c r="E165" t="s">
        <v>77</v>
      </c>
      <c r="F165" t="s">
        <v>9</v>
      </c>
      <c r="G165" t="s">
        <v>5</v>
      </c>
      <c r="H165" t="s">
        <v>6</v>
      </c>
      <c r="I165">
        <v>-187000</v>
      </c>
      <c r="J165">
        <v>-8700</v>
      </c>
      <c r="K165">
        <v>165</v>
      </c>
      <c r="M165">
        <v>1</v>
      </c>
      <c r="N165">
        <v>1</v>
      </c>
      <c r="O165">
        <v>0</v>
      </c>
      <c r="P165" t="s">
        <v>7</v>
      </c>
    </row>
    <row r="166" spans="1:16" x14ac:dyDescent="0.25">
      <c r="A166">
        <v>-168000</v>
      </c>
      <c r="B166" t="s">
        <v>278</v>
      </c>
      <c r="C166" t="s">
        <v>412</v>
      </c>
      <c r="D166" t="s">
        <v>292</v>
      </c>
      <c r="E166" t="s">
        <v>417</v>
      </c>
      <c r="F166" t="s">
        <v>418</v>
      </c>
      <c r="G166" t="s">
        <v>5</v>
      </c>
      <c r="H166" t="s">
        <v>6</v>
      </c>
      <c r="I166">
        <v>-265400</v>
      </c>
      <c r="J166">
        <v>-9300</v>
      </c>
      <c r="K166">
        <v>166</v>
      </c>
      <c r="M166">
        <v>1</v>
      </c>
      <c r="N166">
        <v>1</v>
      </c>
      <c r="O166">
        <v>0</v>
      </c>
      <c r="P166" t="s">
        <v>7</v>
      </c>
    </row>
    <row r="167" spans="1:16" x14ac:dyDescent="0.25">
      <c r="A167">
        <v>-160000</v>
      </c>
      <c r="B167" t="s">
        <v>278</v>
      </c>
      <c r="C167" t="s">
        <v>412</v>
      </c>
      <c r="D167" t="s">
        <v>295</v>
      </c>
      <c r="E167" t="s">
        <v>272</v>
      </c>
      <c r="F167" t="s">
        <v>33</v>
      </c>
      <c r="G167" t="s">
        <v>5</v>
      </c>
      <c r="H167" t="s">
        <v>6</v>
      </c>
      <c r="I167">
        <v>-229600</v>
      </c>
      <c r="J167">
        <v>11200</v>
      </c>
      <c r="K167">
        <v>167</v>
      </c>
      <c r="M167">
        <v>0</v>
      </c>
      <c r="N167">
        <v>0</v>
      </c>
      <c r="O167">
        <v>1</v>
      </c>
      <c r="P167" t="s">
        <v>7</v>
      </c>
    </row>
    <row r="168" spans="1:16" x14ac:dyDescent="0.25">
      <c r="A168">
        <v>-271200</v>
      </c>
      <c r="B168" t="s">
        <v>278</v>
      </c>
      <c r="C168" t="s">
        <v>412</v>
      </c>
      <c r="D168" t="s">
        <v>297</v>
      </c>
      <c r="E168" t="s">
        <v>419</v>
      </c>
      <c r="F168" t="s">
        <v>169</v>
      </c>
      <c r="G168" t="s">
        <v>5</v>
      </c>
      <c r="H168" t="s">
        <v>6</v>
      </c>
      <c r="I168">
        <v>-140000</v>
      </c>
      <c r="J168">
        <v>-14100</v>
      </c>
      <c r="K168">
        <v>168</v>
      </c>
      <c r="M168">
        <v>0</v>
      </c>
      <c r="N168">
        <v>0</v>
      </c>
      <c r="O168">
        <v>1</v>
      </c>
      <c r="P168" t="s">
        <v>7</v>
      </c>
    </row>
    <row r="169" spans="1:16" x14ac:dyDescent="0.25">
      <c r="A169">
        <v>252500</v>
      </c>
      <c r="B169" t="s">
        <v>278</v>
      </c>
      <c r="C169" t="s">
        <v>412</v>
      </c>
      <c r="D169" t="s">
        <v>299</v>
      </c>
      <c r="E169" t="s">
        <v>204</v>
      </c>
      <c r="F169" t="s">
        <v>420</v>
      </c>
      <c r="G169" t="s">
        <v>5</v>
      </c>
      <c r="H169" t="s">
        <v>6</v>
      </c>
      <c r="I169">
        <v>-22100</v>
      </c>
      <c r="J169">
        <v>-17800</v>
      </c>
      <c r="K169">
        <v>169</v>
      </c>
      <c r="M169">
        <v>0.2</v>
      </c>
      <c r="N169">
        <v>0.2</v>
      </c>
      <c r="O169">
        <v>0.2</v>
      </c>
      <c r="P169" t="s">
        <v>7</v>
      </c>
    </row>
    <row r="170" spans="1:16" x14ac:dyDescent="0.25">
      <c r="A170">
        <v>-48800</v>
      </c>
      <c r="B170" t="s">
        <v>278</v>
      </c>
      <c r="C170" t="s">
        <v>412</v>
      </c>
      <c r="D170" t="s">
        <v>301</v>
      </c>
      <c r="E170" t="s">
        <v>421</v>
      </c>
      <c r="F170" t="s">
        <v>422</v>
      </c>
      <c r="G170" t="s">
        <v>5</v>
      </c>
      <c r="H170" t="s">
        <v>6</v>
      </c>
      <c r="I170">
        <v>-181600</v>
      </c>
      <c r="J170">
        <v>-2900</v>
      </c>
      <c r="K170">
        <v>170</v>
      </c>
      <c r="M170">
        <v>1</v>
      </c>
      <c r="N170">
        <v>1</v>
      </c>
      <c r="O170">
        <v>0</v>
      </c>
      <c r="P170" t="s">
        <v>7</v>
      </c>
    </row>
    <row r="171" spans="1:16" x14ac:dyDescent="0.25">
      <c r="A171">
        <v>-74000</v>
      </c>
      <c r="B171" t="s">
        <v>278</v>
      </c>
      <c r="C171" t="s">
        <v>412</v>
      </c>
      <c r="D171" t="s">
        <v>304</v>
      </c>
      <c r="E171" t="s">
        <v>423</v>
      </c>
      <c r="F171" t="s">
        <v>190</v>
      </c>
      <c r="G171" t="s">
        <v>5</v>
      </c>
      <c r="H171" t="s">
        <v>6</v>
      </c>
      <c r="I171">
        <v>-236500</v>
      </c>
      <c r="J171">
        <v>-9100</v>
      </c>
      <c r="K171">
        <v>171</v>
      </c>
      <c r="M171">
        <v>0</v>
      </c>
      <c r="N171">
        <v>0</v>
      </c>
      <c r="O171">
        <v>1</v>
      </c>
      <c r="P171" t="s">
        <v>7</v>
      </c>
    </row>
    <row r="172" spans="1:16" x14ac:dyDescent="0.25">
      <c r="A172">
        <v>36000</v>
      </c>
      <c r="B172" t="s">
        <v>278</v>
      </c>
      <c r="C172" t="s">
        <v>412</v>
      </c>
      <c r="D172" t="s">
        <v>307</v>
      </c>
      <c r="E172" t="s">
        <v>424</v>
      </c>
      <c r="F172" t="s">
        <v>425</v>
      </c>
      <c r="G172" t="s">
        <v>5</v>
      </c>
      <c r="H172" t="s">
        <v>6</v>
      </c>
      <c r="I172">
        <v>-297600</v>
      </c>
      <c r="J172">
        <v>-14000</v>
      </c>
      <c r="K172">
        <v>172</v>
      </c>
      <c r="M172">
        <v>1</v>
      </c>
      <c r="N172">
        <v>1</v>
      </c>
      <c r="O172">
        <v>0</v>
      </c>
      <c r="P172" t="s">
        <v>7</v>
      </c>
    </row>
    <row r="173" spans="1:16" x14ac:dyDescent="0.25">
      <c r="A173">
        <v>-72800</v>
      </c>
      <c r="B173" t="s">
        <v>278</v>
      </c>
      <c r="C173" t="s">
        <v>412</v>
      </c>
      <c r="D173" t="s">
        <v>309</v>
      </c>
      <c r="E173" t="s">
        <v>272</v>
      </c>
      <c r="F173" t="s">
        <v>249</v>
      </c>
      <c r="G173" t="s">
        <v>5</v>
      </c>
      <c r="H173" t="s">
        <v>6</v>
      </c>
      <c r="I173">
        <v>-229600</v>
      </c>
      <c r="J173">
        <v>-9000</v>
      </c>
      <c r="K173">
        <v>173</v>
      </c>
      <c r="M173">
        <v>1</v>
      </c>
      <c r="N173">
        <v>1</v>
      </c>
      <c r="O173">
        <v>0</v>
      </c>
      <c r="P173" t="s">
        <v>7</v>
      </c>
    </row>
    <row r="174" spans="1:16" x14ac:dyDescent="0.25">
      <c r="A174">
        <v>25600</v>
      </c>
      <c r="B174" t="s">
        <v>278</v>
      </c>
      <c r="C174" t="s">
        <v>412</v>
      </c>
      <c r="D174" t="s">
        <v>310</v>
      </c>
      <c r="E174" t="s">
        <v>426</v>
      </c>
      <c r="F174" t="s">
        <v>427</v>
      </c>
      <c r="G174" t="s">
        <v>5</v>
      </c>
      <c r="H174" t="s">
        <v>6</v>
      </c>
      <c r="I174">
        <v>-277600</v>
      </c>
      <c r="J174">
        <v>200</v>
      </c>
      <c r="K174">
        <v>174</v>
      </c>
      <c r="M174">
        <v>1</v>
      </c>
      <c r="N174">
        <v>1</v>
      </c>
      <c r="O174">
        <v>0</v>
      </c>
      <c r="P174" t="s">
        <v>7</v>
      </c>
    </row>
    <row r="175" spans="1:16" x14ac:dyDescent="0.25">
      <c r="A175">
        <v>-81999</v>
      </c>
      <c r="B175" t="s">
        <v>278</v>
      </c>
      <c r="C175" t="s">
        <v>412</v>
      </c>
      <c r="D175" t="s">
        <v>312</v>
      </c>
      <c r="E175" t="s">
        <v>428</v>
      </c>
      <c r="F175" t="s">
        <v>429</v>
      </c>
      <c r="G175" t="s">
        <v>5</v>
      </c>
      <c r="H175" t="s">
        <v>6</v>
      </c>
      <c r="I175">
        <v>-185599</v>
      </c>
      <c r="J175">
        <v>1499</v>
      </c>
      <c r="K175">
        <v>175</v>
      </c>
      <c r="M175">
        <v>1</v>
      </c>
      <c r="N175">
        <v>1</v>
      </c>
      <c r="O175">
        <v>0</v>
      </c>
      <c r="P175" t="s">
        <v>7</v>
      </c>
    </row>
    <row r="176" spans="1:16" x14ac:dyDescent="0.25">
      <c r="A176">
        <v>-165100</v>
      </c>
      <c r="B176" t="s">
        <v>278</v>
      </c>
      <c r="C176" t="s">
        <v>412</v>
      </c>
      <c r="D176" t="s">
        <v>315</v>
      </c>
      <c r="E176" t="s">
        <v>430</v>
      </c>
      <c r="F176" t="s">
        <v>431</v>
      </c>
      <c r="G176" t="s">
        <v>5</v>
      </c>
      <c r="H176" t="s">
        <v>6</v>
      </c>
      <c r="I176">
        <v>-125000</v>
      </c>
      <c r="J176">
        <v>2400</v>
      </c>
      <c r="K176">
        <v>176</v>
      </c>
      <c r="M176">
        <v>1</v>
      </c>
      <c r="N176">
        <v>1</v>
      </c>
      <c r="O176">
        <v>0</v>
      </c>
      <c r="P176" t="s">
        <v>7</v>
      </c>
    </row>
    <row r="177" spans="1:16" x14ac:dyDescent="0.25">
      <c r="A177">
        <v>-128400</v>
      </c>
      <c r="B177" t="s">
        <v>278</v>
      </c>
      <c r="C177" t="s">
        <v>412</v>
      </c>
      <c r="D177" t="s">
        <v>316</v>
      </c>
      <c r="E177" t="s">
        <v>432</v>
      </c>
      <c r="F177" t="s">
        <v>433</v>
      </c>
      <c r="G177" t="s">
        <v>5</v>
      </c>
      <c r="H177" t="s">
        <v>6</v>
      </c>
      <c r="I177">
        <v>-176100</v>
      </c>
      <c r="J177">
        <v>4200</v>
      </c>
      <c r="K177">
        <v>177</v>
      </c>
      <c r="M177">
        <v>1</v>
      </c>
      <c r="N177">
        <v>1</v>
      </c>
      <c r="O177">
        <v>0</v>
      </c>
      <c r="P177" t="s">
        <v>7</v>
      </c>
    </row>
    <row r="178" spans="1:16" x14ac:dyDescent="0.25">
      <c r="A178">
        <v>13300</v>
      </c>
      <c r="B178" t="s">
        <v>278</v>
      </c>
      <c r="C178" t="s">
        <v>412</v>
      </c>
      <c r="D178" t="s">
        <v>318</v>
      </c>
      <c r="E178" t="s">
        <v>77</v>
      </c>
      <c r="F178" t="s">
        <v>434</v>
      </c>
      <c r="G178" t="s">
        <v>5</v>
      </c>
      <c r="H178" t="s">
        <v>6</v>
      </c>
      <c r="I178">
        <v>-187500</v>
      </c>
      <c r="J178">
        <v>11200</v>
      </c>
      <c r="K178">
        <v>178</v>
      </c>
      <c r="M178">
        <v>1</v>
      </c>
      <c r="N178">
        <v>1</v>
      </c>
      <c r="O178">
        <v>0</v>
      </c>
      <c r="P178" t="s">
        <v>7</v>
      </c>
    </row>
    <row r="179" spans="1:16" x14ac:dyDescent="0.25">
      <c r="A179">
        <v>-47200</v>
      </c>
      <c r="B179" t="s">
        <v>278</v>
      </c>
      <c r="C179" t="s">
        <v>412</v>
      </c>
      <c r="D179" t="s">
        <v>320</v>
      </c>
      <c r="E179" t="s">
        <v>435</v>
      </c>
      <c r="F179" t="s">
        <v>107</v>
      </c>
      <c r="G179" t="s">
        <v>5</v>
      </c>
      <c r="H179" t="s">
        <v>6</v>
      </c>
      <c r="I179">
        <v>-88000</v>
      </c>
      <c r="J179">
        <v>13300</v>
      </c>
      <c r="K179">
        <v>179</v>
      </c>
      <c r="M179">
        <v>1</v>
      </c>
      <c r="N179">
        <v>1</v>
      </c>
      <c r="O179">
        <v>0</v>
      </c>
      <c r="P179" t="s">
        <v>7</v>
      </c>
    </row>
    <row r="180" spans="1:16" x14ac:dyDescent="0.25">
      <c r="A180">
        <v>168800</v>
      </c>
      <c r="B180" t="s">
        <v>278</v>
      </c>
      <c r="C180" t="s">
        <v>412</v>
      </c>
      <c r="D180" t="s">
        <v>322</v>
      </c>
      <c r="E180" t="s">
        <v>436</v>
      </c>
      <c r="F180" t="s">
        <v>437</v>
      </c>
      <c r="G180" t="s">
        <v>5</v>
      </c>
      <c r="H180" t="s">
        <v>6</v>
      </c>
      <c r="I180">
        <v>-86700</v>
      </c>
      <c r="J180">
        <v>-11500</v>
      </c>
      <c r="K180">
        <v>180</v>
      </c>
      <c r="M180">
        <v>1</v>
      </c>
      <c r="N180">
        <v>1</v>
      </c>
      <c r="O180">
        <v>0</v>
      </c>
      <c r="P180" t="s">
        <v>7</v>
      </c>
    </row>
    <row r="181" spans="1:16" x14ac:dyDescent="0.25">
      <c r="A181">
        <v>186400</v>
      </c>
      <c r="B181" t="s">
        <v>278</v>
      </c>
      <c r="C181" t="s">
        <v>412</v>
      </c>
      <c r="D181" t="s">
        <v>324</v>
      </c>
      <c r="E181" t="s">
        <v>252</v>
      </c>
      <c r="F181" t="s">
        <v>186</v>
      </c>
      <c r="G181" t="s">
        <v>5</v>
      </c>
      <c r="H181" t="s">
        <v>6</v>
      </c>
      <c r="I181">
        <v>-140800</v>
      </c>
      <c r="J181">
        <v>-9800</v>
      </c>
      <c r="K181">
        <v>181</v>
      </c>
      <c r="M181">
        <v>1</v>
      </c>
      <c r="N181">
        <v>1</v>
      </c>
      <c r="O181">
        <v>0</v>
      </c>
      <c r="P181" t="s">
        <v>7</v>
      </c>
    </row>
    <row r="182" spans="1:16" x14ac:dyDescent="0.25">
      <c r="A182">
        <v>259200</v>
      </c>
      <c r="B182" t="s">
        <v>278</v>
      </c>
      <c r="C182" t="s">
        <v>412</v>
      </c>
      <c r="D182" t="s">
        <v>326</v>
      </c>
      <c r="E182" t="s">
        <v>416</v>
      </c>
      <c r="F182" t="s">
        <v>438</v>
      </c>
      <c r="G182" t="s">
        <v>5</v>
      </c>
      <c r="H182" t="s">
        <v>6</v>
      </c>
      <c r="I182">
        <v>-159200</v>
      </c>
      <c r="J182">
        <v>-1000</v>
      </c>
      <c r="K182">
        <v>182</v>
      </c>
      <c r="M182">
        <v>1</v>
      </c>
      <c r="N182">
        <v>1</v>
      </c>
      <c r="O182">
        <v>0</v>
      </c>
      <c r="P182" t="s">
        <v>7</v>
      </c>
    </row>
    <row r="183" spans="1:16" x14ac:dyDescent="0.25">
      <c r="A183">
        <v>230000</v>
      </c>
      <c r="B183" t="s">
        <v>278</v>
      </c>
      <c r="C183" t="s">
        <v>412</v>
      </c>
      <c r="D183" t="s">
        <v>329</v>
      </c>
      <c r="E183" t="s">
        <v>246</v>
      </c>
      <c r="F183" t="s">
        <v>269</v>
      </c>
      <c r="G183" t="s">
        <v>5</v>
      </c>
      <c r="H183" t="s">
        <v>6</v>
      </c>
      <c r="I183">
        <v>-78600</v>
      </c>
      <c r="J183">
        <v>-8100</v>
      </c>
      <c r="K183">
        <v>183</v>
      </c>
      <c r="M183">
        <v>1</v>
      </c>
      <c r="N183">
        <v>1</v>
      </c>
      <c r="O183">
        <v>0</v>
      </c>
      <c r="P183" t="s">
        <v>7</v>
      </c>
    </row>
    <row r="184" spans="1:16" x14ac:dyDescent="0.25">
      <c r="A184">
        <v>-213600</v>
      </c>
      <c r="B184" t="s">
        <v>278</v>
      </c>
      <c r="C184" t="s">
        <v>412</v>
      </c>
      <c r="D184" t="s">
        <v>332</v>
      </c>
      <c r="E184" t="s">
        <v>439</v>
      </c>
      <c r="F184" t="s">
        <v>227</v>
      </c>
      <c r="G184" t="s">
        <v>5</v>
      </c>
      <c r="H184" t="s">
        <v>6</v>
      </c>
      <c r="I184">
        <v>4000</v>
      </c>
      <c r="J184">
        <v>-5800</v>
      </c>
      <c r="K184">
        <v>184</v>
      </c>
      <c r="M184">
        <v>1</v>
      </c>
      <c r="N184">
        <v>1</v>
      </c>
      <c r="O184">
        <v>0</v>
      </c>
      <c r="P184" t="s">
        <v>7</v>
      </c>
    </row>
    <row r="185" spans="1:16" x14ac:dyDescent="0.25">
      <c r="A185">
        <v>-216000</v>
      </c>
      <c r="B185" t="s">
        <v>278</v>
      </c>
      <c r="C185" t="s">
        <v>412</v>
      </c>
      <c r="D185" t="s">
        <v>334</v>
      </c>
      <c r="E185" t="s">
        <v>440</v>
      </c>
      <c r="F185" t="s">
        <v>441</v>
      </c>
      <c r="G185" t="s">
        <v>5</v>
      </c>
      <c r="H185" t="s">
        <v>6</v>
      </c>
      <c r="I185">
        <v>-59200</v>
      </c>
      <c r="J185">
        <v>-4000</v>
      </c>
      <c r="K185">
        <v>185</v>
      </c>
      <c r="M185">
        <v>1</v>
      </c>
      <c r="N185">
        <v>1</v>
      </c>
      <c r="O185">
        <v>0</v>
      </c>
      <c r="P185" t="s">
        <v>7</v>
      </c>
    </row>
    <row r="186" spans="1:16" x14ac:dyDescent="0.25">
      <c r="A186">
        <v>-260800</v>
      </c>
      <c r="B186" t="s">
        <v>278</v>
      </c>
      <c r="C186" t="s">
        <v>412</v>
      </c>
      <c r="D186" t="s">
        <v>336</v>
      </c>
      <c r="E186" t="s">
        <v>302</v>
      </c>
      <c r="F186" t="s">
        <v>176</v>
      </c>
      <c r="G186" t="s">
        <v>5</v>
      </c>
      <c r="H186" t="s">
        <v>6</v>
      </c>
      <c r="I186">
        <v>19200</v>
      </c>
      <c r="J186">
        <v>-11000</v>
      </c>
      <c r="K186">
        <v>186</v>
      </c>
      <c r="M186">
        <v>0</v>
      </c>
      <c r="N186">
        <v>0</v>
      </c>
      <c r="O186">
        <v>1</v>
      </c>
      <c r="P186" t="s">
        <v>7</v>
      </c>
    </row>
    <row r="187" spans="1:16" x14ac:dyDescent="0.25">
      <c r="A187">
        <v>-322400</v>
      </c>
      <c r="B187" t="s">
        <v>278</v>
      </c>
      <c r="C187" t="s">
        <v>412</v>
      </c>
      <c r="D187" t="s">
        <v>338</v>
      </c>
      <c r="E187" t="s">
        <v>267</v>
      </c>
      <c r="F187" t="s">
        <v>442</v>
      </c>
      <c r="G187" t="s">
        <v>5</v>
      </c>
      <c r="H187" t="s">
        <v>6</v>
      </c>
      <c r="I187">
        <v>-223200</v>
      </c>
      <c r="J187">
        <v>-14100</v>
      </c>
      <c r="K187">
        <v>187</v>
      </c>
      <c r="M187">
        <v>1</v>
      </c>
      <c r="N187">
        <v>1</v>
      </c>
      <c r="O187">
        <v>0</v>
      </c>
      <c r="P187" t="s">
        <v>7</v>
      </c>
    </row>
    <row r="188" spans="1:16" x14ac:dyDescent="0.25">
      <c r="A188">
        <v>-97600</v>
      </c>
      <c r="B188" t="s">
        <v>278</v>
      </c>
      <c r="C188" t="s">
        <v>412</v>
      </c>
      <c r="D188" t="s">
        <v>341</v>
      </c>
      <c r="E188" t="s">
        <v>142</v>
      </c>
      <c r="F188" t="s">
        <v>443</v>
      </c>
      <c r="G188" t="s">
        <v>5</v>
      </c>
      <c r="H188" t="s">
        <v>6</v>
      </c>
      <c r="I188">
        <v>-212500</v>
      </c>
      <c r="J188">
        <v>-5000</v>
      </c>
      <c r="K188">
        <v>188</v>
      </c>
      <c r="M188">
        <v>1</v>
      </c>
      <c r="N188">
        <v>1</v>
      </c>
      <c r="O188">
        <v>0</v>
      </c>
      <c r="P188" t="s">
        <v>7</v>
      </c>
    </row>
    <row r="189" spans="1:16" x14ac:dyDescent="0.25">
      <c r="A189">
        <v>-96000</v>
      </c>
      <c r="B189" t="s">
        <v>278</v>
      </c>
      <c r="C189" t="s">
        <v>412</v>
      </c>
      <c r="D189" t="s">
        <v>344</v>
      </c>
      <c r="E189" t="s">
        <v>444</v>
      </c>
      <c r="F189" t="s">
        <v>445</v>
      </c>
      <c r="G189" t="s">
        <v>5</v>
      </c>
      <c r="H189" t="s">
        <v>6</v>
      </c>
      <c r="I189">
        <v>-254400</v>
      </c>
      <c r="J189">
        <v>-10100</v>
      </c>
      <c r="K189">
        <v>189</v>
      </c>
      <c r="M189">
        <v>1</v>
      </c>
      <c r="N189">
        <v>1</v>
      </c>
      <c r="O189">
        <v>0</v>
      </c>
      <c r="P189" t="s">
        <v>7</v>
      </c>
    </row>
    <row r="190" spans="1:16" x14ac:dyDescent="0.25">
      <c r="A190">
        <v>-75430</v>
      </c>
      <c r="B190" t="s">
        <v>278</v>
      </c>
      <c r="C190" t="s">
        <v>412</v>
      </c>
      <c r="D190" t="s">
        <v>347</v>
      </c>
      <c r="E190" t="s">
        <v>446</v>
      </c>
      <c r="F190" t="s">
        <v>447</v>
      </c>
      <c r="G190" t="s">
        <v>5</v>
      </c>
      <c r="H190" t="s">
        <v>6</v>
      </c>
      <c r="I190">
        <v>-80437</v>
      </c>
      <c r="J190">
        <v>28034</v>
      </c>
      <c r="K190">
        <v>190</v>
      </c>
      <c r="M190">
        <v>0</v>
      </c>
      <c r="N190">
        <v>0</v>
      </c>
      <c r="O190">
        <v>1</v>
      </c>
      <c r="P190" t="s">
        <v>7</v>
      </c>
    </row>
    <row r="191" spans="1:16" x14ac:dyDescent="0.25">
      <c r="A191">
        <v>191200</v>
      </c>
      <c r="B191" t="s">
        <v>278</v>
      </c>
      <c r="C191" t="s">
        <v>412</v>
      </c>
      <c r="D191" t="s">
        <v>448</v>
      </c>
      <c r="E191" t="s">
        <v>449</v>
      </c>
      <c r="F191" t="s">
        <v>277</v>
      </c>
      <c r="G191" t="s">
        <v>5</v>
      </c>
      <c r="H191" t="s">
        <v>6</v>
      </c>
      <c r="I191">
        <v>-293600</v>
      </c>
      <c r="J191">
        <v>-115200</v>
      </c>
      <c r="K191">
        <v>191</v>
      </c>
      <c r="M191">
        <v>0</v>
      </c>
      <c r="N191">
        <v>0.7</v>
      </c>
      <c r="O191">
        <v>0.7</v>
      </c>
      <c r="P191" t="s">
        <v>7</v>
      </c>
    </row>
    <row r="192" spans="1:16" x14ac:dyDescent="0.25">
      <c r="A192">
        <v>148000</v>
      </c>
      <c r="B192" t="s">
        <v>278</v>
      </c>
      <c r="C192" t="s">
        <v>450</v>
      </c>
      <c r="D192" t="s">
        <v>279</v>
      </c>
      <c r="E192" t="s">
        <v>335</v>
      </c>
      <c r="F192" t="s">
        <v>451</v>
      </c>
      <c r="G192" t="s">
        <v>5</v>
      </c>
      <c r="H192" t="s">
        <v>6</v>
      </c>
      <c r="I192">
        <v>-220800</v>
      </c>
      <c r="J192">
        <v>-12800</v>
      </c>
      <c r="K192">
        <v>192</v>
      </c>
      <c r="M192">
        <v>0.9</v>
      </c>
      <c r="N192">
        <v>0</v>
      </c>
      <c r="O192">
        <v>0</v>
      </c>
      <c r="P192" t="s">
        <v>7</v>
      </c>
    </row>
    <row r="193" spans="1:16" x14ac:dyDescent="0.25">
      <c r="A193">
        <v>224800</v>
      </c>
      <c r="B193" t="s">
        <v>278</v>
      </c>
      <c r="C193" t="s">
        <v>450</v>
      </c>
      <c r="D193" t="s">
        <v>282</v>
      </c>
      <c r="E193" t="s">
        <v>180</v>
      </c>
      <c r="F193" t="s">
        <v>34</v>
      </c>
      <c r="G193" t="s">
        <v>5</v>
      </c>
      <c r="H193" t="s">
        <v>6</v>
      </c>
      <c r="I193">
        <v>-114400</v>
      </c>
      <c r="J193">
        <v>12300</v>
      </c>
      <c r="K193">
        <v>193</v>
      </c>
      <c r="M193">
        <v>1</v>
      </c>
      <c r="N193">
        <v>1</v>
      </c>
      <c r="O193">
        <v>0</v>
      </c>
      <c r="P193" t="s">
        <v>7</v>
      </c>
    </row>
    <row r="194" spans="1:16" x14ac:dyDescent="0.25">
      <c r="A194">
        <v>-204000</v>
      </c>
      <c r="B194" t="s">
        <v>278</v>
      </c>
      <c r="C194" t="s">
        <v>450</v>
      </c>
      <c r="D194" t="s">
        <v>284</v>
      </c>
      <c r="E194" t="s">
        <v>452</v>
      </c>
      <c r="F194" t="s">
        <v>453</v>
      </c>
      <c r="G194" t="s">
        <v>5</v>
      </c>
      <c r="H194" t="s">
        <v>6</v>
      </c>
      <c r="I194">
        <v>-84000</v>
      </c>
      <c r="J194">
        <v>6300</v>
      </c>
      <c r="K194">
        <v>194</v>
      </c>
      <c r="M194">
        <v>1</v>
      </c>
      <c r="N194">
        <v>1</v>
      </c>
      <c r="O194">
        <v>0</v>
      </c>
      <c r="P194" t="s">
        <v>7</v>
      </c>
    </row>
    <row r="195" spans="1:16" x14ac:dyDescent="0.25">
      <c r="A195">
        <v>144000</v>
      </c>
      <c r="B195" t="s">
        <v>278</v>
      </c>
      <c r="C195" t="s">
        <v>450</v>
      </c>
      <c r="D195" t="s">
        <v>286</v>
      </c>
      <c r="E195" t="s">
        <v>65</v>
      </c>
      <c r="F195" t="s">
        <v>454</v>
      </c>
      <c r="G195" t="s">
        <v>5</v>
      </c>
      <c r="H195" t="s">
        <v>6</v>
      </c>
      <c r="I195">
        <v>-70400</v>
      </c>
      <c r="J195">
        <v>-11000</v>
      </c>
      <c r="K195">
        <v>195</v>
      </c>
      <c r="M195">
        <v>1</v>
      </c>
      <c r="N195">
        <v>1</v>
      </c>
      <c r="O195">
        <v>0</v>
      </c>
      <c r="P195" t="s">
        <v>7</v>
      </c>
    </row>
    <row r="196" spans="1:16" x14ac:dyDescent="0.25">
      <c r="A196">
        <v>-148000</v>
      </c>
      <c r="B196" t="s">
        <v>278</v>
      </c>
      <c r="C196" t="s">
        <v>450</v>
      </c>
      <c r="D196" t="s">
        <v>289</v>
      </c>
      <c r="E196" t="s">
        <v>455</v>
      </c>
      <c r="F196" t="s">
        <v>456</v>
      </c>
      <c r="G196" t="s">
        <v>5</v>
      </c>
      <c r="H196" t="s">
        <v>6</v>
      </c>
      <c r="I196">
        <v>-36800</v>
      </c>
      <c r="J196">
        <v>800</v>
      </c>
      <c r="K196">
        <v>196</v>
      </c>
      <c r="M196">
        <v>1</v>
      </c>
      <c r="N196">
        <v>1</v>
      </c>
      <c r="O196">
        <v>0</v>
      </c>
      <c r="P196" t="s">
        <v>7</v>
      </c>
    </row>
    <row r="197" spans="1:16" x14ac:dyDescent="0.25">
      <c r="A197">
        <v>232000</v>
      </c>
      <c r="B197" t="s">
        <v>278</v>
      </c>
      <c r="C197" t="s">
        <v>450</v>
      </c>
      <c r="D197" t="s">
        <v>292</v>
      </c>
      <c r="E197" t="s">
        <v>300</v>
      </c>
      <c r="F197" t="s">
        <v>457</v>
      </c>
      <c r="G197" t="s">
        <v>5</v>
      </c>
      <c r="H197" t="s">
        <v>6</v>
      </c>
      <c r="I197">
        <v>-4800</v>
      </c>
      <c r="J197">
        <v>-9100</v>
      </c>
      <c r="K197">
        <v>197</v>
      </c>
      <c r="M197">
        <v>1</v>
      </c>
      <c r="N197">
        <v>1</v>
      </c>
      <c r="O197">
        <v>0</v>
      </c>
      <c r="P197" t="s">
        <v>7</v>
      </c>
    </row>
    <row r="198" spans="1:16" x14ac:dyDescent="0.25">
      <c r="A198">
        <v>87200</v>
      </c>
      <c r="B198" t="s">
        <v>278</v>
      </c>
      <c r="C198" t="s">
        <v>450</v>
      </c>
      <c r="D198" t="s">
        <v>295</v>
      </c>
      <c r="E198" t="s">
        <v>458</v>
      </c>
      <c r="F198" t="s">
        <v>328</v>
      </c>
      <c r="G198" t="s">
        <v>5</v>
      </c>
      <c r="H198" t="s">
        <v>6</v>
      </c>
      <c r="I198">
        <v>-17500</v>
      </c>
      <c r="J198">
        <v>-12000</v>
      </c>
      <c r="K198">
        <v>198</v>
      </c>
      <c r="M198">
        <v>1</v>
      </c>
      <c r="N198">
        <v>1</v>
      </c>
      <c r="O198">
        <v>0</v>
      </c>
      <c r="P198" t="s">
        <v>7</v>
      </c>
    </row>
    <row r="199" spans="1:16" x14ac:dyDescent="0.25">
      <c r="A199">
        <v>-7200</v>
      </c>
      <c r="B199" t="s">
        <v>278</v>
      </c>
      <c r="C199" t="s">
        <v>450</v>
      </c>
      <c r="D199" t="s">
        <v>297</v>
      </c>
      <c r="E199" t="s">
        <v>36</v>
      </c>
      <c r="F199" t="s">
        <v>459</v>
      </c>
      <c r="G199" t="s">
        <v>5</v>
      </c>
      <c r="H199" t="s">
        <v>6</v>
      </c>
      <c r="I199">
        <v>20000</v>
      </c>
      <c r="J199">
        <v>-6000</v>
      </c>
      <c r="K199">
        <v>199</v>
      </c>
      <c r="M199">
        <v>0</v>
      </c>
      <c r="N199">
        <v>0</v>
      </c>
      <c r="O199">
        <v>1</v>
      </c>
      <c r="P199" t="s">
        <v>7</v>
      </c>
    </row>
    <row r="200" spans="1:16" x14ac:dyDescent="0.25">
      <c r="A200">
        <v>-241600</v>
      </c>
      <c r="B200" t="s">
        <v>278</v>
      </c>
      <c r="C200" t="s">
        <v>450</v>
      </c>
      <c r="D200" t="s">
        <v>299</v>
      </c>
      <c r="E200" t="s">
        <v>460</v>
      </c>
      <c r="F200" t="s">
        <v>415</v>
      </c>
      <c r="G200" t="s">
        <v>5</v>
      </c>
      <c r="H200" t="s">
        <v>6</v>
      </c>
      <c r="I200">
        <v>65600</v>
      </c>
      <c r="J200">
        <v>-26800</v>
      </c>
      <c r="K200">
        <v>200</v>
      </c>
      <c r="M200">
        <v>0.2</v>
      </c>
      <c r="N200">
        <v>0.2</v>
      </c>
      <c r="O200">
        <v>0.2</v>
      </c>
      <c r="P200" t="s">
        <v>7</v>
      </c>
    </row>
    <row r="201" spans="1:16" x14ac:dyDescent="0.25">
      <c r="A201">
        <v>36800</v>
      </c>
      <c r="B201" t="s">
        <v>278</v>
      </c>
      <c r="C201" t="s">
        <v>450</v>
      </c>
      <c r="D201" t="s">
        <v>301</v>
      </c>
      <c r="E201" t="s">
        <v>461</v>
      </c>
      <c r="F201" t="s">
        <v>462</v>
      </c>
      <c r="G201" t="s">
        <v>5</v>
      </c>
      <c r="H201" t="s">
        <v>6</v>
      </c>
      <c r="I201">
        <v>11200</v>
      </c>
      <c r="J201">
        <v>-8900</v>
      </c>
      <c r="K201">
        <v>201</v>
      </c>
      <c r="M201">
        <v>1</v>
      </c>
      <c r="N201">
        <v>1</v>
      </c>
      <c r="O201">
        <v>0</v>
      </c>
      <c r="P201" t="s">
        <v>7</v>
      </c>
    </row>
    <row r="202" spans="1:16" x14ac:dyDescent="0.25">
      <c r="A202">
        <v>-183200</v>
      </c>
      <c r="B202" t="s">
        <v>278</v>
      </c>
      <c r="C202" t="s">
        <v>450</v>
      </c>
      <c r="D202" t="s">
        <v>304</v>
      </c>
      <c r="E202" t="s">
        <v>463</v>
      </c>
      <c r="F202" t="s">
        <v>464</v>
      </c>
      <c r="G202" t="s">
        <v>5</v>
      </c>
      <c r="H202" t="s">
        <v>6</v>
      </c>
      <c r="I202">
        <v>261200</v>
      </c>
      <c r="J202">
        <v>-12600</v>
      </c>
      <c r="K202">
        <v>202</v>
      </c>
      <c r="M202">
        <v>1</v>
      </c>
      <c r="N202">
        <v>1</v>
      </c>
      <c r="O202">
        <v>0</v>
      </c>
      <c r="P202" t="s">
        <v>7</v>
      </c>
    </row>
    <row r="203" spans="1:16" x14ac:dyDescent="0.25">
      <c r="A203">
        <v>-269500</v>
      </c>
      <c r="B203" t="s">
        <v>278</v>
      </c>
      <c r="C203" t="s">
        <v>450</v>
      </c>
      <c r="D203" t="s">
        <v>307</v>
      </c>
      <c r="E203" t="s">
        <v>465</v>
      </c>
      <c r="F203" t="s">
        <v>9</v>
      </c>
      <c r="G203" t="s">
        <v>5</v>
      </c>
      <c r="H203" t="s">
        <v>6</v>
      </c>
      <c r="I203">
        <v>219200</v>
      </c>
      <c r="J203">
        <v>-10400</v>
      </c>
      <c r="K203">
        <v>203</v>
      </c>
      <c r="M203">
        <v>1</v>
      </c>
      <c r="N203">
        <v>1</v>
      </c>
      <c r="O203">
        <v>0</v>
      </c>
      <c r="P203" t="s">
        <v>7</v>
      </c>
    </row>
    <row r="204" spans="1:16" x14ac:dyDescent="0.25">
      <c r="A204">
        <v>276800</v>
      </c>
      <c r="B204" t="s">
        <v>278</v>
      </c>
      <c r="C204" t="s">
        <v>450</v>
      </c>
      <c r="D204" t="s">
        <v>309</v>
      </c>
      <c r="E204" t="s">
        <v>466</v>
      </c>
      <c r="F204" t="s">
        <v>467</v>
      </c>
      <c r="G204" t="s">
        <v>5</v>
      </c>
      <c r="H204" t="s">
        <v>6</v>
      </c>
      <c r="I204">
        <v>157000</v>
      </c>
      <c r="J204">
        <v>-9600</v>
      </c>
      <c r="K204">
        <v>204</v>
      </c>
      <c r="M204">
        <v>1</v>
      </c>
      <c r="N204">
        <v>1</v>
      </c>
      <c r="O204">
        <v>0</v>
      </c>
      <c r="P204" t="s">
        <v>7</v>
      </c>
    </row>
    <row r="205" spans="1:16" x14ac:dyDescent="0.25">
      <c r="A205">
        <v>73600</v>
      </c>
      <c r="B205" t="s">
        <v>278</v>
      </c>
      <c r="C205" t="s">
        <v>450</v>
      </c>
      <c r="D205" t="s">
        <v>310</v>
      </c>
      <c r="E205" t="s">
        <v>215</v>
      </c>
      <c r="F205" t="s">
        <v>468</v>
      </c>
      <c r="G205" t="s">
        <v>5</v>
      </c>
      <c r="H205" t="s">
        <v>6</v>
      </c>
      <c r="I205">
        <v>178400</v>
      </c>
      <c r="J205">
        <v>-13900</v>
      </c>
      <c r="K205">
        <v>205</v>
      </c>
      <c r="M205">
        <v>1</v>
      </c>
      <c r="N205">
        <v>1</v>
      </c>
      <c r="O205">
        <v>0</v>
      </c>
      <c r="P205" t="s">
        <v>7</v>
      </c>
    </row>
    <row r="206" spans="1:16" x14ac:dyDescent="0.25">
      <c r="A206">
        <v>-237600</v>
      </c>
      <c r="B206" t="s">
        <v>278</v>
      </c>
      <c r="C206" t="s">
        <v>450</v>
      </c>
      <c r="D206" t="s">
        <v>312</v>
      </c>
      <c r="E206" t="s">
        <v>469</v>
      </c>
      <c r="F206" t="s">
        <v>470</v>
      </c>
      <c r="G206" t="s">
        <v>5</v>
      </c>
      <c r="H206" t="s">
        <v>6</v>
      </c>
      <c r="I206">
        <v>96800</v>
      </c>
      <c r="J206">
        <v>-11000</v>
      </c>
      <c r="K206">
        <v>206</v>
      </c>
      <c r="M206">
        <v>1</v>
      </c>
      <c r="N206">
        <v>1</v>
      </c>
      <c r="O206">
        <v>0</v>
      </c>
      <c r="P206" t="s">
        <v>7</v>
      </c>
    </row>
    <row r="207" spans="1:16" x14ac:dyDescent="0.25">
      <c r="A207">
        <v>222400</v>
      </c>
      <c r="B207" t="s">
        <v>278</v>
      </c>
      <c r="C207" t="s">
        <v>450</v>
      </c>
      <c r="D207" t="s">
        <v>315</v>
      </c>
      <c r="E207" t="s">
        <v>471</v>
      </c>
      <c r="F207" t="s">
        <v>472</v>
      </c>
      <c r="G207" t="s">
        <v>5</v>
      </c>
      <c r="H207" t="s">
        <v>6</v>
      </c>
      <c r="I207">
        <v>29600</v>
      </c>
      <c r="J207">
        <v>-12400</v>
      </c>
      <c r="K207">
        <v>207</v>
      </c>
      <c r="M207">
        <v>1</v>
      </c>
      <c r="N207">
        <v>1</v>
      </c>
      <c r="O207">
        <v>0</v>
      </c>
      <c r="P207" t="s">
        <v>7</v>
      </c>
    </row>
    <row r="208" spans="1:16" x14ac:dyDescent="0.25">
      <c r="A208">
        <v>154400</v>
      </c>
      <c r="B208" t="s">
        <v>278</v>
      </c>
      <c r="C208" t="s">
        <v>450</v>
      </c>
      <c r="D208" t="s">
        <v>316</v>
      </c>
      <c r="E208" t="s">
        <v>473</v>
      </c>
      <c r="F208" t="s">
        <v>474</v>
      </c>
      <c r="G208" t="s">
        <v>5</v>
      </c>
      <c r="H208" t="s">
        <v>6</v>
      </c>
      <c r="I208">
        <v>-53600</v>
      </c>
      <c r="J208">
        <v>-10400</v>
      </c>
      <c r="K208">
        <v>208</v>
      </c>
      <c r="M208">
        <v>1</v>
      </c>
      <c r="N208">
        <v>1</v>
      </c>
      <c r="O208">
        <v>0</v>
      </c>
      <c r="P208" t="s">
        <v>7</v>
      </c>
    </row>
    <row r="209" spans="1:16" x14ac:dyDescent="0.25">
      <c r="A209">
        <v>-142300</v>
      </c>
      <c r="B209" t="s">
        <v>278</v>
      </c>
      <c r="C209" t="s">
        <v>450</v>
      </c>
      <c r="D209" t="s">
        <v>318</v>
      </c>
      <c r="E209" t="s">
        <v>475</v>
      </c>
      <c r="F209" t="s">
        <v>476</v>
      </c>
      <c r="G209" t="s">
        <v>5</v>
      </c>
      <c r="H209" t="s">
        <v>6</v>
      </c>
      <c r="I209">
        <v>63000</v>
      </c>
      <c r="J209">
        <v>-11700</v>
      </c>
      <c r="K209">
        <v>209</v>
      </c>
      <c r="M209">
        <v>1</v>
      </c>
      <c r="N209">
        <v>1</v>
      </c>
      <c r="O209">
        <v>0</v>
      </c>
      <c r="P209" t="s">
        <v>7</v>
      </c>
    </row>
    <row r="210" spans="1:16" x14ac:dyDescent="0.25">
      <c r="A210">
        <v>-152000</v>
      </c>
      <c r="B210" t="s">
        <v>278</v>
      </c>
      <c r="C210" t="s">
        <v>450</v>
      </c>
      <c r="D210" t="s">
        <v>320</v>
      </c>
      <c r="E210" t="s">
        <v>477</v>
      </c>
      <c r="F210" t="s">
        <v>478</v>
      </c>
      <c r="G210" t="s">
        <v>5</v>
      </c>
      <c r="H210" t="s">
        <v>6</v>
      </c>
      <c r="I210">
        <v>-52800</v>
      </c>
      <c r="J210">
        <v>-100</v>
      </c>
      <c r="K210">
        <v>210</v>
      </c>
      <c r="M210">
        <v>1</v>
      </c>
      <c r="N210">
        <v>1</v>
      </c>
      <c r="O210">
        <v>0</v>
      </c>
      <c r="P210" t="s">
        <v>7</v>
      </c>
    </row>
    <row r="211" spans="1:16" x14ac:dyDescent="0.25">
      <c r="A211">
        <v>-92000</v>
      </c>
      <c r="B211" t="s">
        <v>278</v>
      </c>
      <c r="C211" t="s">
        <v>450</v>
      </c>
      <c r="D211" t="s">
        <v>322</v>
      </c>
      <c r="E211" t="s">
        <v>479</v>
      </c>
      <c r="F211" t="s">
        <v>480</v>
      </c>
      <c r="G211" t="s">
        <v>5</v>
      </c>
      <c r="H211" t="s">
        <v>6</v>
      </c>
      <c r="I211">
        <v>4800</v>
      </c>
      <c r="J211">
        <v>-9900</v>
      </c>
      <c r="K211">
        <v>211</v>
      </c>
      <c r="M211">
        <v>1</v>
      </c>
      <c r="N211">
        <v>1</v>
      </c>
      <c r="O211">
        <v>0</v>
      </c>
      <c r="P211" t="s">
        <v>7</v>
      </c>
    </row>
    <row r="212" spans="1:16" x14ac:dyDescent="0.25">
      <c r="A212">
        <v>166400</v>
      </c>
      <c r="B212" t="s">
        <v>278</v>
      </c>
      <c r="C212" t="s">
        <v>450</v>
      </c>
      <c r="D212" t="s">
        <v>324</v>
      </c>
      <c r="E212" t="s">
        <v>357</v>
      </c>
      <c r="F212" t="s">
        <v>481</v>
      </c>
      <c r="G212" t="s">
        <v>5</v>
      </c>
      <c r="H212" t="s">
        <v>6</v>
      </c>
      <c r="I212">
        <v>38400</v>
      </c>
      <c r="J212">
        <v>-3500</v>
      </c>
      <c r="K212">
        <v>212</v>
      </c>
      <c r="M212">
        <v>1</v>
      </c>
      <c r="N212">
        <v>1</v>
      </c>
      <c r="O212">
        <v>0</v>
      </c>
      <c r="P212" t="s">
        <v>7</v>
      </c>
    </row>
    <row r="213" spans="1:16" x14ac:dyDescent="0.25">
      <c r="A213">
        <v>88000</v>
      </c>
      <c r="B213" t="s">
        <v>278</v>
      </c>
      <c r="C213" t="s">
        <v>450</v>
      </c>
      <c r="D213" t="s">
        <v>326</v>
      </c>
      <c r="E213" t="s">
        <v>482</v>
      </c>
      <c r="F213" t="s">
        <v>483</v>
      </c>
      <c r="G213" t="s">
        <v>5</v>
      </c>
      <c r="H213" t="s">
        <v>6</v>
      </c>
      <c r="I213">
        <v>-51200</v>
      </c>
      <c r="J213">
        <v>-6900</v>
      </c>
      <c r="K213">
        <v>213</v>
      </c>
      <c r="M213">
        <v>1</v>
      </c>
      <c r="N213">
        <v>1</v>
      </c>
      <c r="O213">
        <v>0</v>
      </c>
      <c r="P213" t="s">
        <v>7</v>
      </c>
    </row>
    <row r="214" spans="1:16" x14ac:dyDescent="0.25">
      <c r="A214">
        <v>147200</v>
      </c>
      <c r="B214" t="s">
        <v>278</v>
      </c>
      <c r="C214" t="s">
        <v>450</v>
      </c>
      <c r="D214" t="s">
        <v>329</v>
      </c>
      <c r="E214" t="s">
        <v>455</v>
      </c>
      <c r="F214" t="s">
        <v>212</v>
      </c>
      <c r="G214" t="s">
        <v>5</v>
      </c>
      <c r="H214" t="s">
        <v>6</v>
      </c>
      <c r="I214">
        <v>-37000</v>
      </c>
      <c r="J214">
        <v>-9500</v>
      </c>
      <c r="K214">
        <v>214</v>
      </c>
      <c r="M214">
        <v>1</v>
      </c>
      <c r="N214">
        <v>1</v>
      </c>
      <c r="O214">
        <v>0</v>
      </c>
      <c r="P214" t="s">
        <v>7</v>
      </c>
    </row>
    <row r="215" spans="1:16" x14ac:dyDescent="0.25">
      <c r="A215">
        <v>216000</v>
      </c>
      <c r="B215" t="s">
        <v>278</v>
      </c>
      <c r="C215" t="s">
        <v>450</v>
      </c>
      <c r="D215" t="s">
        <v>332</v>
      </c>
      <c r="E215" t="s">
        <v>107</v>
      </c>
      <c r="F215" t="s">
        <v>484</v>
      </c>
      <c r="G215" t="s">
        <v>5</v>
      </c>
      <c r="H215" t="s">
        <v>6</v>
      </c>
      <c r="I215">
        <v>-47300</v>
      </c>
      <c r="J215">
        <v>-2900</v>
      </c>
      <c r="K215">
        <v>215</v>
      </c>
      <c r="M215">
        <v>1</v>
      </c>
      <c r="N215">
        <v>1</v>
      </c>
      <c r="O215">
        <v>0</v>
      </c>
      <c r="P215" t="s">
        <v>7</v>
      </c>
    </row>
    <row r="216" spans="1:16" x14ac:dyDescent="0.25">
      <c r="A216">
        <v>207200</v>
      </c>
      <c r="B216" t="s">
        <v>278</v>
      </c>
      <c r="C216" t="s">
        <v>450</v>
      </c>
      <c r="D216" t="s">
        <v>334</v>
      </c>
      <c r="E216" t="s">
        <v>100</v>
      </c>
      <c r="F216" t="s">
        <v>485</v>
      </c>
      <c r="G216" t="s">
        <v>5</v>
      </c>
      <c r="H216" t="s">
        <v>6</v>
      </c>
      <c r="I216">
        <v>41600</v>
      </c>
      <c r="J216">
        <v>-5500</v>
      </c>
      <c r="K216">
        <v>216</v>
      </c>
      <c r="M216">
        <v>1</v>
      </c>
      <c r="N216">
        <v>1</v>
      </c>
      <c r="O216">
        <v>0</v>
      </c>
      <c r="P216" t="s">
        <v>7</v>
      </c>
    </row>
    <row r="217" spans="1:16" x14ac:dyDescent="0.25">
      <c r="A217">
        <v>-259200</v>
      </c>
      <c r="B217" t="s">
        <v>278</v>
      </c>
      <c r="C217" t="s">
        <v>450</v>
      </c>
      <c r="D217" t="s">
        <v>336</v>
      </c>
      <c r="E217" t="s">
        <v>486</v>
      </c>
      <c r="F217" t="s">
        <v>487</v>
      </c>
      <c r="G217" t="s">
        <v>5</v>
      </c>
      <c r="H217" t="s">
        <v>6</v>
      </c>
      <c r="I217">
        <v>190400</v>
      </c>
      <c r="J217">
        <v>-8000</v>
      </c>
      <c r="K217">
        <v>217</v>
      </c>
      <c r="M217">
        <v>1</v>
      </c>
      <c r="N217">
        <v>1</v>
      </c>
      <c r="O217">
        <v>0</v>
      </c>
      <c r="P217" t="s">
        <v>7</v>
      </c>
    </row>
    <row r="218" spans="1:16" x14ac:dyDescent="0.25">
      <c r="A218">
        <v>8800</v>
      </c>
      <c r="B218" t="s">
        <v>278</v>
      </c>
      <c r="C218" t="s">
        <v>450</v>
      </c>
      <c r="D218" t="s">
        <v>338</v>
      </c>
      <c r="E218" t="s">
        <v>488</v>
      </c>
      <c r="F218" t="s">
        <v>489</v>
      </c>
      <c r="G218" t="s">
        <v>5</v>
      </c>
      <c r="H218" t="s">
        <v>6</v>
      </c>
      <c r="I218">
        <v>49600</v>
      </c>
      <c r="J218">
        <v>8000</v>
      </c>
      <c r="K218">
        <v>218</v>
      </c>
      <c r="M218">
        <v>1</v>
      </c>
      <c r="N218">
        <v>1</v>
      </c>
      <c r="O218">
        <v>0</v>
      </c>
      <c r="P218" t="s">
        <v>7</v>
      </c>
    </row>
    <row r="219" spans="1:16" x14ac:dyDescent="0.25">
      <c r="A219">
        <v>-20000</v>
      </c>
      <c r="B219" t="s">
        <v>278</v>
      </c>
      <c r="C219" t="s">
        <v>450</v>
      </c>
      <c r="D219" t="s">
        <v>341</v>
      </c>
      <c r="E219" t="s">
        <v>490</v>
      </c>
      <c r="F219" t="s">
        <v>491</v>
      </c>
      <c r="G219" t="s">
        <v>5</v>
      </c>
      <c r="H219" t="s">
        <v>6</v>
      </c>
      <c r="I219">
        <v>-16800</v>
      </c>
      <c r="J219">
        <v>-12600</v>
      </c>
      <c r="K219">
        <v>219</v>
      </c>
      <c r="M219">
        <v>0</v>
      </c>
      <c r="N219">
        <v>0</v>
      </c>
      <c r="O219">
        <v>1</v>
      </c>
      <c r="P219" t="s">
        <v>7</v>
      </c>
    </row>
    <row r="220" spans="1:16" x14ac:dyDescent="0.25">
      <c r="A220">
        <v>63900</v>
      </c>
      <c r="B220" t="s">
        <v>278</v>
      </c>
      <c r="C220" t="s">
        <v>450</v>
      </c>
      <c r="D220" t="s">
        <v>344</v>
      </c>
      <c r="E220" t="s">
        <v>492</v>
      </c>
      <c r="F220" t="s">
        <v>493</v>
      </c>
      <c r="G220" t="s">
        <v>5</v>
      </c>
      <c r="H220" t="s">
        <v>6</v>
      </c>
      <c r="I220">
        <v>169300</v>
      </c>
      <c r="J220">
        <v>-14100</v>
      </c>
      <c r="K220">
        <v>220</v>
      </c>
      <c r="M220">
        <v>1</v>
      </c>
      <c r="N220">
        <v>1</v>
      </c>
      <c r="O220">
        <v>0</v>
      </c>
      <c r="P220" t="s">
        <v>7</v>
      </c>
    </row>
    <row r="221" spans="1:16" x14ac:dyDescent="0.25">
      <c r="A221">
        <v>-87200</v>
      </c>
      <c r="B221" t="s">
        <v>278</v>
      </c>
      <c r="C221" t="s">
        <v>450</v>
      </c>
      <c r="D221" t="s">
        <v>347</v>
      </c>
      <c r="E221" t="s">
        <v>494</v>
      </c>
      <c r="F221" t="s">
        <v>495</v>
      </c>
      <c r="G221" t="s">
        <v>5</v>
      </c>
      <c r="H221" t="s">
        <v>6</v>
      </c>
      <c r="I221">
        <v>-55200</v>
      </c>
      <c r="J221">
        <v>33600</v>
      </c>
      <c r="K221">
        <v>221</v>
      </c>
      <c r="M221">
        <v>0</v>
      </c>
      <c r="N221">
        <v>0</v>
      </c>
      <c r="O221">
        <v>1</v>
      </c>
      <c r="P221" t="s">
        <v>7</v>
      </c>
    </row>
    <row r="222" spans="1:16" x14ac:dyDescent="0.25">
      <c r="A222">
        <v>-29600</v>
      </c>
      <c r="B222" t="s">
        <v>0</v>
      </c>
      <c r="C222" t="s">
        <v>1</v>
      </c>
      <c r="D222" t="s">
        <v>496</v>
      </c>
      <c r="E222" t="s">
        <v>497</v>
      </c>
      <c r="F222" t="s">
        <v>498</v>
      </c>
      <c r="G222" t="s">
        <v>5</v>
      </c>
      <c r="H222" t="s">
        <v>6</v>
      </c>
      <c r="I222">
        <v>-251200</v>
      </c>
      <c r="J222">
        <v>-15800</v>
      </c>
      <c r="K222">
        <v>222</v>
      </c>
    </row>
    <row r="223" spans="1:16" x14ac:dyDescent="0.25">
      <c r="A223">
        <v>-301600</v>
      </c>
      <c r="B223" t="s">
        <v>0</v>
      </c>
      <c r="C223" t="s">
        <v>1</v>
      </c>
      <c r="D223" t="s">
        <v>499</v>
      </c>
      <c r="E223" t="s">
        <v>62</v>
      </c>
      <c r="F223" t="s">
        <v>500</v>
      </c>
      <c r="G223" t="s">
        <v>5</v>
      </c>
      <c r="H223" t="s">
        <v>6</v>
      </c>
      <c r="I223">
        <v>-104000</v>
      </c>
      <c r="J223">
        <v>-15600</v>
      </c>
      <c r="K223">
        <v>223</v>
      </c>
    </row>
    <row r="224" spans="1:16" x14ac:dyDescent="0.25">
      <c r="A224">
        <v>77600</v>
      </c>
      <c r="B224" t="s">
        <v>0</v>
      </c>
      <c r="C224" t="s">
        <v>1</v>
      </c>
      <c r="D224" t="s">
        <v>501</v>
      </c>
      <c r="E224" t="s">
        <v>502</v>
      </c>
      <c r="F224" t="s">
        <v>503</v>
      </c>
      <c r="G224" t="s">
        <v>5</v>
      </c>
      <c r="H224" t="s">
        <v>6</v>
      </c>
      <c r="I224">
        <v>-119200</v>
      </c>
      <c r="J224">
        <v>-10500</v>
      </c>
      <c r="K224">
        <v>224</v>
      </c>
    </row>
    <row r="225" spans="1:11" x14ac:dyDescent="0.25">
      <c r="A225">
        <v>255200</v>
      </c>
      <c r="B225" t="s">
        <v>0</v>
      </c>
      <c r="C225" t="s">
        <v>1</v>
      </c>
      <c r="D225" t="s">
        <v>504</v>
      </c>
      <c r="E225" t="s">
        <v>444</v>
      </c>
      <c r="F225" t="s">
        <v>120</v>
      </c>
      <c r="G225" t="s">
        <v>5</v>
      </c>
      <c r="H225" t="s">
        <v>6</v>
      </c>
      <c r="I225">
        <v>-254400</v>
      </c>
      <c r="J225">
        <v>-12000</v>
      </c>
      <c r="K225">
        <v>225</v>
      </c>
    </row>
    <row r="226" spans="1:11" x14ac:dyDescent="0.25">
      <c r="A226">
        <v>17000</v>
      </c>
      <c r="B226" t="s">
        <v>0</v>
      </c>
      <c r="C226" t="s">
        <v>1</v>
      </c>
      <c r="D226" t="s">
        <v>505</v>
      </c>
      <c r="E226" t="s">
        <v>97</v>
      </c>
      <c r="F226" t="s">
        <v>308</v>
      </c>
      <c r="G226" t="s">
        <v>5</v>
      </c>
      <c r="H226" t="s">
        <v>6</v>
      </c>
      <c r="I226">
        <v>280000</v>
      </c>
      <c r="J226">
        <v>-15000</v>
      </c>
      <c r="K226">
        <v>226</v>
      </c>
    </row>
    <row r="227" spans="1:11" x14ac:dyDescent="0.25">
      <c r="A227">
        <v>0</v>
      </c>
      <c r="B227" t="s">
        <v>0</v>
      </c>
      <c r="C227" t="s">
        <v>1</v>
      </c>
      <c r="D227" t="s">
        <v>506</v>
      </c>
      <c r="E227" t="s">
        <v>507</v>
      </c>
      <c r="F227" t="s">
        <v>508</v>
      </c>
      <c r="G227" t="s">
        <v>5</v>
      </c>
      <c r="H227" t="s">
        <v>6</v>
      </c>
      <c r="I227">
        <v>0</v>
      </c>
      <c r="J227">
        <v>0</v>
      </c>
      <c r="K227">
        <v>227</v>
      </c>
    </row>
    <row r="228" spans="1:11" x14ac:dyDescent="0.25">
      <c r="A228">
        <v>-283200</v>
      </c>
      <c r="B228" t="s">
        <v>0</v>
      </c>
      <c r="C228" t="s">
        <v>1</v>
      </c>
      <c r="D228" t="s">
        <v>509</v>
      </c>
      <c r="E228" t="s">
        <v>510</v>
      </c>
      <c r="F228" t="s">
        <v>511</v>
      </c>
      <c r="G228" t="s">
        <v>5</v>
      </c>
      <c r="H228" t="s">
        <v>6</v>
      </c>
      <c r="I228">
        <v>277600</v>
      </c>
      <c r="J228">
        <v>-15400</v>
      </c>
      <c r="K228">
        <v>228</v>
      </c>
    </row>
    <row r="229" spans="1:11" x14ac:dyDescent="0.25">
      <c r="A229">
        <v>-140921</v>
      </c>
      <c r="B229" t="s">
        <v>0</v>
      </c>
      <c r="C229" t="s">
        <v>1</v>
      </c>
      <c r="D229" t="s">
        <v>512</v>
      </c>
      <c r="E229" t="s">
        <v>131</v>
      </c>
      <c r="F229" t="s">
        <v>252</v>
      </c>
      <c r="G229" t="s">
        <v>5</v>
      </c>
      <c r="H229" t="s">
        <v>6</v>
      </c>
      <c r="I229">
        <v>236784</v>
      </c>
      <c r="J229">
        <v>-13278</v>
      </c>
      <c r="K229">
        <v>229</v>
      </c>
    </row>
    <row r="230" spans="1:11" x14ac:dyDescent="0.25">
      <c r="A230">
        <v>-286400</v>
      </c>
      <c r="B230" t="s">
        <v>0</v>
      </c>
      <c r="C230" t="s">
        <v>1</v>
      </c>
      <c r="D230" t="s">
        <v>513</v>
      </c>
      <c r="E230" t="s">
        <v>346</v>
      </c>
      <c r="F230" t="s">
        <v>30</v>
      </c>
      <c r="G230" t="s">
        <v>5</v>
      </c>
      <c r="H230" t="s">
        <v>6</v>
      </c>
      <c r="I230">
        <v>249600</v>
      </c>
      <c r="J230">
        <v>-16300</v>
      </c>
      <c r="K230">
        <v>230</v>
      </c>
    </row>
    <row r="231" spans="1:11" x14ac:dyDescent="0.25">
      <c r="A231">
        <v>138400</v>
      </c>
      <c r="B231" t="s">
        <v>0</v>
      </c>
      <c r="C231" t="s">
        <v>1</v>
      </c>
      <c r="D231" t="s">
        <v>514</v>
      </c>
      <c r="E231" t="s">
        <v>515</v>
      </c>
      <c r="F231" t="s">
        <v>516</v>
      </c>
      <c r="G231" t="s">
        <v>5</v>
      </c>
      <c r="H231" t="s">
        <v>6</v>
      </c>
      <c r="I231">
        <v>-253600</v>
      </c>
      <c r="J231">
        <v>-10000</v>
      </c>
      <c r="K231">
        <v>231</v>
      </c>
    </row>
    <row r="232" spans="1:11" x14ac:dyDescent="0.25">
      <c r="A232">
        <v>-25600</v>
      </c>
      <c r="B232" t="s">
        <v>0</v>
      </c>
      <c r="C232" t="s">
        <v>1</v>
      </c>
      <c r="D232" t="s">
        <v>517</v>
      </c>
      <c r="E232" t="s">
        <v>500</v>
      </c>
      <c r="F232" t="s">
        <v>518</v>
      </c>
      <c r="G232" t="s">
        <v>5</v>
      </c>
      <c r="H232" t="s">
        <v>6</v>
      </c>
      <c r="I232">
        <v>-301600</v>
      </c>
      <c r="J232">
        <v>-15400</v>
      </c>
      <c r="K232">
        <v>232</v>
      </c>
    </row>
    <row r="233" spans="1:11" x14ac:dyDescent="0.25">
      <c r="A233">
        <v>-40000</v>
      </c>
      <c r="B233" t="s">
        <v>278</v>
      </c>
      <c r="C233" t="s">
        <v>1</v>
      </c>
      <c r="D233" t="s">
        <v>279</v>
      </c>
      <c r="E233" t="s">
        <v>473</v>
      </c>
      <c r="F233" t="s">
        <v>519</v>
      </c>
      <c r="G233" t="s">
        <v>5</v>
      </c>
      <c r="H233" t="s">
        <v>6</v>
      </c>
      <c r="I233">
        <v>-54000</v>
      </c>
      <c r="J233">
        <v>-13800</v>
      </c>
      <c r="K233">
        <v>233</v>
      </c>
    </row>
    <row r="234" spans="1:11" x14ac:dyDescent="0.25">
      <c r="A234">
        <v>168800</v>
      </c>
      <c r="B234" t="s">
        <v>278</v>
      </c>
      <c r="C234" t="s">
        <v>1</v>
      </c>
      <c r="D234" t="s">
        <v>282</v>
      </c>
      <c r="E234" t="s">
        <v>520</v>
      </c>
      <c r="F234" t="s">
        <v>437</v>
      </c>
      <c r="G234" t="s">
        <v>5</v>
      </c>
      <c r="H234" t="s">
        <v>6</v>
      </c>
      <c r="I234">
        <v>-9600</v>
      </c>
      <c r="J234">
        <v>-9900</v>
      </c>
      <c r="K234">
        <v>234</v>
      </c>
    </row>
    <row r="235" spans="1:11" x14ac:dyDescent="0.25">
      <c r="A235">
        <v>208000</v>
      </c>
      <c r="B235" t="s">
        <v>278</v>
      </c>
      <c r="C235" t="s">
        <v>1</v>
      </c>
      <c r="D235" t="s">
        <v>284</v>
      </c>
      <c r="E235" t="s">
        <v>521</v>
      </c>
      <c r="F235" t="s">
        <v>522</v>
      </c>
      <c r="G235" t="s">
        <v>5</v>
      </c>
      <c r="H235" t="s">
        <v>6</v>
      </c>
      <c r="I235">
        <v>56000</v>
      </c>
      <c r="J235">
        <v>-3600</v>
      </c>
      <c r="K235">
        <v>235</v>
      </c>
    </row>
    <row r="236" spans="1:11" x14ac:dyDescent="0.25">
      <c r="A236">
        <v>111000</v>
      </c>
      <c r="B236" t="s">
        <v>278</v>
      </c>
      <c r="C236" t="s">
        <v>1</v>
      </c>
      <c r="D236" t="s">
        <v>286</v>
      </c>
      <c r="E236" t="s">
        <v>420</v>
      </c>
      <c r="F236" t="s">
        <v>523</v>
      </c>
      <c r="G236" t="s">
        <v>5</v>
      </c>
      <c r="H236" t="s">
        <v>6</v>
      </c>
      <c r="I236">
        <v>252800</v>
      </c>
      <c r="J236">
        <v>-1700</v>
      </c>
      <c r="K236">
        <v>236</v>
      </c>
    </row>
    <row r="237" spans="1:11" x14ac:dyDescent="0.25">
      <c r="A237">
        <v>32800</v>
      </c>
      <c r="B237" t="s">
        <v>278</v>
      </c>
      <c r="C237" t="s">
        <v>1</v>
      </c>
      <c r="D237" t="s">
        <v>289</v>
      </c>
      <c r="E237" t="s">
        <v>51</v>
      </c>
      <c r="F237" t="s">
        <v>524</v>
      </c>
      <c r="G237" t="s">
        <v>5</v>
      </c>
      <c r="H237" t="s">
        <v>6</v>
      </c>
      <c r="I237">
        <v>-73000</v>
      </c>
      <c r="J237">
        <v>-18800</v>
      </c>
      <c r="K237">
        <v>237</v>
      </c>
    </row>
    <row r="238" spans="1:11" x14ac:dyDescent="0.25">
      <c r="A238">
        <v>-199200</v>
      </c>
      <c r="B238" t="s">
        <v>278</v>
      </c>
      <c r="C238" t="s">
        <v>1</v>
      </c>
      <c r="D238" t="s">
        <v>292</v>
      </c>
      <c r="E238" t="s">
        <v>525</v>
      </c>
      <c r="F238" t="s">
        <v>53</v>
      </c>
      <c r="G238" t="s">
        <v>5</v>
      </c>
      <c r="H238" t="s">
        <v>6</v>
      </c>
      <c r="I238">
        <v>6100</v>
      </c>
      <c r="J238">
        <v>-17400</v>
      </c>
      <c r="K238">
        <v>238</v>
      </c>
    </row>
    <row r="239" spans="1:11" x14ac:dyDescent="0.25">
      <c r="A239">
        <v>-165200</v>
      </c>
      <c r="B239" t="s">
        <v>278</v>
      </c>
      <c r="C239" t="s">
        <v>1</v>
      </c>
      <c r="D239" t="s">
        <v>295</v>
      </c>
      <c r="E239" t="s">
        <v>526</v>
      </c>
      <c r="F239" t="s">
        <v>431</v>
      </c>
      <c r="G239" t="s">
        <v>5</v>
      </c>
      <c r="H239" t="s">
        <v>6</v>
      </c>
      <c r="I239">
        <v>-145100</v>
      </c>
      <c r="J239">
        <v>10500</v>
      </c>
      <c r="K239">
        <v>239</v>
      </c>
    </row>
    <row r="240" spans="1:11" x14ac:dyDescent="0.25">
      <c r="A240">
        <v>26400</v>
      </c>
      <c r="B240" t="s">
        <v>278</v>
      </c>
      <c r="C240" t="s">
        <v>1</v>
      </c>
      <c r="D240" t="s">
        <v>297</v>
      </c>
      <c r="E240" t="s">
        <v>343</v>
      </c>
      <c r="F240" t="s">
        <v>527</v>
      </c>
      <c r="G240" t="s">
        <v>5</v>
      </c>
      <c r="H240" t="s">
        <v>6</v>
      </c>
      <c r="I240">
        <v>-212800</v>
      </c>
      <c r="J240">
        <v>-10800</v>
      </c>
      <c r="K240">
        <v>240</v>
      </c>
    </row>
    <row r="241" spans="1:11" x14ac:dyDescent="0.25">
      <c r="A241">
        <v>293600</v>
      </c>
      <c r="B241" t="s">
        <v>278</v>
      </c>
      <c r="C241" t="s">
        <v>1</v>
      </c>
      <c r="D241" t="s">
        <v>299</v>
      </c>
      <c r="E241" t="s">
        <v>528</v>
      </c>
      <c r="F241" t="s">
        <v>529</v>
      </c>
      <c r="G241" t="s">
        <v>5</v>
      </c>
      <c r="H241" t="s">
        <v>6</v>
      </c>
      <c r="I241">
        <v>8000</v>
      </c>
      <c r="J241">
        <v>-8600</v>
      </c>
      <c r="K241">
        <v>241</v>
      </c>
    </row>
    <row r="242" spans="1:11" x14ac:dyDescent="0.25">
      <c r="A242">
        <v>204800</v>
      </c>
      <c r="B242" t="s">
        <v>278</v>
      </c>
      <c r="C242" t="s">
        <v>1</v>
      </c>
      <c r="D242" t="s">
        <v>301</v>
      </c>
      <c r="E242" t="s">
        <v>373</v>
      </c>
      <c r="F242" t="s">
        <v>411</v>
      </c>
      <c r="G242" t="s">
        <v>5</v>
      </c>
      <c r="H242" t="s">
        <v>6</v>
      </c>
      <c r="I242">
        <v>240000</v>
      </c>
      <c r="J242">
        <v>-13700</v>
      </c>
      <c r="K242">
        <v>242</v>
      </c>
    </row>
    <row r="243" spans="1:11" x14ac:dyDescent="0.25">
      <c r="A243">
        <v>-244000</v>
      </c>
      <c r="B243" t="s">
        <v>278</v>
      </c>
      <c r="C243" t="s">
        <v>1</v>
      </c>
      <c r="D243" t="s">
        <v>304</v>
      </c>
      <c r="E243" t="s">
        <v>530</v>
      </c>
      <c r="F243" t="s">
        <v>531</v>
      </c>
      <c r="G243" t="s">
        <v>5</v>
      </c>
      <c r="H243" t="s">
        <v>6</v>
      </c>
      <c r="I243">
        <v>-316000</v>
      </c>
      <c r="J243">
        <v>-14400</v>
      </c>
      <c r="K243">
        <v>243</v>
      </c>
    </row>
    <row r="244" spans="1:11" x14ac:dyDescent="0.25">
      <c r="A244">
        <v>-227200</v>
      </c>
      <c r="B244" t="s">
        <v>278</v>
      </c>
      <c r="C244" t="s">
        <v>1</v>
      </c>
      <c r="D244" t="s">
        <v>307</v>
      </c>
      <c r="E244" t="s">
        <v>532</v>
      </c>
      <c r="F244" t="s">
        <v>533</v>
      </c>
      <c r="G244" t="s">
        <v>5</v>
      </c>
      <c r="H244" t="s">
        <v>6</v>
      </c>
      <c r="I244">
        <v>-274400</v>
      </c>
      <c r="J244">
        <v>-13500</v>
      </c>
      <c r="K244">
        <v>244</v>
      </c>
    </row>
    <row r="245" spans="1:11" x14ac:dyDescent="0.25">
      <c r="A245">
        <v>-299200</v>
      </c>
      <c r="B245" t="s">
        <v>278</v>
      </c>
      <c r="C245" t="s">
        <v>1</v>
      </c>
      <c r="D245" t="s">
        <v>309</v>
      </c>
      <c r="E245" t="s">
        <v>534</v>
      </c>
      <c r="F245" t="s">
        <v>325</v>
      </c>
      <c r="G245" t="s">
        <v>5</v>
      </c>
      <c r="H245" t="s">
        <v>6</v>
      </c>
      <c r="I245">
        <v>-210400</v>
      </c>
      <c r="J245">
        <v>-15800</v>
      </c>
      <c r="K245">
        <v>245</v>
      </c>
    </row>
    <row r="246" spans="1:11" x14ac:dyDescent="0.25">
      <c r="A246">
        <v>-79200</v>
      </c>
      <c r="B246" t="s">
        <v>278</v>
      </c>
      <c r="C246" t="s">
        <v>1</v>
      </c>
      <c r="D246" t="s">
        <v>310</v>
      </c>
      <c r="E246" t="s">
        <v>18</v>
      </c>
      <c r="F246" t="s">
        <v>16</v>
      </c>
      <c r="G246" t="s">
        <v>5</v>
      </c>
      <c r="H246" t="s">
        <v>6</v>
      </c>
      <c r="I246">
        <v>-273600</v>
      </c>
      <c r="J246">
        <v>-8400</v>
      </c>
      <c r="K246">
        <v>246</v>
      </c>
    </row>
    <row r="247" spans="1:11" x14ac:dyDescent="0.25">
      <c r="A247">
        <v>-117600</v>
      </c>
      <c r="B247" t="s">
        <v>278</v>
      </c>
      <c r="C247" t="s">
        <v>1</v>
      </c>
      <c r="D247" t="s">
        <v>312</v>
      </c>
      <c r="E247" t="s">
        <v>360</v>
      </c>
      <c r="F247" t="s">
        <v>535</v>
      </c>
      <c r="G247" t="s">
        <v>5</v>
      </c>
      <c r="H247" t="s">
        <v>6</v>
      </c>
      <c r="I247">
        <v>-287200</v>
      </c>
      <c r="J247">
        <v>-11100</v>
      </c>
      <c r="K247">
        <v>247</v>
      </c>
    </row>
    <row r="248" spans="1:11" x14ac:dyDescent="0.25">
      <c r="A248">
        <v>52800</v>
      </c>
      <c r="B248" t="s">
        <v>278</v>
      </c>
      <c r="C248" t="s">
        <v>1</v>
      </c>
      <c r="D248" t="s">
        <v>315</v>
      </c>
      <c r="E248" t="s">
        <v>162</v>
      </c>
      <c r="F248" t="s">
        <v>536</v>
      </c>
      <c r="G248" t="s">
        <v>5</v>
      </c>
      <c r="H248" t="s">
        <v>6</v>
      </c>
      <c r="I248">
        <v>-267600</v>
      </c>
      <c r="J248">
        <v>-14500</v>
      </c>
      <c r="K248">
        <v>248</v>
      </c>
    </row>
    <row r="249" spans="1:11" x14ac:dyDescent="0.25">
      <c r="A249">
        <v>17900</v>
      </c>
      <c r="B249" t="s">
        <v>278</v>
      </c>
      <c r="C249" t="s">
        <v>1</v>
      </c>
      <c r="D249" t="s">
        <v>316</v>
      </c>
      <c r="E249" t="s">
        <v>227</v>
      </c>
      <c r="F249" t="s">
        <v>537</v>
      </c>
      <c r="G249" t="s">
        <v>5</v>
      </c>
      <c r="H249" t="s">
        <v>6</v>
      </c>
      <c r="I249">
        <v>-213000</v>
      </c>
      <c r="J249">
        <v>-19100</v>
      </c>
      <c r="K249">
        <v>249</v>
      </c>
    </row>
    <row r="250" spans="1:11" x14ac:dyDescent="0.25">
      <c r="A250">
        <v>132800</v>
      </c>
      <c r="B250" t="s">
        <v>278</v>
      </c>
      <c r="C250" t="s">
        <v>1</v>
      </c>
      <c r="D250" t="s">
        <v>318</v>
      </c>
      <c r="E250" t="s">
        <v>538</v>
      </c>
      <c r="F250" t="s">
        <v>539</v>
      </c>
      <c r="G250" t="s">
        <v>5</v>
      </c>
      <c r="H250" t="s">
        <v>6</v>
      </c>
      <c r="I250">
        <v>-317600</v>
      </c>
      <c r="J250">
        <v>-16900</v>
      </c>
      <c r="K250">
        <v>250</v>
      </c>
    </row>
    <row r="251" spans="1:11" x14ac:dyDescent="0.25">
      <c r="A251">
        <v>-187700</v>
      </c>
      <c r="B251" t="s">
        <v>278</v>
      </c>
      <c r="C251" t="s">
        <v>1</v>
      </c>
      <c r="D251" t="s">
        <v>320</v>
      </c>
      <c r="E251" t="s">
        <v>69</v>
      </c>
      <c r="F251" t="s">
        <v>540</v>
      </c>
      <c r="G251" t="s">
        <v>5</v>
      </c>
      <c r="H251" t="s">
        <v>6</v>
      </c>
      <c r="I251">
        <v>24000</v>
      </c>
      <c r="J251">
        <v>-13300</v>
      </c>
      <c r="K251">
        <v>251</v>
      </c>
    </row>
    <row r="252" spans="1:11" x14ac:dyDescent="0.25">
      <c r="A252">
        <v>-11200</v>
      </c>
      <c r="B252" t="s">
        <v>278</v>
      </c>
      <c r="C252" t="s">
        <v>1</v>
      </c>
      <c r="D252" t="s">
        <v>322</v>
      </c>
      <c r="E252" t="s">
        <v>357</v>
      </c>
      <c r="F252" t="s">
        <v>541</v>
      </c>
      <c r="G252" t="s">
        <v>5</v>
      </c>
      <c r="H252" t="s">
        <v>6</v>
      </c>
      <c r="I252">
        <v>38100</v>
      </c>
      <c r="J252">
        <v>-9000</v>
      </c>
      <c r="K252">
        <v>252</v>
      </c>
    </row>
    <row r="253" spans="1:11" x14ac:dyDescent="0.25">
      <c r="A253">
        <v>-292400</v>
      </c>
      <c r="B253" t="s">
        <v>278</v>
      </c>
      <c r="C253" t="s">
        <v>1</v>
      </c>
      <c r="D253" t="s">
        <v>324</v>
      </c>
      <c r="E253" t="s">
        <v>542</v>
      </c>
      <c r="F253" t="s">
        <v>83</v>
      </c>
      <c r="G253" t="s">
        <v>5</v>
      </c>
      <c r="H253" t="s">
        <v>6</v>
      </c>
      <c r="I253">
        <v>286400</v>
      </c>
      <c r="J253">
        <v>-12200</v>
      </c>
      <c r="K253">
        <v>253</v>
      </c>
    </row>
    <row r="254" spans="1:11" x14ac:dyDescent="0.25">
      <c r="A254">
        <v>-248800</v>
      </c>
      <c r="B254" t="s">
        <v>278</v>
      </c>
      <c r="C254" t="s">
        <v>1</v>
      </c>
      <c r="D254" t="s">
        <v>326</v>
      </c>
      <c r="E254" t="s">
        <v>543</v>
      </c>
      <c r="F254" t="s">
        <v>413</v>
      </c>
      <c r="G254" t="s">
        <v>5</v>
      </c>
      <c r="H254" t="s">
        <v>6</v>
      </c>
      <c r="I254">
        <v>278400</v>
      </c>
      <c r="J254">
        <v>-14500</v>
      </c>
      <c r="K254">
        <v>254</v>
      </c>
    </row>
    <row r="255" spans="1:11" x14ac:dyDescent="0.25">
      <c r="A255">
        <v>-82400</v>
      </c>
      <c r="B255" t="s">
        <v>278</v>
      </c>
      <c r="C255" t="s">
        <v>1</v>
      </c>
      <c r="D255" t="s">
        <v>329</v>
      </c>
      <c r="E255" t="s">
        <v>544</v>
      </c>
      <c r="F255" t="s">
        <v>429</v>
      </c>
      <c r="G255" t="s">
        <v>5</v>
      </c>
      <c r="H255" t="s">
        <v>6</v>
      </c>
      <c r="I255">
        <v>127400</v>
      </c>
      <c r="J255">
        <v>-11600</v>
      </c>
      <c r="K255">
        <v>255</v>
      </c>
    </row>
    <row r="256" spans="1:11" x14ac:dyDescent="0.25">
      <c r="A256">
        <v>165610</v>
      </c>
      <c r="B256" t="s">
        <v>278</v>
      </c>
      <c r="C256" t="s">
        <v>1</v>
      </c>
      <c r="D256" t="s">
        <v>332</v>
      </c>
      <c r="E256" t="s">
        <v>545</v>
      </c>
      <c r="F256" t="s">
        <v>39</v>
      </c>
      <c r="G256" t="s">
        <v>5</v>
      </c>
      <c r="H256" t="s">
        <v>6</v>
      </c>
      <c r="I256">
        <v>81600</v>
      </c>
      <c r="J256">
        <v>-13300</v>
      </c>
      <c r="K256">
        <v>256</v>
      </c>
    </row>
    <row r="257" spans="1:11" x14ac:dyDescent="0.25">
      <c r="A257">
        <v>166400</v>
      </c>
      <c r="B257" t="s">
        <v>278</v>
      </c>
      <c r="C257" t="s">
        <v>1</v>
      </c>
      <c r="D257" t="s">
        <v>334</v>
      </c>
      <c r="E257" t="s">
        <v>546</v>
      </c>
      <c r="F257" t="s">
        <v>481</v>
      </c>
      <c r="G257" t="s">
        <v>5</v>
      </c>
      <c r="H257" t="s">
        <v>6</v>
      </c>
      <c r="I257">
        <v>179200</v>
      </c>
      <c r="J257">
        <v>-19700</v>
      </c>
      <c r="K257">
        <v>257</v>
      </c>
    </row>
    <row r="258" spans="1:11" x14ac:dyDescent="0.25">
      <c r="A258">
        <v>-101600</v>
      </c>
      <c r="B258" t="s">
        <v>278</v>
      </c>
      <c r="C258" t="s">
        <v>1</v>
      </c>
      <c r="D258" t="s">
        <v>336</v>
      </c>
      <c r="E258" t="s">
        <v>547</v>
      </c>
      <c r="F258" t="s">
        <v>548</v>
      </c>
      <c r="G258" t="s">
        <v>5</v>
      </c>
      <c r="H258" t="s">
        <v>6</v>
      </c>
      <c r="I258">
        <v>280800</v>
      </c>
      <c r="J258">
        <v>-15600</v>
      </c>
      <c r="K258">
        <v>258</v>
      </c>
    </row>
    <row r="259" spans="1:11" x14ac:dyDescent="0.25">
      <c r="A259">
        <v>-295200</v>
      </c>
      <c r="B259" t="s">
        <v>278</v>
      </c>
      <c r="C259" t="s">
        <v>1</v>
      </c>
      <c r="D259" t="s">
        <v>338</v>
      </c>
      <c r="E259" t="s">
        <v>357</v>
      </c>
      <c r="F259" t="s">
        <v>288</v>
      </c>
      <c r="G259" t="s">
        <v>5</v>
      </c>
      <c r="H259" t="s">
        <v>6</v>
      </c>
      <c r="I259">
        <v>38400</v>
      </c>
      <c r="J259">
        <v>-15000</v>
      </c>
      <c r="K259">
        <v>259</v>
      </c>
    </row>
    <row r="260" spans="1:11" x14ac:dyDescent="0.25">
      <c r="A260">
        <v>-120800</v>
      </c>
      <c r="B260" t="s">
        <v>278</v>
      </c>
      <c r="C260" t="s">
        <v>1</v>
      </c>
      <c r="D260" t="s">
        <v>341</v>
      </c>
      <c r="E260" t="s">
        <v>549</v>
      </c>
      <c r="F260" t="s">
        <v>224</v>
      </c>
      <c r="G260" t="s">
        <v>5</v>
      </c>
      <c r="H260" t="s">
        <v>6</v>
      </c>
      <c r="I260">
        <v>-260000</v>
      </c>
      <c r="J260">
        <v>-13000</v>
      </c>
      <c r="K260">
        <v>260</v>
      </c>
    </row>
    <row r="261" spans="1:11" x14ac:dyDescent="0.25">
      <c r="A261">
        <v>-55200</v>
      </c>
      <c r="B261" t="s">
        <v>278</v>
      </c>
      <c r="C261" t="s">
        <v>1</v>
      </c>
      <c r="D261" t="s">
        <v>344</v>
      </c>
      <c r="E261" t="s">
        <v>550</v>
      </c>
      <c r="F261" t="s">
        <v>551</v>
      </c>
      <c r="G261" t="s">
        <v>5</v>
      </c>
      <c r="H261" t="s">
        <v>6</v>
      </c>
      <c r="I261">
        <v>-225600</v>
      </c>
      <c r="J261">
        <v>-10100</v>
      </c>
      <c r="K261">
        <v>261</v>
      </c>
    </row>
    <row r="262" spans="1:11" x14ac:dyDescent="0.25">
      <c r="A262">
        <v>-8800</v>
      </c>
      <c r="B262" t="s">
        <v>278</v>
      </c>
      <c r="C262" t="s">
        <v>1</v>
      </c>
      <c r="D262" t="s">
        <v>347</v>
      </c>
      <c r="E262" t="s">
        <v>552</v>
      </c>
      <c r="F262" t="s">
        <v>553</v>
      </c>
      <c r="G262" t="s">
        <v>5</v>
      </c>
      <c r="H262" t="s">
        <v>6</v>
      </c>
      <c r="I262">
        <v>-209600</v>
      </c>
      <c r="J262">
        <v>-9800</v>
      </c>
      <c r="K262">
        <v>262</v>
      </c>
    </row>
    <row r="263" spans="1:11" x14ac:dyDescent="0.25">
      <c r="A263">
        <v>-316000</v>
      </c>
      <c r="B263" t="s">
        <v>348</v>
      </c>
      <c r="C263" t="s">
        <v>349</v>
      </c>
      <c r="D263" t="s">
        <v>350</v>
      </c>
      <c r="E263" t="s">
        <v>54</v>
      </c>
      <c r="F263" t="s">
        <v>554</v>
      </c>
      <c r="G263" t="s">
        <v>5</v>
      </c>
      <c r="H263" t="s">
        <v>6</v>
      </c>
      <c r="I263">
        <v>174400</v>
      </c>
      <c r="J263">
        <v>-13700</v>
      </c>
      <c r="K263">
        <v>263</v>
      </c>
    </row>
    <row r="264" spans="1:11" x14ac:dyDescent="0.25">
      <c r="A264">
        <v>286400</v>
      </c>
      <c r="B264" t="s">
        <v>348</v>
      </c>
      <c r="C264" t="s">
        <v>349</v>
      </c>
      <c r="D264" t="s">
        <v>353</v>
      </c>
      <c r="E264" t="s">
        <v>555</v>
      </c>
      <c r="F264" t="s">
        <v>542</v>
      </c>
      <c r="G264" t="s">
        <v>5</v>
      </c>
      <c r="H264" t="s">
        <v>6</v>
      </c>
      <c r="I264">
        <v>176000</v>
      </c>
      <c r="J264">
        <v>-13400</v>
      </c>
      <c r="K264">
        <v>264</v>
      </c>
    </row>
    <row r="265" spans="1:11" x14ac:dyDescent="0.25">
      <c r="A265">
        <v>-288800</v>
      </c>
      <c r="B265" t="s">
        <v>348</v>
      </c>
      <c r="C265" t="s">
        <v>349</v>
      </c>
      <c r="D265" t="s">
        <v>356</v>
      </c>
      <c r="E265" t="s">
        <v>71</v>
      </c>
      <c r="F265" t="s">
        <v>556</v>
      </c>
      <c r="G265" t="s">
        <v>5</v>
      </c>
      <c r="H265" t="s">
        <v>6</v>
      </c>
      <c r="I265">
        <v>274400</v>
      </c>
      <c r="J265">
        <v>-13800</v>
      </c>
      <c r="K265">
        <v>265</v>
      </c>
    </row>
    <row r="266" spans="1:11" x14ac:dyDescent="0.25">
      <c r="A266">
        <v>255200</v>
      </c>
      <c r="B266" t="s">
        <v>348</v>
      </c>
      <c r="C266" t="s">
        <v>349</v>
      </c>
      <c r="D266" t="s">
        <v>359</v>
      </c>
      <c r="E266" t="s">
        <v>269</v>
      </c>
      <c r="F266" t="s">
        <v>120</v>
      </c>
      <c r="G266" t="s">
        <v>5</v>
      </c>
      <c r="H266" t="s">
        <v>6</v>
      </c>
      <c r="I266">
        <v>230400</v>
      </c>
      <c r="J266">
        <v>-32300</v>
      </c>
      <c r="K266">
        <v>266</v>
      </c>
    </row>
    <row r="267" spans="1:11" x14ac:dyDescent="0.25">
      <c r="A267">
        <v>220800</v>
      </c>
      <c r="B267" t="s">
        <v>348</v>
      </c>
      <c r="C267" t="s">
        <v>349</v>
      </c>
      <c r="D267" t="s">
        <v>362</v>
      </c>
      <c r="E267" t="s">
        <v>449</v>
      </c>
      <c r="F267" t="s">
        <v>192</v>
      </c>
      <c r="G267" t="s">
        <v>5</v>
      </c>
      <c r="H267" t="s">
        <v>6</v>
      </c>
      <c r="I267">
        <v>-293600</v>
      </c>
      <c r="J267">
        <v>-13200</v>
      </c>
      <c r="K267">
        <v>267</v>
      </c>
    </row>
    <row r="268" spans="1:11" x14ac:dyDescent="0.25">
      <c r="A268">
        <v>-88000</v>
      </c>
      <c r="B268" t="s">
        <v>348</v>
      </c>
      <c r="C268" t="s">
        <v>349</v>
      </c>
      <c r="D268" t="s">
        <v>364</v>
      </c>
      <c r="E268" t="s">
        <v>557</v>
      </c>
      <c r="F268" t="s">
        <v>435</v>
      </c>
      <c r="G268" t="s">
        <v>5</v>
      </c>
      <c r="H268" t="s">
        <v>6</v>
      </c>
      <c r="I268">
        <v>-206400</v>
      </c>
      <c r="J268">
        <v>-12700</v>
      </c>
      <c r="K268">
        <v>268</v>
      </c>
    </row>
    <row r="269" spans="1:11" x14ac:dyDescent="0.25">
      <c r="A269">
        <v>-41600</v>
      </c>
      <c r="B269" t="s">
        <v>348</v>
      </c>
      <c r="C269" t="s">
        <v>349</v>
      </c>
      <c r="D269" t="s">
        <v>367</v>
      </c>
      <c r="E269" t="s">
        <v>493</v>
      </c>
      <c r="F269" t="s">
        <v>558</v>
      </c>
      <c r="G269" t="s">
        <v>5</v>
      </c>
      <c r="H269" t="s">
        <v>6</v>
      </c>
      <c r="I269">
        <v>64000</v>
      </c>
      <c r="J269">
        <v>-20500</v>
      </c>
      <c r="K269">
        <v>269</v>
      </c>
    </row>
    <row r="270" spans="1:11" x14ac:dyDescent="0.25">
      <c r="A270">
        <v>120800</v>
      </c>
      <c r="B270" t="s">
        <v>348</v>
      </c>
      <c r="C270" t="s">
        <v>349</v>
      </c>
      <c r="D270" t="s">
        <v>368</v>
      </c>
      <c r="E270" t="s">
        <v>343</v>
      </c>
      <c r="F270" t="s">
        <v>195</v>
      </c>
      <c r="G270" t="s">
        <v>5</v>
      </c>
      <c r="H270" t="s">
        <v>6</v>
      </c>
      <c r="I270">
        <v>-212800</v>
      </c>
      <c r="J270">
        <v>-10700</v>
      </c>
      <c r="K270">
        <v>270</v>
      </c>
    </row>
    <row r="271" spans="1:11" x14ac:dyDescent="0.25">
      <c r="A271">
        <v>211200</v>
      </c>
      <c r="B271" t="s">
        <v>348</v>
      </c>
      <c r="C271" t="s">
        <v>349</v>
      </c>
      <c r="D271" t="s">
        <v>369</v>
      </c>
      <c r="E271" t="s">
        <v>164</v>
      </c>
      <c r="F271" t="s">
        <v>294</v>
      </c>
      <c r="G271" t="s">
        <v>5</v>
      </c>
      <c r="H271" t="s">
        <v>6</v>
      </c>
      <c r="I271">
        <v>34400</v>
      </c>
      <c r="J271">
        <v>-6500</v>
      </c>
      <c r="K271">
        <v>271</v>
      </c>
    </row>
    <row r="272" spans="1:11" x14ac:dyDescent="0.25">
      <c r="A272">
        <v>152000</v>
      </c>
      <c r="B272" t="s">
        <v>348</v>
      </c>
      <c r="C272" t="s">
        <v>349</v>
      </c>
      <c r="D272" t="s">
        <v>371</v>
      </c>
      <c r="E272" t="s">
        <v>559</v>
      </c>
      <c r="F272" t="s">
        <v>560</v>
      </c>
      <c r="G272" t="s">
        <v>5</v>
      </c>
      <c r="H272" t="s">
        <v>6</v>
      </c>
      <c r="I272">
        <v>290800</v>
      </c>
      <c r="J272">
        <v>-13500</v>
      </c>
      <c r="K272">
        <v>272</v>
      </c>
    </row>
    <row r="273" spans="1:11" x14ac:dyDescent="0.25">
      <c r="A273">
        <v>-2400</v>
      </c>
      <c r="B273" t="s">
        <v>348</v>
      </c>
      <c r="C273" t="s">
        <v>349</v>
      </c>
      <c r="D273" t="s">
        <v>372</v>
      </c>
      <c r="E273" t="s">
        <v>561</v>
      </c>
      <c r="F273" t="s">
        <v>59</v>
      </c>
      <c r="G273" t="s">
        <v>5</v>
      </c>
      <c r="H273" t="s">
        <v>6</v>
      </c>
      <c r="I273">
        <v>-173600</v>
      </c>
      <c r="J273">
        <v>-4100</v>
      </c>
      <c r="K273">
        <v>273</v>
      </c>
    </row>
    <row r="274" spans="1:11" x14ac:dyDescent="0.25">
      <c r="A274">
        <v>-62400</v>
      </c>
      <c r="B274" t="s">
        <v>348</v>
      </c>
      <c r="C274" t="s">
        <v>349</v>
      </c>
      <c r="D274" t="s">
        <v>375</v>
      </c>
      <c r="E274" t="s">
        <v>285</v>
      </c>
      <c r="F274" t="s">
        <v>562</v>
      </c>
      <c r="G274" t="s">
        <v>5</v>
      </c>
      <c r="H274" t="s">
        <v>6</v>
      </c>
      <c r="I274">
        <v>-110400</v>
      </c>
      <c r="J274">
        <v>-10100</v>
      </c>
      <c r="K274">
        <v>274</v>
      </c>
    </row>
    <row r="275" spans="1:11" x14ac:dyDescent="0.25">
      <c r="A275">
        <v>40800</v>
      </c>
      <c r="B275" t="s">
        <v>348</v>
      </c>
      <c r="C275" t="s">
        <v>349</v>
      </c>
      <c r="D275" t="s">
        <v>377</v>
      </c>
      <c r="E275" t="s">
        <v>80</v>
      </c>
      <c r="F275" t="s">
        <v>563</v>
      </c>
      <c r="G275" t="s">
        <v>5</v>
      </c>
      <c r="H275" t="s">
        <v>6</v>
      </c>
      <c r="I275">
        <v>-179000</v>
      </c>
      <c r="J275">
        <v>-9500</v>
      </c>
      <c r="K275">
        <v>275</v>
      </c>
    </row>
    <row r="276" spans="1:11" x14ac:dyDescent="0.25">
      <c r="A276">
        <v>148500</v>
      </c>
      <c r="B276" t="s">
        <v>348</v>
      </c>
      <c r="C276" t="s">
        <v>349</v>
      </c>
      <c r="D276" t="s">
        <v>380</v>
      </c>
      <c r="E276" t="s">
        <v>285</v>
      </c>
      <c r="F276" t="s">
        <v>146</v>
      </c>
      <c r="G276" t="s">
        <v>5</v>
      </c>
      <c r="H276" t="s">
        <v>6</v>
      </c>
      <c r="I276">
        <v>-110000</v>
      </c>
      <c r="J276">
        <v>1500</v>
      </c>
      <c r="K276">
        <v>276</v>
      </c>
    </row>
    <row r="277" spans="1:11" x14ac:dyDescent="0.25">
      <c r="A277">
        <v>180800</v>
      </c>
      <c r="B277" t="s">
        <v>348</v>
      </c>
      <c r="C277" t="s">
        <v>349</v>
      </c>
      <c r="D277" t="s">
        <v>382</v>
      </c>
      <c r="E277" t="s">
        <v>564</v>
      </c>
      <c r="F277" t="s">
        <v>565</v>
      </c>
      <c r="G277" t="s">
        <v>5</v>
      </c>
      <c r="H277" t="s">
        <v>6</v>
      </c>
      <c r="I277">
        <v>-146400</v>
      </c>
      <c r="J277">
        <v>-11500</v>
      </c>
      <c r="K277">
        <v>277</v>
      </c>
    </row>
    <row r="278" spans="1:11" x14ac:dyDescent="0.25">
      <c r="A278">
        <v>78400</v>
      </c>
      <c r="B278" t="s">
        <v>348</v>
      </c>
      <c r="C278" t="s">
        <v>349</v>
      </c>
      <c r="D278" t="s">
        <v>385</v>
      </c>
      <c r="E278" t="s">
        <v>56</v>
      </c>
      <c r="F278" t="s">
        <v>150</v>
      </c>
      <c r="G278" t="s">
        <v>5</v>
      </c>
      <c r="H278" t="s">
        <v>6</v>
      </c>
      <c r="I278">
        <v>-149600</v>
      </c>
      <c r="J278">
        <v>-6800</v>
      </c>
      <c r="K278">
        <v>278</v>
      </c>
    </row>
    <row r="279" spans="1:11" x14ac:dyDescent="0.25">
      <c r="A279">
        <v>219800</v>
      </c>
      <c r="B279" t="s">
        <v>348</v>
      </c>
      <c r="C279" t="s">
        <v>349</v>
      </c>
      <c r="D279" t="s">
        <v>387</v>
      </c>
      <c r="E279" t="s">
        <v>566</v>
      </c>
      <c r="F279" t="s">
        <v>465</v>
      </c>
      <c r="G279" t="s">
        <v>5</v>
      </c>
      <c r="H279" t="s">
        <v>6</v>
      </c>
      <c r="I279">
        <v>-76000</v>
      </c>
      <c r="J279">
        <v>-7900</v>
      </c>
      <c r="K279">
        <v>279</v>
      </c>
    </row>
    <row r="280" spans="1:11" x14ac:dyDescent="0.25">
      <c r="A280">
        <v>288800</v>
      </c>
      <c r="B280" t="s">
        <v>348</v>
      </c>
      <c r="C280" t="s">
        <v>349</v>
      </c>
      <c r="D280" t="s">
        <v>389</v>
      </c>
      <c r="E280" t="s">
        <v>446</v>
      </c>
      <c r="F280" t="s">
        <v>391</v>
      </c>
      <c r="G280" t="s">
        <v>5</v>
      </c>
      <c r="H280" t="s">
        <v>6</v>
      </c>
      <c r="I280">
        <v>-80800</v>
      </c>
      <c r="J280">
        <v>-14200</v>
      </c>
      <c r="K280">
        <v>280</v>
      </c>
    </row>
    <row r="281" spans="1:11" x14ac:dyDescent="0.25">
      <c r="A281">
        <v>47600</v>
      </c>
      <c r="B281" t="s">
        <v>348</v>
      </c>
      <c r="C281" t="s">
        <v>349</v>
      </c>
      <c r="D281" t="s">
        <v>392</v>
      </c>
      <c r="E281" t="s">
        <v>567</v>
      </c>
      <c r="F281" t="s">
        <v>568</v>
      </c>
      <c r="G281" t="s">
        <v>5</v>
      </c>
      <c r="H281" t="s">
        <v>6</v>
      </c>
      <c r="I281">
        <v>39700</v>
      </c>
      <c r="J281">
        <v>-14500</v>
      </c>
      <c r="K281">
        <v>281</v>
      </c>
    </row>
    <row r="282" spans="1:11" x14ac:dyDescent="0.25">
      <c r="A282">
        <v>104000</v>
      </c>
      <c r="B282" t="s">
        <v>348</v>
      </c>
      <c r="C282" t="s">
        <v>349</v>
      </c>
      <c r="D282" t="s">
        <v>393</v>
      </c>
      <c r="E282" t="s">
        <v>321</v>
      </c>
      <c r="F282" t="s">
        <v>569</v>
      </c>
      <c r="G282" t="s">
        <v>5</v>
      </c>
      <c r="H282" t="s">
        <v>6</v>
      </c>
      <c r="I282">
        <v>-43500</v>
      </c>
      <c r="J282">
        <v>-7800</v>
      </c>
      <c r="K282">
        <v>282</v>
      </c>
    </row>
    <row r="283" spans="1:11" x14ac:dyDescent="0.25">
      <c r="A283">
        <v>-248000</v>
      </c>
      <c r="B283" t="s">
        <v>348</v>
      </c>
      <c r="C283" t="s">
        <v>349</v>
      </c>
      <c r="D283" t="s">
        <v>395</v>
      </c>
      <c r="E283" t="s">
        <v>354</v>
      </c>
      <c r="F283" t="s">
        <v>570</v>
      </c>
      <c r="G283" t="s">
        <v>5</v>
      </c>
      <c r="H283" t="s">
        <v>6</v>
      </c>
      <c r="I283">
        <v>265600</v>
      </c>
      <c r="J283">
        <v>-14900</v>
      </c>
      <c r="K283">
        <v>283</v>
      </c>
    </row>
    <row r="284" spans="1:11" x14ac:dyDescent="0.25">
      <c r="A284">
        <v>-256800</v>
      </c>
      <c r="B284" t="s">
        <v>348</v>
      </c>
      <c r="C284" t="s">
        <v>349</v>
      </c>
      <c r="D284" t="s">
        <v>396</v>
      </c>
      <c r="E284" t="s">
        <v>571</v>
      </c>
      <c r="F284" t="s">
        <v>572</v>
      </c>
      <c r="G284" t="s">
        <v>5</v>
      </c>
      <c r="H284" t="s">
        <v>6</v>
      </c>
      <c r="I284">
        <v>254400</v>
      </c>
      <c r="J284">
        <v>-15100</v>
      </c>
      <c r="K284">
        <v>284</v>
      </c>
    </row>
    <row r="285" spans="1:11" x14ac:dyDescent="0.25">
      <c r="A285">
        <v>291200</v>
      </c>
      <c r="B285" t="s">
        <v>348</v>
      </c>
      <c r="C285" t="s">
        <v>349</v>
      </c>
      <c r="D285" t="s">
        <v>399</v>
      </c>
      <c r="E285" t="s">
        <v>573</v>
      </c>
      <c r="F285" t="s">
        <v>394</v>
      </c>
      <c r="G285" t="s">
        <v>5</v>
      </c>
      <c r="H285" t="s">
        <v>6</v>
      </c>
      <c r="I285">
        <v>75200</v>
      </c>
      <c r="J285">
        <v>-14400</v>
      </c>
      <c r="K285">
        <v>285</v>
      </c>
    </row>
    <row r="286" spans="1:11" x14ac:dyDescent="0.25">
      <c r="A286">
        <v>292900</v>
      </c>
      <c r="B286" t="s">
        <v>348</v>
      </c>
      <c r="C286" t="s">
        <v>349</v>
      </c>
      <c r="D286" t="s">
        <v>402</v>
      </c>
      <c r="E286" t="s">
        <v>544</v>
      </c>
      <c r="F286" t="s">
        <v>574</v>
      </c>
      <c r="G286" t="s">
        <v>5</v>
      </c>
      <c r="H286" t="s">
        <v>6</v>
      </c>
      <c r="I286">
        <v>127700</v>
      </c>
      <c r="J286">
        <v>-14400</v>
      </c>
      <c r="K286">
        <v>286</v>
      </c>
    </row>
    <row r="287" spans="1:11" x14ac:dyDescent="0.25">
      <c r="A287">
        <v>-82400</v>
      </c>
      <c r="B287" t="s">
        <v>348</v>
      </c>
      <c r="C287" t="s">
        <v>349</v>
      </c>
      <c r="D287" t="s">
        <v>404</v>
      </c>
      <c r="E287" t="s">
        <v>575</v>
      </c>
      <c r="F287" t="s">
        <v>429</v>
      </c>
      <c r="G287" t="s">
        <v>5</v>
      </c>
      <c r="H287" t="s">
        <v>6</v>
      </c>
      <c r="I287">
        <v>243200</v>
      </c>
      <c r="J287">
        <v>-11800</v>
      </c>
      <c r="K287">
        <v>287</v>
      </c>
    </row>
    <row r="288" spans="1:11" x14ac:dyDescent="0.25">
      <c r="A288">
        <v>21000</v>
      </c>
      <c r="B288" t="s">
        <v>348</v>
      </c>
      <c r="C288" t="s">
        <v>349</v>
      </c>
      <c r="D288" t="s">
        <v>406</v>
      </c>
      <c r="E288" t="s">
        <v>576</v>
      </c>
      <c r="F288" t="s">
        <v>577</v>
      </c>
      <c r="G288" t="s">
        <v>5</v>
      </c>
      <c r="H288" t="s">
        <v>6</v>
      </c>
      <c r="I288">
        <v>-194800</v>
      </c>
      <c r="J288">
        <v>-17500</v>
      </c>
      <c r="K288">
        <v>288</v>
      </c>
    </row>
    <row r="289" spans="1:11" x14ac:dyDescent="0.25">
      <c r="A289">
        <v>14300</v>
      </c>
      <c r="B289" t="s">
        <v>348</v>
      </c>
      <c r="C289" t="s">
        <v>349</v>
      </c>
      <c r="D289" t="s">
        <v>407</v>
      </c>
      <c r="E289" t="s">
        <v>456</v>
      </c>
      <c r="F289" t="s">
        <v>578</v>
      </c>
      <c r="G289" t="s">
        <v>5</v>
      </c>
      <c r="H289" t="s">
        <v>6</v>
      </c>
      <c r="I289">
        <v>-148500</v>
      </c>
      <c r="J289">
        <v>-20700</v>
      </c>
      <c r="K289">
        <v>289</v>
      </c>
    </row>
    <row r="290" spans="1:11" x14ac:dyDescent="0.25">
      <c r="A290">
        <v>0</v>
      </c>
      <c r="B290" t="s">
        <v>348</v>
      </c>
      <c r="C290" t="s">
        <v>349</v>
      </c>
      <c r="D290" t="s">
        <v>409</v>
      </c>
      <c r="E290" t="s">
        <v>579</v>
      </c>
      <c r="F290" t="s">
        <v>580</v>
      </c>
      <c r="G290" t="s">
        <v>5</v>
      </c>
      <c r="H290" t="s">
        <v>6</v>
      </c>
      <c r="I290">
        <v>-103200</v>
      </c>
      <c r="J290">
        <v>-20800</v>
      </c>
      <c r="K290">
        <v>290</v>
      </c>
    </row>
    <row r="291" spans="1:11" x14ac:dyDescent="0.25">
      <c r="A291">
        <v>-8800</v>
      </c>
      <c r="B291" t="s">
        <v>348</v>
      </c>
      <c r="C291" t="s">
        <v>349</v>
      </c>
      <c r="D291" t="s">
        <v>410</v>
      </c>
      <c r="E291" t="s">
        <v>476</v>
      </c>
      <c r="F291" t="s">
        <v>553</v>
      </c>
      <c r="G291" t="s">
        <v>5</v>
      </c>
      <c r="H291" t="s">
        <v>6</v>
      </c>
      <c r="I291">
        <v>-142400</v>
      </c>
      <c r="J291">
        <v>-6600</v>
      </c>
      <c r="K291">
        <v>291</v>
      </c>
    </row>
    <row r="292" spans="1:11" x14ac:dyDescent="0.25">
      <c r="A292">
        <v>-47200</v>
      </c>
      <c r="B292" t="s">
        <v>348</v>
      </c>
      <c r="C292" t="s">
        <v>349</v>
      </c>
      <c r="D292" t="s">
        <v>581</v>
      </c>
      <c r="E292" t="s">
        <v>582</v>
      </c>
      <c r="F292" t="s">
        <v>107</v>
      </c>
      <c r="G292" t="s">
        <v>5</v>
      </c>
      <c r="H292" t="s">
        <v>6</v>
      </c>
      <c r="I292">
        <v>-155200</v>
      </c>
      <c r="J292">
        <v>3400</v>
      </c>
      <c r="K292">
        <v>292</v>
      </c>
    </row>
    <row r="293" spans="1:11" x14ac:dyDescent="0.25">
      <c r="A293">
        <v>-79800</v>
      </c>
      <c r="B293" t="s">
        <v>583</v>
      </c>
      <c r="C293" t="s">
        <v>584</v>
      </c>
      <c r="D293" t="s">
        <v>585</v>
      </c>
      <c r="E293" t="s">
        <v>586</v>
      </c>
      <c r="F293" t="s">
        <v>587</v>
      </c>
      <c r="G293" t="s">
        <v>5</v>
      </c>
      <c r="H293" t="s">
        <v>6</v>
      </c>
      <c r="I293">
        <v>-310300</v>
      </c>
      <c r="J293">
        <v>-9400</v>
      </c>
      <c r="K293">
        <v>293</v>
      </c>
    </row>
    <row r="294" spans="1:11" x14ac:dyDescent="0.25">
      <c r="A294">
        <v>-4000</v>
      </c>
      <c r="B294" t="s">
        <v>583</v>
      </c>
      <c r="C294" t="s">
        <v>584</v>
      </c>
      <c r="D294" t="s">
        <v>588</v>
      </c>
      <c r="E294" t="s">
        <v>461</v>
      </c>
      <c r="F294" t="s">
        <v>300</v>
      </c>
      <c r="G294" t="s">
        <v>5</v>
      </c>
      <c r="H294" t="s">
        <v>6</v>
      </c>
      <c r="I294">
        <v>11900</v>
      </c>
      <c r="J294">
        <v>-19600</v>
      </c>
      <c r="K294">
        <v>294</v>
      </c>
    </row>
    <row r="295" spans="1:11" x14ac:dyDescent="0.25">
      <c r="A295">
        <v>6400</v>
      </c>
      <c r="B295" t="s">
        <v>583</v>
      </c>
      <c r="C295" t="s">
        <v>584</v>
      </c>
      <c r="D295" t="s">
        <v>589</v>
      </c>
      <c r="E295" t="s">
        <v>258</v>
      </c>
      <c r="F295" t="s">
        <v>525</v>
      </c>
      <c r="G295" t="s">
        <v>5</v>
      </c>
      <c r="H295" t="s">
        <v>6</v>
      </c>
      <c r="I295">
        <v>-5600</v>
      </c>
      <c r="J295">
        <v>-17000</v>
      </c>
      <c r="K295">
        <v>295</v>
      </c>
    </row>
    <row r="296" spans="1:11" x14ac:dyDescent="0.25">
      <c r="A296">
        <v>150400</v>
      </c>
      <c r="B296" t="s">
        <v>583</v>
      </c>
      <c r="C296" t="s">
        <v>584</v>
      </c>
      <c r="D296" t="s">
        <v>590</v>
      </c>
      <c r="E296" t="s">
        <v>391</v>
      </c>
      <c r="F296" t="s">
        <v>591</v>
      </c>
      <c r="G296" t="s">
        <v>5</v>
      </c>
      <c r="H296" t="s">
        <v>6</v>
      </c>
      <c r="I296">
        <v>288800</v>
      </c>
      <c r="J296">
        <v>-13500</v>
      </c>
      <c r="K296">
        <v>296</v>
      </c>
    </row>
    <row r="297" spans="1:11" x14ac:dyDescent="0.25">
      <c r="A297">
        <v>74400</v>
      </c>
      <c r="B297" t="s">
        <v>583</v>
      </c>
      <c r="C297" t="s">
        <v>584</v>
      </c>
      <c r="D297" t="s">
        <v>592</v>
      </c>
      <c r="E297" t="s">
        <v>593</v>
      </c>
      <c r="F297" t="s">
        <v>147</v>
      </c>
      <c r="G297" t="s">
        <v>5</v>
      </c>
      <c r="H297" t="s">
        <v>6</v>
      </c>
      <c r="I297">
        <v>159200</v>
      </c>
      <c r="J297">
        <v>-15700</v>
      </c>
      <c r="K297">
        <v>297</v>
      </c>
    </row>
    <row r="298" spans="1:11" x14ac:dyDescent="0.25">
      <c r="A298">
        <v>86400</v>
      </c>
      <c r="B298" t="s">
        <v>583</v>
      </c>
      <c r="C298" t="s">
        <v>584</v>
      </c>
      <c r="D298" t="s">
        <v>594</v>
      </c>
      <c r="E298" t="s">
        <v>595</v>
      </c>
      <c r="F298" t="s">
        <v>596</v>
      </c>
      <c r="G298" t="s">
        <v>5</v>
      </c>
      <c r="H298" t="s">
        <v>6</v>
      </c>
      <c r="I298">
        <v>-222400</v>
      </c>
      <c r="J298">
        <v>-10200</v>
      </c>
      <c r="K298">
        <v>298</v>
      </c>
    </row>
    <row r="299" spans="1:11" x14ac:dyDescent="0.25">
      <c r="A299">
        <v>208800</v>
      </c>
      <c r="B299" t="s">
        <v>583</v>
      </c>
      <c r="C299" t="s">
        <v>584</v>
      </c>
      <c r="D299" t="s">
        <v>597</v>
      </c>
      <c r="E299" t="s">
        <v>136</v>
      </c>
      <c r="F299" t="s">
        <v>522</v>
      </c>
      <c r="G299" t="s">
        <v>5</v>
      </c>
      <c r="H299" t="s">
        <v>6</v>
      </c>
      <c r="I299">
        <v>226400</v>
      </c>
      <c r="J299">
        <v>-19600</v>
      </c>
      <c r="K299">
        <v>299</v>
      </c>
    </row>
    <row r="300" spans="1:11" x14ac:dyDescent="0.25">
      <c r="A300">
        <v>52500</v>
      </c>
      <c r="B300" t="s">
        <v>583</v>
      </c>
      <c r="C300" t="s">
        <v>584</v>
      </c>
      <c r="D300" t="s">
        <v>598</v>
      </c>
      <c r="E300" t="s">
        <v>417</v>
      </c>
      <c r="F300" t="s">
        <v>599</v>
      </c>
      <c r="G300" t="s">
        <v>5</v>
      </c>
      <c r="H300" t="s">
        <v>6</v>
      </c>
      <c r="I300">
        <v>-265400</v>
      </c>
      <c r="J300">
        <v>-14600</v>
      </c>
      <c r="K300">
        <v>300</v>
      </c>
    </row>
    <row r="301" spans="1:11" x14ac:dyDescent="0.25">
      <c r="A301">
        <v>242400</v>
      </c>
      <c r="B301" t="s">
        <v>583</v>
      </c>
      <c r="C301" t="s">
        <v>584</v>
      </c>
      <c r="D301" t="s">
        <v>600</v>
      </c>
      <c r="E301" t="s">
        <v>601</v>
      </c>
      <c r="F301" t="s">
        <v>602</v>
      </c>
      <c r="G301" t="s">
        <v>5</v>
      </c>
      <c r="H301" t="s">
        <v>6</v>
      </c>
      <c r="I301">
        <v>2400</v>
      </c>
      <c r="J301">
        <v>-6700</v>
      </c>
      <c r="K301">
        <v>301</v>
      </c>
    </row>
    <row r="302" spans="1:11" x14ac:dyDescent="0.25">
      <c r="A302">
        <v>-91200</v>
      </c>
      <c r="B302" t="s">
        <v>583</v>
      </c>
      <c r="C302" t="s">
        <v>584</v>
      </c>
      <c r="D302" t="s">
        <v>603</v>
      </c>
      <c r="E302" t="s">
        <v>604</v>
      </c>
      <c r="F302" t="s">
        <v>605</v>
      </c>
      <c r="G302" t="s">
        <v>5</v>
      </c>
      <c r="H302" t="s">
        <v>6</v>
      </c>
      <c r="I302">
        <v>309400</v>
      </c>
      <c r="J302">
        <v>-14200</v>
      </c>
      <c r="K302">
        <v>302</v>
      </c>
    </row>
    <row r="303" spans="1:11" x14ac:dyDescent="0.25">
      <c r="A303">
        <v>153600</v>
      </c>
      <c r="B303" t="s">
        <v>583</v>
      </c>
      <c r="C303" t="s">
        <v>584</v>
      </c>
      <c r="D303" t="s">
        <v>606</v>
      </c>
      <c r="E303" t="s">
        <v>218</v>
      </c>
      <c r="F303" t="s">
        <v>363</v>
      </c>
      <c r="G303" t="s">
        <v>5</v>
      </c>
      <c r="H303" t="s">
        <v>6</v>
      </c>
      <c r="I303">
        <v>214000</v>
      </c>
      <c r="J303">
        <v>-19000</v>
      </c>
      <c r="K303">
        <v>303</v>
      </c>
    </row>
    <row r="304" spans="1:11" x14ac:dyDescent="0.25">
      <c r="A304">
        <v>82400</v>
      </c>
      <c r="B304" t="s">
        <v>583</v>
      </c>
      <c r="C304" t="s">
        <v>584</v>
      </c>
      <c r="D304" t="s">
        <v>607</v>
      </c>
      <c r="E304" t="s">
        <v>522</v>
      </c>
      <c r="F304" t="s">
        <v>608</v>
      </c>
      <c r="G304" t="s">
        <v>5</v>
      </c>
      <c r="H304" t="s">
        <v>6</v>
      </c>
      <c r="I304">
        <v>208450</v>
      </c>
      <c r="J304">
        <v>-13600</v>
      </c>
      <c r="K304">
        <v>304</v>
      </c>
    </row>
    <row r="305" spans="1:11" x14ac:dyDescent="0.25">
      <c r="A305">
        <v>222800</v>
      </c>
      <c r="B305" t="s">
        <v>583</v>
      </c>
      <c r="C305" t="s">
        <v>584</v>
      </c>
      <c r="D305" t="s">
        <v>609</v>
      </c>
      <c r="E305" t="s">
        <v>465</v>
      </c>
      <c r="F305" t="s">
        <v>239</v>
      </c>
      <c r="G305" t="s">
        <v>5</v>
      </c>
      <c r="H305" t="s">
        <v>6</v>
      </c>
      <c r="I305">
        <v>219600</v>
      </c>
      <c r="J305">
        <v>-13300</v>
      </c>
      <c r="K305">
        <v>305</v>
      </c>
    </row>
    <row r="306" spans="1:11" x14ac:dyDescent="0.25">
      <c r="A306">
        <v>285600</v>
      </c>
      <c r="B306" t="s">
        <v>583</v>
      </c>
      <c r="C306" t="s">
        <v>584</v>
      </c>
      <c r="D306" t="s">
        <v>610</v>
      </c>
      <c r="E306" t="s">
        <v>611</v>
      </c>
      <c r="F306" t="s">
        <v>612</v>
      </c>
      <c r="G306" t="s">
        <v>5</v>
      </c>
      <c r="H306" t="s">
        <v>6</v>
      </c>
      <c r="I306">
        <v>-135200</v>
      </c>
      <c r="J306">
        <v>-16000</v>
      </c>
      <c r="K306">
        <v>306</v>
      </c>
    </row>
    <row r="307" spans="1:11" x14ac:dyDescent="0.25">
      <c r="A307">
        <v>308800</v>
      </c>
      <c r="B307" t="s">
        <v>583</v>
      </c>
      <c r="C307" t="s">
        <v>584</v>
      </c>
      <c r="D307" t="s">
        <v>613</v>
      </c>
      <c r="E307" t="s">
        <v>80</v>
      </c>
      <c r="F307" t="s">
        <v>614</v>
      </c>
      <c r="G307" t="s">
        <v>5</v>
      </c>
      <c r="H307" t="s">
        <v>6</v>
      </c>
      <c r="I307">
        <v>-179200</v>
      </c>
      <c r="J307">
        <v>-16000</v>
      </c>
      <c r="K307">
        <v>307</v>
      </c>
    </row>
    <row r="308" spans="1:11" x14ac:dyDescent="0.25">
      <c r="A308">
        <v>-323800</v>
      </c>
      <c r="B308" t="s">
        <v>583</v>
      </c>
      <c r="C308" t="s">
        <v>584</v>
      </c>
      <c r="D308" t="s">
        <v>615</v>
      </c>
      <c r="E308" t="s">
        <v>22</v>
      </c>
      <c r="F308" t="s">
        <v>616</v>
      </c>
      <c r="G308" t="s">
        <v>5</v>
      </c>
      <c r="H308" t="s">
        <v>6</v>
      </c>
      <c r="I308">
        <v>-33500</v>
      </c>
      <c r="J308">
        <v>-16900</v>
      </c>
      <c r="K308">
        <v>308</v>
      </c>
    </row>
    <row r="309" spans="1:11" x14ac:dyDescent="0.25">
      <c r="A309">
        <v>-237600</v>
      </c>
      <c r="B309" t="s">
        <v>583</v>
      </c>
      <c r="C309" t="s">
        <v>584</v>
      </c>
      <c r="D309" t="s">
        <v>617</v>
      </c>
      <c r="E309" t="s">
        <v>459</v>
      </c>
      <c r="F309" t="s">
        <v>618</v>
      </c>
      <c r="G309" t="s">
        <v>5</v>
      </c>
      <c r="H309" t="s">
        <v>6</v>
      </c>
      <c r="I309">
        <v>-7199</v>
      </c>
      <c r="J309">
        <v>-8600</v>
      </c>
      <c r="K309">
        <v>309</v>
      </c>
    </row>
    <row r="310" spans="1:11" x14ac:dyDescent="0.25">
      <c r="A310">
        <v>-101300</v>
      </c>
      <c r="B310" t="s">
        <v>583</v>
      </c>
      <c r="C310" t="s">
        <v>584</v>
      </c>
      <c r="D310" t="s">
        <v>619</v>
      </c>
      <c r="E310" t="s">
        <v>551</v>
      </c>
      <c r="F310" t="s">
        <v>548</v>
      </c>
      <c r="G310" t="s">
        <v>5</v>
      </c>
      <c r="H310" t="s">
        <v>6</v>
      </c>
      <c r="I310">
        <v>-55500</v>
      </c>
      <c r="J310">
        <v>-11900</v>
      </c>
      <c r="K310">
        <v>310</v>
      </c>
    </row>
    <row r="311" spans="1:11" x14ac:dyDescent="0.25">
      <c r="A311">
        <v>75400</v>
      </c>
      <c r="B311" t="s">
        <v>583</v>
      </c>
      <c r="C311" t="s">
        <v>584</v>
      </c>
      <c r="D311" t="s">
        <v>620</v>
      </c>
      <c r="E311" t="s">
        <v>621</v>
      </c>
      <c r="F311" t="s">
        <v>573</v>
      </c>
      <c r="G311" t="s">
        <v>5</v>
      </c>
      <c r="H311" t="s">
        <v>6</v>
      </c>
      <c r="I311">
        <v>-50000</v>
      </c>
      <c r="J311">
        <v>-15700</v>
      </c>
      <c r="K311">
        <v>311</v>
      </c>
    </row>
    <row r="312" spans="1:11" x14ac:dyDescent="0.25">
      <c r="A312">
        <v>92000</v>
      </c>
      <c r="B312" t="s">
        <v>583</v>
      </c>
      <c r="C312" t="s">
        <v>584</v>
      </c>
      <c r="D312" t="s">
        <v>622</v>
      </c>
      <c r="E312" t="s">
        <v>357</v>
      </c>
      <c r="F312" t="s">
        <v>623</v>
      </c>
      <c r="G312" t="s">
        <v>5</v>
      </c>
      <c r="H312" t="s">
        <v>6</v>
      </c>
      <c r="I312">
        <v>38500</v>
      </c>
      <c r="J312">
        <v>-15600</v>
      </c>
      <c r="K312">
        <v>312</v>
      </c>
    </row>
    <row r="313" spans="1:11" x14ac:dyDescent="0.25">
      <c r="A313">
        <v>-275800</v>
      </c>
      <c r="B313" t="s">
        <v>583</v>
      </c>
      <c r="C313" t="s">
        <v>584</v>
      </c>
      <c r="D313" t="s">
        <v>624</v>
      </c>
      <c r="E313" t="s">
        <v>625</v>
      </c>
      <c r="F313" t="s">
        <v>626</v>
      </c>
      <c r="G313" t="s">
        <v>5</v>
      </c>
      <c r="H313" t="s">
        <v>6</v>
      </c>
      <c r="I313">
        <v>237500</v>
      </c>
      <c r="J313">
        <v>-15700</v>
      </c>
      <c r="K313">
        <v>313</v>
      </c>
    </row>
    <row r="314" spans="1:11" x14ac:dyDescent="0.25">
      <c r="A314">
        <v>-291200</v>
      </c>
      <c r="B314" t="s">
        <v>583</v>
      </c>
      <c r="C314" t="s">
        <v>584</v>
      </c>
      <c r="D314" t="s">
        <v>627</v>
      </c>
      <c r="E314" t="s">
        <v>201</v>
      </c>
      <c r="F314" t="s">
        <v>628</v>
      </c>
      <c r="G314" t="s">
        <v>5</v>
      </c>
      <c r="H314" t="s">
        <v>6</v>
      </c>
      <c r="I314">
        <v>257600</v>
      </c>
      <c r="J314">
        <v>-14600</v>
      </c>
      <c r="K314">
        <v>314</v>
      </c>
    </row>
    <row r="315" spans="1:11" x14ac:dyDescent="0.25">
      <c r="A315">
        <v>-45600</v>
      </c>
      <c r="B315" t="s">
        <v>583</v>
      </c>
      <c r="C315" t="s">
        <v>584</v>
      </c>
      <c r="D315" t="s">
        <v>629</v>
      </c>
      <c r="E315" t="s">
        <v>630</v>
      </c>
      <c r="F315" t="s">
        <v>631</v>
      </c>
      <c r="G315" t="s">
        <v>5</v>
      </c>
      <c r="H315" t="s">
        <v>6</v>
      </c>
      <c r="I315">
        <v>101600</v>
      </c>
      <c r="J315">
        <v>-17500</v>
      </c>
      <c r="K315">
        <v>315</v>
      </c>
    </row>
    <row r="316" spans="1:11" x14ac:dyDescent="0.25">
      <c r="A316">
        <v>75200</v>
      </c>
      <c r="B316" t="s">
        <v>583</v>
      </c>
      <c r="C316" t="s">
        <v>584</v>
      </c>
      <c r="D316" t="s">
        <v>632</v>
      </c>
      <c r="E316" t="s">
        <v>633</v>
      </c>
      <c r="F316" t="s">
        <v>573</v>
      </c>
      <c r="G316" t="s">
        <v>5</v>
      </c>
      <c r="H316" t="s">
        <v>6</v>
      </c>
      <c r="I316">
        <v>80600</v>
      </c>
      <c r="J316">
        <v>-17200</v>
      </c>
      <c r="K316">
        <v>316</v>
      </c>
    </row>
    <row r="317" spans="1:11" x14ac:dyDescent="0.25">
      <c r="A317">
        <v>-142400</v>
      </c>
      <c r="B317" t="s">
        <v>583</v>
      </c>
      <c r="C317" t="s">
        <v>584</v>
      </c>
      <c r="D317" t="s">
        <v>634</v>
      </c>
      <c r="E317" t="s">
        <v>467</v>
      </c>
      <c r="F317" t="s">
        <v>476</v>
      </c>
      <c r="G317" t="s">
        <v>5</v>
      </c>
      <c r="H317" t="s">
        <v>6</v>
      </c>
      <c r="I317">
        <v>276800</v>
      </c>
      <c r="J317">
        <v>-14900</v>
      </c>
      <c r="K317">
        <v>317</v>
      </c>
    </row>
    <row r="318" spans="1:11" x14ac:dyDescent="0.25">
      <c r="A318">
        <v>32500</v>
      </c>
      <c r="B318" t="s">
        <v>583</v>
      </c>
      <c r="C318" t="s">
        <v>584</v>
      </c>
      <c r="D318" t="s">
        <v>635</v>
      </c>
      <c r="E318" t="s">
        <v>3</v>
      </c>
      <c r="F318" t="s">
        <v>524</v>
      </c>
      <c r="G318" t="s">
        <v>5</v>
      </c>
      <c r="H318" t="s">
        <v>6</v>
      </c>
      <c r="I318">
        <v>207000</v>
      </c>
      <c r="J318">
        <v>-6300</v>
      </c>
      <c r="K318">
        <v>318</v>
      </c>
    </row>
    <row r="319" spans="1:11" x14ac:dyDescent="0.25">
      <c r="A319">
        <v>-79600</v>
      </c>
      <c r="B319" t="s">
        <v>583</v>
      </c>
      <c r="C319" t="s">
        <v>584</v>
      </c>
      <c r="D319" t="s">
        <v>636</v>
      </c>
      <c r="E319" t="s">
        <v>637</v>
      </c>
      <c r="F319" t="s">
        <v>587</v>
      </c>
      <c r="G319" t="s">
        <v>5</v>
      </c>
      <c r="H319" t="s">
        <v>6</v>
      </c>
      <c r="I319">
        <v>-99800</v>
      </c>
      <c r="J319">
        <v>-11800</v>
      </c>
      <c r="K319">
        <v>319</v>
      </c>
    </row>
    <row r="320" spans="1:11" x14ac:dyDescent="0.25">
      <c r="A320">
        <v>-160000</v>
      </c>
      <c r="B320" t="s">
        <v>583</v>
      </c>
      <c r="C320" t="s">
        <v>584</v>
      </c>
      <c r="D320" t="s">
        <v>638</v>
      </c>
      <c r="E320" t="s">
        <v>639</v>
      </c>
      <c r="F320" t="s">
        <v>33</v>
      </c>
      <c r="G320" t="s">
        <v>5</v>
      </c>
      <c r="H320" t="s">
        <v>6</v>
      </c>
      <c r="I320">
        <v>-37600</v>
      </c>
      <c r="J320">
        <v>-10100</v>
      </c>
      <c r="K320">
        <v>320</v>
      </c>
    </row>
    <row r="321" spans="1:11" x14ac:dyDescent="0.25">
      <c r="A321">
        <v>-222800</v>
      </c>
      <c r="B321" t="s">
        <v>583</v>
      </c>
      <c r="C321" t="s">
        <v>584</v>
      </c>
      <c r="D321" t="s">
        <v>640</v>
      </c>
      <c r="E321" t="s">
        <v>641</v>
      </c>
      <c r="F321" t="s">
        <v>267</v>
      </c>
      <c r="G321" t="s">
        <v>5</v>
      </c>
      <c r="H321" t="s">
        <v>6</v>
      </c>
      <c r="I321">
        <v>-27000</v>
      </c>
      <c r="J321">
        <v>-9000</v>
      </c>
      <c r="K321">
        <v>321</v>
      </c>
    </row>
    <row r="322" spans="1:11" x14ac:dyDescent="0.25">
      <c r="A322">
        <v>-85600</v>
      </c>
      <c r="B322" t="s">
        <v>583</v>
      </c>
      <c r="C322" t="s">
        <v>584</v>
      </c>
      <c r="D322" t="s">
        <v>642</v>
      </c>
      <c r="E322" t="s">
        <v>383</v>
      </c>
      <c r="F322" t="s">
        <v>643</v>
      </c>
      <c r="G322" t="s">
        <v>5</v>
      </c>
      <c r="H322" t="s">
        <v>6</v>
      </c>
      <c r="I322">
        <v>161600</v>
      </c>
      <c r="J322">
        <v>-16300</v>
      </c>
      <c r="K322">
        <v>322</v>
      </c>
    </row>
    <row r="323" spans="1:11" x14ac:dyDescent="0.25">
      <c r="A323">
        <v>-301600</v>
      </c>
      <c r="B323" t="s">
        <v>278</v>
      </c>
      <c r="C323" t="s">
        <v>644</v>
      </c>
      <c r="D323" t="s">
        <v>279</v>
      </c>
      <c r="E323" t="s">
        <v>37</v>
      </c>
      <c r="F323" t="s">
        <v>500</v>
      </c>
      <c r="G323" t="s">
        <v>5</v>
      </c>
      <c r="H323" t="s">
        <v>6</v>
      </c>
      <c r="I323">
        <v>-258000</v>
      </c>
      <c r="J323">
        <v>-14500</v>
      </c>
      <c r="K323">
        <v>323</v>
      </c>
    </row>
    <row r="324" spans="1:11" x14ac:dyDescent="0.25">
      <c r="A324">
        <v>-178400</v>
      </c>
      <c r="B324" t="s">
        <v>278</v>
      </c>
      <c r="C324" t="s">
        <v>644</v>
      </c>
      <c r="D324" t="s">
        <v>282</v>
      </c>
      <c r="E324" t="s">
        <v>42</v>
      </c>
      <c r="F324" t="s">
        <v>296</v>
      </c>
      <c r="G324" t="s">
        <v>5</v>
      </c>
      <c r="H324" t="s">
        <v>6</v>
      </c>
      <c r="I324">
        <v>-281600</v>
      </c>
      <c r="J324">
        <v>-7200</v>
      </c>
      <c r="K324">
        <v>324</v>
      </c>
    </row>
    <row r="325" spans="1:11" x14ac:dyDescent="0.25">
      <c r="A325">
        <v>-284800</v>
      </c>
      <c r="B325" t="s">
        <v>278</v>
      </c>
      <c r="C325" t="s">
        <v>644</v>
      </c>
      <c r="D325" t="s">
        <v>284</v>
      </c>
      <c r="E325" t="s">
        <v>645</v>
      </c>
      <c r="F325" t="s">
        <v>646</v>
      </c>
      <c r="G325" t="s">
        <v>5</v>
      </c>
      <c r="H325" t="s">
        <v>6</v>
      </c>
      <c r="I325">
        <v>130400</v>
      </c>
      <c r="J325">
        <v>-12300</v>
      </c>
      <c r="K325">
        <v>325</v>
      </c>
    </row>
    <row r="326" spans="1:11" x14ac:dyDescent="0.25">
      <c r="A326">
        <v>-15200</v>
      </c>
      <c r="B326" t="s">
        <v>278</v>
      </c>
      <c r="C326" t="s">
        <v>644</v>
      </c>
      <c r="D326" t="s">
        <v>286</v>
      </c>
      <c r="E326" t="s">
        <v>437</v>
      </c>
      <c r="F326" t="s">
        <v>647</v>
      </c>
      <c r="G326" t="s">
        <v>5</v>
      </c>
      <c r="H326" t="s">
        <v>6</v>
      </c>
      <c r="I326">
        <v>169000</v>
      </c>
      <c r="J326">
        <v>-5800</v>
      </c>
      <c r="K326">
        <v>326</v>
      </c>
    </row>
    <row r="327" spans="1:11" x14ac:dyDescent="0.25">
      <c r="A327">
        <v>-50400</v>
      </c>
      <c r="B327" t="s">
        <v>278</v>
      </c>
      <c r="C327" t="s">
        <v>644</v>
      </c>
      <c r="D327" t="s">
        <v>289</v>
      </c>
      <c r="E327" t="s">
        <v>527</v>
      </c>
      <c r="F327" t="s">
        <v>621</v>
      </c>
      <c r="G327" t="s">
        <v>5</v>
      </c>
      <c r="H327" t="s">
        <v>6</v>
      </c>
      <c r="I327">
        <v>26500</v>
      </c>
      <c r="J327">
        <v>-7500</v>
      </c>
      <c r="K327">
        <v>327</v>
      </c>
    </row>
    <row r="328" spans="1:11" x14ac:dyDescent="0.25">
      <c r="A328">
        <v>-800</v>
      </c>
      <c r="B328" t="s">
        <v>278</v>
      </c>
      <c r="C328" t="s">
        <v>644</v>
      </c>
      <c r="D328" t="s">
        <v>292</v>
      </c>
      <c r="E328" t="s">
        <v>648</v>
      </c>
      <c r="F328" t="s">
        <v>63</v>
      </c>
      <c r="G328" t="s">
        <v>5</v>
      </c>
      <c r="H328" t="s">
        <v>6</v>
      </c>
      <c r="I328">
        <v>231300</v>
      </c>
      <c r="J328">
        <v>-3200</v>
      </c>
      <c r="K328">
        <v>328</v>
      </c>
    </row>
    <row r="329" spans="1:11" x14ac:dyDescent="0.25">
      <c r="A329">
        <v>30400</v>
      </c>
      <c r="B329" t="s">
        <v>278</v>
      </c>
      <c r="C329" t="s">
        <v>644</v>
      </c>
      <c r="D329" t="s">
        <v>295</v>
      </c>
      <c r="E329" t="s">
        <v>582</v>
      </c>
      <c r="F329" t="s">
        <v>207</v>
      </c>
      <c r="G329" t="s">
        <v>5</v>
      </c>
      <c r="H329" t="s">
        <v>6</v>
      </c>
      <c r="I329">
        <v>-155200</v>
      </c>
      <c r="J329">
        <v>-17600</v>
      </c>
      <c r="K329">
        <v>329</v>
      </c>
    </row>
    <row r="330" spans="1:11" x14ac:dyDescent="0.25">
      <c r="A330">
        <v>-46400</v>
      </c>
      <c r="B330" t="s">
        <v>278</v>
      </c>
      <c r="C330" t="s">
        <v>644</v>
      </c>
      <c r="D330" t="s">
        <v>297</v>
      </c>
      <c r="E330" t="s">
        <v>335</v>
      </c>
      <c r="F330" t="s">
        <v>649</v>
      </c>
      <c r="G330" t="s">
        <v>5</v>
      </c>
      <c r="H330" t="s">
        <v>6</v>
      </c>
      <c r="I330">
        <v>-221000</v>
      </c>
      <c r="J330">
        <v>-8400</v>
      </c>
      <c r="K330">
        <v>330</v>
      </c>
    </row>
    <row r="331" spans="1:11" x14ac:dyDescent="0.25">
      <c r="A331">
        <v>307200</v>
      </c>
      <c r="B331" t="s">
        <v>278</v>
      </c>
      <c r="C331" t="s">
        <v>644</v>
      </c>
      <c r="D331" t="s">
        <v>299</v>
      </c>
      <c r="E331" t="s">
        <v>650</v>
      </c>
      <c r="F331" t="s">
        <v>651</v>
      </c>
      <c r="G331" t="s">
        <v>5</v>
      </c>
      <c r="H331" t="s">
        <v>6</v>
      </c>
      <c r="I331">
        <v>-61400</v>
      </c>
      <c r="J331">
        <v>-15600</v>
      </c>
      <c r="K331">
        <v>331</v>
      </c>
    </row>
    <row r="332" spans="1:11" x14ac:dyDescent="0.25">
      <c r="A332">
        <v>222400</v>
      </c>
      <c r="B332" t="s">
        <v>278</v>
      </c>
      <c r="C332" t="s">
        <v>644</v>
      </c>
      <c r="D332" t="s">
        <v>301</v>
      </c>
      <c r="E332" t="s">
        <v>298</v>
      </c>
      <c r="F332" t="s">
        <v>472</v>
      </c>
      <c r="G332" t="s">
        <v>5</v>
      </c>
      <c r="H332" t="s">
        <v>6</v>
      </c>
      <c r="I332">
        <v>89600</v>
      </c>
      <c r="J332">
        <v>-8700</v>
      </c>
      <c r="K332">
        <v>332</v>
      </c>
    </row>
    <row r="333" spans="1:11" x14ac:dyDescent="0.25">
      <c r="A333">
        <v>220000</v>
      </c>
      <c r="B333" t="s">
        <v>278</v>
      </c>
      <c r="C333" t="s">
        <v>644</v>
      </c>
      <c r="D333" t="s">
        <v>304</v>
      </c>
      <c r="E333" t="s">
        <v>453</v>
      </c>
      <c r="F333" t="s">
        <v>192</v>
      </c>
      <c r="G333" t="s">
        <v>5</v>
      </c>
      <c r="H333" t="s">
        <v>6</v>
      </c>
      <c r="I333">
        <v>-204000</v>
      </c>
      <c r="J333">
        <v>-15900</v>
      </c>
      <c r="K333">
        <v>333</v>
      </c>
    </row>
    <row r="334" spans="1:11" x14ac:dyDescent="0.25">
      <c r="A334">
        <v>300000</v>
      </c>
      <c r="B334" t="s">
        <v>278</v>
      </c>
      <c r="C334" t="s">
        <v>644</v>
      </c>
      <c r="D334" t="s">
        <v>307</v>
      </c>
      <c r="E334" t="s">
        <v>487</v>
      </c>
      <c r="F334" t="s">
        <v>12</v>
      </c>
      <c r="G334" t="s">
        <v>5</v>
      </c>
      <c r="H334" t="s">
        <v>6</v>
      </c>
      <c r="I334">
        <v>-259000</v>
      </c>
      <c r="J334">
        <v>-14800</v>
      </c>
      <c r="K334">
        <v>334</v>
      </c>
    </row>
    <row r="335" spans="1:11" x14ac:dyDescent="0.25">
      <c r="A335">
        <v>-315200</v>
      </c>
      <c r="B335" t="s">
        <v>278</v>
      </c>
      <c r="C335" t="s">
        <v>644</v>
      </c>
      <c r="D335" t="s">
        <v>309</v>
      </c>
      <c r="E335" t="s">
        <v>652</v>
      </c>
      <c r="F335" t="s">
        <v>653</v>
      </c>
      <c r="G335" t="s">
        <v>5</v>
      </c>
      <c r="H335" t="s">
        <v>6</v>
      </c>
      <c r="I335">
        <v>-131200</v>
      </c>
      <c r="J335">
        <v>-15300</v>
      </c>
      <c r="K335">
        <v>335</v>
      </c>
    </row>
    <row r="336" spans="1:11" x14ac:dyDescent="0.25">
      <c r="A336">
        <v>-300700</v>
      </c>
      <c r="B336" t="s">
        <v>278</v>
      </c>
      <c r="C336" t="s">
        <v>644</v>
      </c>
      <c r="D336" t="s">
        <v>310</v>
      </c>
      <c r="E336" t="s">
        <v>74</v>
      </c>
      <c r="F336" t="s">
        <v>654</v>
      </c>
      <c r="G336" t="s">
        <v>5</v>
      </c>
      <c r="H336" t="s">
        <v>6</v>
      </c>
      <c r="I336">
        <v>-172000</v>
      </c>
      <c r="J336">
        <v>-1570</v>
      </c>
      <c r="K336">
        <v>336</v>
      </c>
    </row>
    <row r="337" spans="1:11" x14ac:dyDescent="0.25">
      <c r="A337">
        <v>-71200</v>
      </c>
      <c r="B337" t="s">
        <v>278</v>
      </c>
      <c r="C337" t="s">
        <v>644</v>
      </c>
      <c r="D337" t="s">
        <v>312</v>
      </c>
      <c r="E337" t="s">
        <v>429</v>
      </c>
      <c r="F337" t="s">
        <v>655</v>
      </c>
      <c r="G337" t="s">
        <v>5</v>
      </c>
      <c r="H337" t="s">
        <v>6</v>
      </c>
      <c r="I337">
        <v>-82300</v>
      </c>
      <c r="J337">
        <v>-13800</v>
      </c>
      <c r="K337">
        <v>337</v>
      </c>
    </row>
    <row r="338" spans="1:11" x14ac:dyDescent="0.25">
      <c r="A338">
        <v>-97600</v>
      </c>
      <c r="B338" t="s">
        <v>278</v>
      </c>
      <c r="C338" t="s">
        <v>644</v>
      </c>
      <c r="D338" t="s">
        <v>315</v>
      </c>
      <c r="E338" t="s">
        <v>656</v>
      </c>
      <c r="F338" t="s">
        <v>443</v>
      </c>
      <c r="G338" t="s">
        <v>5</v>
      </c>
      <c r="H338" t="s">
        <v>6</v>
      </c>
      <c r="I338">
        <v>-113600</v>
      </c>
      <c r="J338">
        <v>-7300</v>
      </c>
      <c r="K338">
        <v>338</v>
      </c>
    </row>
    <row r="339" spans="1:11" x14ac:dyDescent="0.25">
      <c r="A339">
        <v>-82600</v>
      </c>
      <c r="B339" t="s">
        <v>278</v>
      </c>
      <c r="C339" t="s">
        <v>644</v>
      </c>
      <c r="D339" t="s">
        <v>316</v>
      </c>
      <c r="E339" t="s">
        <v>657</v>
      </c>
      <c r="F339" t="s">
        <v>429</v>
      </c>
      <c r="G339" t="s">
        <v>5</v>
      </c>
      <c r="H339" t="s">
        <v>6</v>
      </c>
      <c r="I339">
        <v>-157000</v>
      </c>
      <c r="J339">
        <v>-9800</v>
      </c>
      <c r="K339">
        <v>339</v>
      </c>
    </row>
    <row r="340" spans="1:11" x14ac:dyDescent="0.25">
      <c r="A340">
        <v>-66400</v>
      </c>
      <c r="B340" t="s">
        <v>278</v>
      </c>
      <c r="C340" t="s">
        <v>644</v>
      </c>
      <c r="D340" t="s">
        <v>318</v>
      </c>
      <c r="E340" t="s">
        <v>658</v>
      </c>
      <c r="F340" t="s">
        <v>659</v>
      </c>
      <c r="G340" t="s">
        <v>5</v>
      </c>
      <c r="H340" t="s">
        <v>6</v>
      </c>
      <c r="I340">
        <v>-174400</v>
      </c>
      <c r="J340">
        <v>-9700</v>
      </c>
      <c r="K340">
        <v>340</v>
      </c>
    </row>
    <row r="341" spans="1:11" x14ac:dyDescent="0.25">
      <c r="A341">
        <v>-123100</v>
      </c>
      <c r="B341" t="s">
        <v>278</v>
      </c>
      <c r="C341" t="s">
        <v>644</v>
      </c>
      <c r="D341" t="s">
        <v>320</v>
      </c>
      <c r="E341" t="s">
        <v>110</v>
      </c>
      <c r="F341" t="s">
        <v>660</v>
      </c>
      <c r="G341" t="s">
        <v>5</v>
      </c>
      <c r="H341" t="s">
        <v>6</v>
      </c>
      <c r="I341">
        <v>-35200</v>
      </c>
      <c r="J341">
        <v>-12100</v>
      </c>
      <c r="K341">
        <v>341</v>
      </c>
    </row>
    <row r="342" spans="1:11" x14ac:dyDescent="0.25">
      <c r="A342">
        <v>-146500</v>
      </c>
      <c r="B342" t="s">
        <v>278</v>
      </c>
      <c r="C342" t="s">
        <v>644</v>
      </c>
      <c r="D342" t="s">
        <v>322</v>
      </c>
      <c r="E342" t="s">
        <v>425</v>
      </c>
      <c r="F342" t="s">
        <v>564</v>
      </c>
      <c r="G342" t="s">
        <v>5</v>
      </c>
      <c r="H342" t="s">
        <v>6</v>
      </c>
      <c r="I342">
        <v>35700</v>
      </c>
      <c r="J342">
        <v>-18800</v>
      </c>
      <c r="K342">
        <v>342</v>
      </c>
    </row>
    <row r="343" spans="1:11" x14ac:dyDescent="0.25">
      <c r="A343">
        <v>112000</v>
      </c>
      <c r="B343" t="s">
        <v>278</v>
      </c>
      <c r="C343" t="s">
        <v>644</v>
      </c>
      <c r="D343" t="s">
        <v>324</v>
      </c>
      <c r="E343" t="s">
        <v>661</v>
      </c>
      <c r="F343" t="s">
        <v>662</v>
      </c>
      <c r="G343" t="s">
        <v>5</v>
      </c>
      <c r="H343" t="s">
        <v>6</v>
      </c>
      <c r="I343">
        <v>-10400</v>
      </c>
      <c r="J343">
        <v>-5800</v>
      </c>
      <c r="K343">
        <v>343</v>
      </c>
    </row>
    <row r="344" spans="1:11" x14ac:dyDescent="0.25">
      <c r="A344">
        <v>-278400</v>
      </c>
      <c r="B344" t="s">
        <v>278</v>
      </c>
      <c r="C344" t="s">
        <v>644</v>
      </c>
      <c r="D344" t="s">
        <v>326</v>
      </c>
      <c r="E344" t="s">
        <v>663</v>
      </c>
      <c r="F344" t="s">
        <v>414</v>
      </c>
      <c r="G344" t="s">
        <v>5</v>
      </c>
      <c r="H344" t="s">
        <v>6</v>
      </c>
      <c r="I344">
        <v>268900</v>
      </c>
      <c r="J344">
        <v>-15000</v>
      </c>
      <c r="K344">
        <v>344</v>
      </c>
    </row>
    <row r="345" spans="1:11" x14ac:dyDescent="0.25">
      <c r="A345">
        <v>-316800</v>
      </c>
      <c r="B345" t="s">
        <v>278</v>
      </c>
      <c r="C345" t="s">
        <v>644</v>
      </c>
      <c r="D345" t="s">
        <v>329</v>
      </c>
      <c r="E345" t="s">
        <v>664</v>
      </c>
      <c r="F345" t="s">
        <v>538</v>
      </c>
      <c r="G345" t="s">
        <v>5</v>
      </c>
      <c r="H345" t="s">
        <v>6</v>
      </c>
      <c r="I345">
        <v>109600</v>
      </c>
      <c r="J345">
        <v>-16000</v>
      </c>
      <c r="K345">
        <v>345</v>
      </c>
    </row>
    <row r="346" spans="1:11" x14ac:dyDescent="0.25">
      <c r="A346">
        <v>-107200</v>
      </c>
      <c r="B346" t="s">
        <v>278</v>
      </c>
      <c r="C346" t="s">
        <v>644</v>
      </c>
      <c r="D346" t="s">
        <v>332</v>
      </c>
      <c r="E346" t="s">
        <v>122</v>
      </c>
      <c r="F346" t="s">
        <v>223</v>
      </c>
      <c r="G346" t="s">
        <v>5</v>
      </c>
      <c r="H346" t="s">
        <v>6</v>
      </c>
      <c r="I346">
        <v>182400</v>
      </c>
      <c r="J346">
        <v>-12500</v>
      </c>
      <c r="K346">
        <v>346</v>
      </c>
    </row>
    <row r="347" spans="1:11" x14ac:dyDescent="0.25">
      <c r="A347">
        <v>-24800</v>
      </c>
      <c r="B347" t="s">
        <v>278</v>
      </c>
      <c r="C347" t="s">
        <v>644</v>
      </c>
      <c r="D347" t="s">
        <v>334</v>
      </c>
      <c r="E347" t="s">
        <v>40</v>
      </c>
      <c r="F347" t="s">
        <v>665</v>
      </c>
      <c r="G347" t="s">
        <v>5</v>
      </c>
      <c r="H347" t="s">
        <v>6</v>
      </c>
      <c r="I347">
        <v>88800</v>
      </c>
      <c r="J347">
        <v>-10200</v>
      </c>
      <c r="K347">
        <v>347</v>
      </c>
    </row>
    <row r="348" spans="1:11" x14ac:dyDescent="0.25">
      <c r="A348">
        <v>44000</v>
      </c>
      <c r="B348" t="s">
        <v>278</v>
      </c>
      <c r="C348" t="s">
        <v>644</v>
      </c>
      <c r="D348" t="s">
        <v>336</v>
      </c>
      <c r="E348" t="s">
        <v>666</v>
      </c>
      <c r="F348" t="s">
        <v>667</v>
      </c>
      <c r="G348" t="s">
        <v>5</v>
      </c>
      <c r="H348" t="s">
        <v>6</v>
      </c>
      <c r="I348">
        <v>123200</v>
      </c>
      <c r="J348">
        <v>-8900</v>
      </c>
      <c r="K348">
        <v>348</v>
      </c>
    </row>
    <row r="349" spans="1:11" x14ac:dyDescent="0.25">
      <c r="A349">
        <v>44300</v>
      </c>
      <c r="B349" t="s">
        <v>278</v>
      </c>
      <c r="C349" t="s">
        <v>644</v>
      </c>
      <c r="D349" t="s">
        <v>338</v>
      </c>
      <c r="E349" t="s">
        <v>668</v>
      </c>
      <c r="F349" t="s">
        <v>667</v>
      </c>
      <c r="G349" t="s">
        <v>5</v>
      </c>
      <c r="H349" t="s">
        <v>6</v>
      </c>
      <c r="I349">
        <v>227000</v>
      </c>
      <c r="J349">
        <v>-12300</v>
      </c>
      <c r="K349">
        <v>349</v>
      </c>
    </row>
    <row r="350" spans="1:11" x14ac:dyDescent="0.25">
      <c r="A350">
        <v>215200</v>
      </c>
      <c r="B350" t="s">
        <v>278</v>
      </c>
      <c r="C350" t="s">
        <v>644</v>
      </c>
      <c r="D350" t="s">
        <v>341</v>
      </c>
      <c r="E350" t="s">
        <v>403</v>
      </c>
      <c r="F350" t="s">
        <v>669</v>
      </c>
      <c r="G350" t="s">
        <v>5</v>
      </c>
      <c r="H350" t="s">
        <v>6</v>
      </c>
      <c r="I350">
        <v>212200</v>
      </c>
      <c r="J350">
        <v>-13900</v>
      </c>
      <c r="K350">
        <v>350</v>
      </c>
    </row>
    <row r="351" spans="1:11" x14ac:dyDescent="0.25">
      <c r="A351">
        <v>174400</v>
      </c>
      <c r="B351" t="s">
        <v>278</v>
      </c>
      <c r="C351" t="s">
        <v>644</v>
      </c>
      <c r="D351" t="s">
        <v>344</v>
      </c>
      <c r="E351" t="s">
        <v>670</v>
      </c>
      <c r="F351" t="s">
        <v>54</v>
      </c>
      <c r="G351" t="s">
        <v>5</v>
      </c>
      <c r="H351" t="s">
        <v>6</v>
      </c>
      <c r="I351">
        <v>267200</v>
      </c>
      <c r="J351">
        <v>-13900</v>
      </c>
      <c r="K351">
        <v>351</v>
      </c>
    </row>
    <row r="352" spans="1:11" x14ac:dyDescent="0.25">
      <c r="A352">
        <v>8800</v>
      </c>
      <c r="B352" t="s">
        <v>278</v>
      </c>
      <c r="C352" t="s">
        <v>644</v>
      </c>
      <c r="D352" t="s">
        <v>347</v>
      </c>
      <c r="E352" t="s">
        <v>391</v>
      </c>
      <c r="F352" t="s">
        <v>489</v>
      </c>
      <c r="G352" t="s">
        <v>5</v>
      </c>
      <c r="H352" t="s">
        <v>6</v>
      </c>
      <c r="I352">
        <v>288800</v>
      </c>
      <c r="J352">
        <v>-16700</v>
      </c>
      <c r="K352">
        <v>352</v>
      </c>
    </row>
    <row r="353" spans="1:11" x14ac:dyDescent="0.25">
      <c r="A353">
        <v>48800</v>
      </c>
      <c r="B353" t="s">
        <v>0</v>
      </c>
      <c r="C353" t="s">
        <v>1</v>
      </c>
      <c r="D353" t="s">
        <v>671</v>
      </c>
      <c r="E353" t="s">
        <v>102</v>
      </c>
      <c r="F353" t="s">
        <v>314</v>
      </c>
      <c r="G353" t="s">
        <v>5</v>
      </c>
      <c r="H353" t="s">
        <v>6</v>
      </c>
      <c r="I353">
        <v>-108800</v>
      </c>
      <c r="J353">
        <v>33313</v>
      </c>
      <c r="K353">
        <v>353</v>
      </c>
    </row>
    <row r="354" spans="1:11" x14ac:dyDescent="0.25">
      <c r="A354">
        <v>145931</v>
      </c>
      <c r="B354" t="s">
        <v>0</v>
      </c>
      <c r="C354" t="s">
        <v>1</v>
      </c>
      <c r="D354" t="s">
        <v>672</v>
      </c>
      <c r="E354" t="s">
        <v>434</v>
      </c>
      <c r="F354" t="s">
        <v>673</v>
      </c>
      <c r="G354" t="s">
        <v>5</v>
      </c>
      <c r="H354" t="s">
        <v>6</v>
      </c>
      <c r="I354">
        <v>13521</v>
      </c>
      <c r="J354">
        <v>18705</v>
      </c>
      <c r="K354">
        <v>354</v>
      </c>
    </row>
    <row r="355" spans="1:11" x14ac:dyDescent="0.25">
      <c r="A355">
        <v>-182224</v>
      </c>
      <c r="B355" t="s">
        <v>0</v>
      </c>
      <c r="C355" t="s">
        <v>1</v>
      </c>
      <c r="D355" t="s">
        <v>674</v>
      </c>
      <c r="E355" t="s">
        <v>675</v>
      </c>
      <c r="F355" t="s">
        <v>676</v>
      </c>
      <c r="G355" t="s">
        <v>5</v>
      </c>
      <c r="H355" t="s">
        <v>6</v>
      </c>
      <c r="I355">
        <v>-13387</v>
      </c>
      <c r="J355">
        <v>69502</v>
      </c>
      <c r="K355">
        <v>355</v>
      </c>
    </row>
    <row r="356" spans="1:11" x14ac:dyDescent="0.25">
      <c r="A356">
        <v>133829</v>
      </c>
      <c r="B356" t="s">
        <v>0</v>
      </c>
      <c r="C356" t="s">
        <v>1</v>
      </c>
      <c r="D356" t="s">
        <v>677</v>
      </c>
      <c r="E356" t="s">
        <v>541</v>
      </c>
      <c r="F356" t="s">
        <v>678</v>
      </c>
      <c r="G356" t="s">
        <v>5</v>
      </c>
      <c r="H356" t="s">
        <v>6</v>
      </c>
      <c r="I356">
        <v>-11460</v>
      </c>
      <c r="J356">
        <v>18671</v>
      </c>
      <c r="K356">
        <v>356</v>
      </c>
    </row>
    <row r="357" spans="1:11" x14ac:dyDescent="0.25">
      <c r="A357">
        <v>176949</v>
      </c>
      <c r="B357" t="s">
        <v>0</v>
      </c>
      <c r="C357" t="s">
        <v>1</v>
      </c>
      <c r="D357" t="s">
        <v>679</v>
      </c>
      <c r="E357" t="s">
        <v>518</v>
      </c>
      <c r="F357" t="s">
        <v>680</v>
      </c>
      <c r="G357" t="s">
        <v>5</v>
      </c>
      <c r="H357" t="s">
        <v>6</v>
      </c>
      <c r="I357">
        <v>-25376</v>
      </c>
      <c r="J357">
        <v>12620</v>
      </c>
      <c r="K357">
        <v>357</v>
      </c>
    </row>
    <row r="358" spans="1:11" x14ac:dyDescent="0.25">
      <c r="A358">
        <v>113514</v>
      </c>
      <c r="B358" t="s">
        <v>0</v>
      </c>
      <c r="C358" t="s">
        <v>1</v>
      </c>
      <c r="D358" t="s">
        <v>681</v>
      </c>
      <c r="E358" t="s">
        <v>682</v>
      </c>
      <c r="F358" t="s">
        <v>683</v>
      </c>
      <c r="G358" t="s">
        <v>5</v>
      </c>
      <c r="H358" t="s">
        <v>6</v>
      </c>
      <c r="I358">
        <v>-31295</v>
      </c>
      <c r="J358">
        <v>11551</v>
      </c>
      <c r="K358">
        <v>358</v>
      </c>
    </row>
    <row r="359" spans="1:11" x14ac:dyDescent="0.25">
      <c r="A359">
        <v>189804</v>
      </c>
      <c r="B359" t="s">
        <v>0</v>
      </c>
      <c r="C359" t="s">
        <v>1</v>
      </c>
      <c r="D359" t="s">
        <v>684</v>
      </c>
      <c r="E359" t="s">
        <v>685</v>
      </c>
      <c r="F359" t="s">
        <v>686</v>
      </c>
      <c r="G359" t="s">
        <v>5</v>
      </c>
      <c r="H359" t="s">
        <v>6</v>
      </c>
      <c r="I359">
        <v>56911</v>
      </c>
      <c r="J359">
        <v>20435</v>
      </c>
      <c r="K359">
        <v>359</v>
      </c>
    </row>
    <row r="360" spans="1:11" x14ac:dyDescent="0.25">
      <c r="A360">
        <v>108966</v>
      </c>
      <c r="B360" t="s">
        <v>0</v>
      </c>
      <c r="C360" t="s">
        <v>1</v>
      </c>
      <c r="D360" t="s">
        <v>687</v>
      </c>
      <c r="E360" t="s">
        <v>676</v>
      </c>
      <c r="F360" t="s">
        <v>104</v>
      </c>
      <c r="G360" t="s">
        <v>5</v>
      </c>
      <c r="H360" t="s">
        <v>6</v>
      </c>
      <c r="I360">
        <v>-182263</v>
      </c>
      <c r="J360">
        <v>48936</v>
      </c>
      <c r="K360">
        <v>360</v>
      </c>
    </row>
    <row r="361" spans="1:11" x14ac:dyDescent="0.25">
      <c r="A361">
        <v>38988</v>
      </c>
      <c r="B361" t="s">
        <v>0</v>
      </c>
      <c r="C361" t="s">
        <v>1</v>
      </c>
      <c r="D361" t="s">
        <v>688</v>
      </c>
      <c r="E361" t="s">
        <v>422</v>
      </c>
      <c r="F361" t="s">
        <v>689</v>
      </c>
      <c r="G361" t="s">
        <v>5</v>
      </c>
      <c r="H361" t="s">
        <v>6</v>
      </c>
      <c r="I361">
        <v>-48720</v>
      </c>
      <c r="J361">
        <v>12025</v>
      </c>
      <c r="K361">
        <v>361</v>
      </c>
    </row>
    <row r="362" spans="1:11" x14ac:dyDescent="0.25">
      <c r="A362">
        <v>-21600</v>
      </c>
      <c r="B362" t="s">
        <v>0</v>
      </c>
      <c r="C362" t="s">
        <v>1</v>
      </c>
      <c r="D362" t="s">
        <v>690</v>
      </c>
      <c r="E362" t="s">
        <v>691</v>
      </c>
      <c r="F362" t="s">
        <v>160</v>
      </c>
      <c r="G362" t="s">
        <v>5</v>
      </c>
      <c r="H362" t="s">
        <v>6</v>
      </c>
      <c r="I362">
        <v>-112000</v>
      </c>
      <c r="J362">
        <v>48202</v>
      </c>
      <c r="K362">
        <v>362</v>
      </c>
    </row>
    <row r="363" spans="1:11" x14ac:dyDescent="0.25">
      <c r="A363">
        <v>49398</v>
      </c>
      <c r="B363" t="s">
        <v>0</v>
      </c>
      <c r="C363" t="s">
        <v>1</v>
      </c>
      <c r="D363" t="s">
        <v>692</v>
      </c>
      <c r="E363" t="s">
        <v>507</v>
      </c>
      <c r="F363" t="s">
        <v>488</v>
      </c>
      <c r="G363" t="s">
        <v>5</v>
      </c>
      <c r="H363" t="s">
        <v>6</v>
      </c>
      <c r="I363">
        <v>119919</v>
      </c>
      <c r="J363">
        <v>2456</v>
      </c>
      <c r="K363">
        <v>363</v>
      </c>
    </row>
    <row r="364" spans="1:11" x14ac:dyDescent="0.25">
      <c r="A364">
        <v>-6500</v>
      </c>
      <c r="B364" t="s">
        <v>0</v>
      </c>
      <c r="C364" t="s">
        <v>1</v>
      </c>
      <c r="D364" t="s">
        <v>693</v>
      </c>
      <c r="E364" t="s">
        <v>694</v>
      </c>
      <c r="F364" t="s">
        <v>459</v>
      </c>
      <c r="G364" t="s">
        <v>5</v>
      </c>
      <c r="H364" t="s">
        <v>6</v>
      </c>
      <c r="I364">
        <v>16000</v>
      </c>
      <c r="J364">
        <v>-100400</v>
      </c>
      <c r="K364">
        <v>364</v>
      </c>
    </row>
    <row r="365" spans="1:11" x14ac:dyDescent="0.25">
      <c r="A365">
        <v>-240424</v>
      </c>
      <c r="B365" t="s">
        <v>0</v>
      </c>
      <c r="C365" t="s">
        <v>1</v>
      </c>
      <c r="D365" t="s">
        <v>695</v>
      </c>
      <c r="E365" t="s">
        <v>43</v>
      </c>
      <c r="F365" t="s">
        <v>696</v>
      </c>
      <c r="G365" t="s">
        <v>5</v>
      </c>
      <c r="H365" t="s">
        <v>6</v>
      </c>
      <c r="I365">
        <v>250791</v>
      </c>
      <c r="J365">
        <v>53378</v>
      </c>
      <c r="K365">
        <v>365</v>
      </c>
    </row>
    <row r="366" spans="1:11" x14ac:dyDescent="0.25">
      <c r="A366">
        <v>17600</v>
      </c>
      <c r="B366" t="s">
        <v>0</v>
      </c>
      <c r="C366" t="s">
        <v>1</v>
      </c>
      <c r="D366" t="s">
        <v>697</v>
      </c>
      <c r="E366" t="s">
        <v>563</v>
      </c>
      <c r="F366" t="s">
        <v>537</v>
      </c>
      <c r="G366" t="s">
        <v>5</v>
      </c>
      <c r="H366" t="s">
        <v>6</v>
      </c>
      <c r="I366">
        <v>40800</v>
      </c>
      <c r="J366">
        <v>19111</v>
      </c>
      <c r="K366">
        <v>366</v>
      </c>
    </row>
    <row r="367" spans="1:11" x14ac:dyDescent="0.25">
      <c r="A367">
        <v>-238631</v>
      </c>
      <c r="B367" t="s">
        <v>278</v>
      </c>
      <c r="C367" t="s">
        <v>1</v>
      </c>
      <c r="D367" t="s">
        <v>279</v>
      </c>
      <c r="E367" t="s">
        <v>698</v>
      </c>
      <c r="F367" t="s">
        <v>699</v>
      </c>
      <c r="G367" t="s">
        <v>5</v>
      </c>
      <c r="H367" t="s">
        <v>6</v>
      </c>
      <c r="I367">
        <v>-43797</v>
      </c>
      <c r="J367">
        <v>51897</v>
      </c>
      <c r="K367">
        <v>367</v>
      </c>
    </row>
    <row r="368" spans="1:11" x14ac:dyDescent="0.25">
      <c r="A368">
        <v>-5117</v>
      </c>
      <c r="B368" t="s">
        <v>278</v>
      </c>
      <c r="C368" t="s">
        <v>1</v>
      </c>
      <c r="D368" t="s">
        <v>282</v>
      </c>
      <c r="E368" t="s">
        <v>342</v>
      </c>
      <c r="F368" t="s">
        <v>258</v>
      </c>
      <c r="G368" t="s">
        <v>5</v>
      </c>
      <c r="H368" t="s">
        <v>6</v>
      </c>
      <c r="I368">
        <v>-221221</v>
      </c>
      <c r="J368">
        <v>43933</v>
      </c>
      <c r="K368">
        <v>368</v>
      </c>
    </row>
    <row r="369" spans="1:11" x14ac:dyDescent="0.25">
      <c r="A369">
        <v>-8778</v>
      </c>
      <c r="B369" t="s">
        <v>278</v>
      </c>
      <c r="C369" t="s">
        <v>1</v>
      </c>
      <c r="D369" t="s">
        <v>284</v>
      </c>
      <c r="E369" t="s">
        <v>700</v>
      </c>
      <c r="F369" t="s">
        <v>553</v>
      </c>
      <c r="G369" t="s">
        <v>5</v>
      </c>
      <c r="H369" t="s">
        <v>6</v>
      </c>
      <c r="I369">
        <v>-193876</v>
      </c>
      <c r="J369">
        <v>41078</v>
      </c>
      <c r="K369">
        <v>369</v>
      </c>
    </row>
    <row r="370" spans="1:11" x14ac:dyDescent="0.25">
      <c r="A370">
        <v>100343</v>
      </c>
      <c r="B370" t="s">
        <v>278</v>
      </c>
      <c r="C370" t="s">
        <v>1</v>
      </c>
      <c r="D370" t="s">
        <v>286</v>
      </c>
      <c r="E370" t="s">
        <v>428</v>
      </c>
      <c r="F370" t="s">
        <v>701</v>
      </c>
      <c r="G370" t="s">
        <v>5</v>
      </c>
      <c r="H370" t="s">
        <v>6</v>
      </c>
      <c r="I370">
        <v>-186029</v>
      </c>
      <c r="J370">
        <v>46816</v>
      </c>
      <c r="K370">
        <v>370</v>
      </c>
    </row>
    <row r="371" spans="1:11" x14ac:dyDescent="0.25">
      <c r="A371">
        <v>-38066</v>
      </c>
      <c r="B371" t="s">
        <v>278</v>
      </c>
      <c r="C371" t="s">
        <v>1</v>
      </c>
      <c r="D371" t="s">
        <v>289</v>
      </c>
      <c r="E371" t="s">
        <v>74</v>
      </c>
      <c r="F371" t="s">
        <v>702</v>
      </c>
      <c r="G371" t="s">
        <v>5</v>
      </c>
      <c r="H371" t="s">
        <v>6</v>
      </c>
      <c r="I371">
        <v>-172428</v>
      </c>
      <c r="J371">
        <v>37709</v>
      </c>
      <c r="K371">
        <v>371</v>
      </c>
    </row>
    <row r="372" spans="1:11" x14ac:dyDescent="0.25">
      <c r="A372">
        <v>-80477</v>
      </c>
      <c r="B372" t="s">
        <v>278</v>
      </c>
      <c r="C372" t="s">
        <v>1</v>
      </c>
      <c r="D372" t="s">
        <v>292</v>
      </c>
      <c r="E372" t="s">
        <v>94</v>
      </c>
      <c r="F372" t="s">
        <v>446</v>
      </c>
      <c r="G372" t="s">
        <v>5</v>
      </c>
      <c r="H372" t="s">
        <v>6</v>
      </c>
      <c r="I372">
        <v>-180032</v>
      </c>
      <c r="J372">
        <v>37766</v>
      </c>
      <c r="K372">
        <v>372</v>
      </c>
    </row>
    <row r="373" spans="1:11" x14ac:dyDescent="0.25">
      <c r="A373">
        <v>-77581</v>
      </c>
      <c r="B373" t="s">
        <v>278</v>
      </c>
      <c r="C373" t="s">
        <v>1</v>
      </c>
      <c r="D373" t="s">
        <v>295</v>
      </c>
      <c r="E373" t="s">
        <v>476</v>
      </c>
      <c r="F373" t="s">
        <v>703</v>
      </c>
      <c r="G373" t="s">
        <v>5</v>
      </c>
      <c r="H373" t="s">
        <v>6</v>
      </c>
      <c r="I373">
        <v>-142395</v>
      </c>
      <c r="J373">
        <v>36980</v>
      </c>
      <c r="K373">
        <v>373</v>
      </c>
    </row>
    <row r="374" spans="1:11" x14ac:dyDescent="0.25">
      <c r="A374">
        <v>35189</v>
      </c>
      <c r="B374" t="s">
        <v>278</v>
      </c>
      <c r="C374" t="s">
        <v>1</v>
      </c>
      <c r="D374" t="s">
        <v>297</v>
      </c>
      <c r="E374" t="s">
        <v>704</v>
      </c>
      <c r="F374" t="s">
        <v>705</v>
      </c>
      <c r="G374" t="s">
        <v>5</v>
      </c>
      <c r="H374" t="s">
        <v>6</v>
      </c>
      <c r="I374">
        <v>-176811</v>
      </c>
      <c r="J374">
        <v>37064</v>
      </c>
      <c r="K374">
        <v>374</v>
      </c>
    </row>
    <row r="375" spans="1:11" x14ac:dyDescent="0.25">
      <c r="A375">
        <v>50453</v>
      </c>
      <c r="B375" t="s">
        <v>278</v>
      </c>
      <c r="C375" t="s">
        <v>1</v>
      </c>
      <c r="D375" t="s">
        <v>299</v>
      </c>
      <c r="E375" t="s">
        <v>56</v>
      </c>
      <c r="F375" t="s">
        <v>706</v>
      </c>
      <c r="G375" t="s">
        <v>5</v>
      </c>
      <c r="H375" t="s">
        <v>6</v>
      </c>
      <c r="I375">
        <v>-149555</v>
      </c>
      <c r="J375">
        <v>41164</v>
      </c>
      <c r="K375">
        <v>375</v>
      </c>
    </row>
    <row r="376" spans="1:11" x14ac:dyDescent="0.25">
      <c r="A376">
        <v>90503</v>
      </c>
      <c r="B376" t="s">
        <v>278</v>
      </c>
      <c r="C376" t="s">
        <v>1</v>
      </c>
      <c r="D376" t="s">
        <v>301</v>
      </c>
      <c r="E376" t="s">
        <v>707</v>
      </c>
      <c r="F376" t="s">
        <v>708</v>
      </c>
      <c r="G376" t="s">
        <v>5</v>
      </c>
      <c r="H376" t="s">
        <v>6</v>
      </c>
      <c r="I376">
        <v>-124484</v>
      </c>
      <c r="J376">
        <v>37032</v>
      </c>
      <c r="K376">
        <v>376</v>
      </c>
    </row>
    <row r="377" spans="1:11" x14ac:dyDescent="0.25">
      <c r="A377">
        <v>-212009</v>
      </c>
      <c r="B377" t="s">
        <v>278</v>
      </c>
      <c r="C377" t="s">
        <v>1</v>
      </c>
      <c r="D377" t="s">
        <v>304</v>
      </c>
      <c r="E377" t="s">
        <v>709</v>
      </c>
      <c r="F377" t="s">
        <v>142</v>
      </c>
      <c r="G377" t="s">
        <v>5</v>
      </c>
      <c r="H377" t="s">
        <v>6</v>
      </c>
      <c r="I377">
        <v>44831</v>
      </c>
      <c r="J377">
        <v>55231</v>
      </c>
      <c r="K377">
        <v>377</v>
      </c>
    </row>
    <row r="378" spans="1:11" x14ac:dyDescent="0.25">
      <c r="A378">
        <v>161379</v>
      </c>
      <c r="B378" t="s">
        <v>278</v>
      </c>
      <c r="C378" t="s">
        <v>1</v>
      </c>
      <c r="D378" t="s">
        <v>307</v>
      </c>
      <c r="E378" t="s">
        <v>62</v>
      </c>
      <c r="F378" t="s">
        <v>383</v>
      </c>
      <c r="G378" t="s">
        <v>5</v>
      </c>
      <c r="H378" t="s">
        <v>6</v>
      </c>
      <c r="I378">
        <v>-103735</v>
      </c>
      <c r="J378">
        <v>18035</v>
      </c>
      <c r="K378">
        <v>378</v>
      </c>
    </row>
    <row r="379" spans="1:11" x14ac:dyDescent="0.25">
      <c r="A379">
        <v>-211358</v>
      </c>
      <c r="B379" t="s">
        <v>278</v>
      </c>
      <c r="C379" t="s">
        <v>1</v>
      </c>
      <c r="D379" t="s">
        <v>309</v>
      </c>
      <c r="E379" t="s">
        <v>162</v>
      </c>
      <c r="F379" t="s">
        <v>115</v>
      </c>
      <c r="G379" t="s">
        <v>5</v>
      </c>
      <c r="H379" t="s">
        <v>6</v>
      </c>
      <c r="I379">
        <v>-266865</v>
      </c>
      <c r="J379">
        <v>60683</v>
      </c>
      <c r="K379">
        <v>379</v>
      </c>
    </row>
    <row r="380" spans="1:11" x14ac:dyDescent="0.25">
      <c r="A380">
        <v>-277328</v>
      </c>
      <c r="B380" t="s">
        <v>278</v>
      </c>
      <c r="C380" t="s">
        <v>1</v>
      </c>
      <c r="D380" t="s">
        <v>310</v>
      </c>
      <c r="E380" t="s">
        <v>413</v>
      </c>
      <c r="F380" t="s">
        <v>426</v>
      </c>
      <c r="G380" t="s">
        <v>5</v>
      </c>
      <c r="H380" t="s">
        <v>6</v>
      </c>
      <c r="I380">
        <v>-248529</v>
      </c>
      <c r="J380">
        <v>66801</v>
      </c>
      <c r="K380">
        <v>380</v>
      </c>
    </row>
    <row r="381" spans="1:11" x14ac:dyDescent="0.25">
      <c r="A381">
        <v>-244053</v>
      </c>
      <c r="B381" t="s">
        <v>278</v>
      </c>
      <c r="C381" t="s">
        <v>1</v>
      </c>
      <c r="D381" t="s">
        <v>312</v>
      </c>
      <c r="E381" t="s">
        <v>417</v>
      </c>
      <c r="F381" t="s">
        <v>531</v>
      </c>
      <c r="G381" t="s">
        <v>5</v>
      </c>
      <c r="H381" t="s">
        <v>6</v>
      </c>
      <c r="I381">
        <v>-265410</v>
      </c>
      <c r="J381">
        <v>65135</v>
      </c>
      <c r="K381">
        <v>381</v>
      </c>
    </row>
    <row r="382" spans="1:11" x14ac:dyDescent="0.25">
      <c r="A382">
        <v>178038</v>
      </c>
      <c r="B382" t="s">
        <v>278</v>
      </c>
      <c r="C382" t="s">
        <v>1</v>
      </c>
      <c r="D382" t="s">
        <v>315</v>
      </c>
      <c r="E382" t="s">
        <v>601</v>
      </c>
      <c r="F382" t="s">
        <v>680</v>
      </c>
      <c r="G382" t="s">
        <v>5</v>
      </c>
      <c r="H382" t="s">
        <v>6</v>
      </c>
      <c r="I382">
        <v>2070</v>
      </c>
      <c r="J382">
        <v>18756</v>
      </c>
      <c r="K382">
        <v>382</v>
      </c>
    </row>
    <row r="383" spans="1:11" x14ac:dyDescent="0.25">
      <c r="A383">
        <v>193642</v>
      </c>
      <c r="B383" t="s">
        <v>278</v>
      </c>
      <c r="C383" t="s">
        <v>1</v>
      </c>
      <c r="D383" t="s">
        <v>316</v>
      </c>
      <c r="E383" t="s">
        <v>705</v>
      </c>
      <c r="F383" t="s">
        <v>75</v>
      </c>
      <c r="G383" t="s">
        <v>5</v>
      </c>
      <c r="H383" t="s">
        <v>6</v>
      </c>
      <c r="I383">
        <v>34964</v>
      </c>
      <c r="J383">
        <v>20788</v>
      </c>
      <c r="K383">
        <v>383</v>
      </c>
    </row>
    <row r="384" spans="1:11" x14ac:dyDescent="0.25">
      <c r="A384">
        <v>156375</v>
      </c>
      <c r="B384" t="s">
        <v>278</v>
      </c>
      <c r="C384" t="s">
        <v>1</v>
      </c>
      <c r="D384" t="s">
        <v>318</v>
      </c>
      <c r="E384" t="s">
        <v>710</v>
      </c>
      <c r="F384" t="s">
        <v>386</v>
      </c>
      <c r="G384" t="s">
        <v>5</v>
      </c>
      <c r="H384" t="s">
        <v>6</v>
      </c>
      <c r="I384">
        <v>59283</v>
      </c>
      <c r="J384">
        <v>19203</v>
      </c>
      <c r="K384">
        <v>384</v>
      </c>
    </row>
    <row r="385" spans="1:11" x14ac:dyDescent="0.25">
      <c r="A385">
        <v>89283</v>
      </c>
      <c r="B385" t="s">
        <v>278</v>
      </c>
      <c r="C385" t="s">
        <v>1</v>
      </c>
      <c r="D385" t="s">
        <v>320</v>
      </c>
      <c r="E385" t="s">
        <v>475</v>
      </c>
      <c r="F385" t="s">
        <v>40</v>
      </c>
      <c r="G385" t="s">
        <v>5</v>
      </c>
      <c r="H385" t="s">
        <v>6</v>
      </c>
      <c r="I385">
        <v>63682</v>
      </c>
      <c r="J385">
        <v>18634</v>
      </c>
      <c r="K385">
        <v>385</v>
      </c>
    </row>
    <row r="386" spans="1:11" x14ac:dyDescent="0.25">
      <c r="A386">
        <v>12785</v>
      </c>
      <c r="B386" t="s">
        <v>278</v>
      </c>
      <c r="C386" t="s">
        <v>1</v>
      </c>
      <c r="D386" t="s">
        <v>322</v>
      </c>
      <c r="E386" t="s">
        <v>710</v>
      </c>
      <c r="F386" t="s">
        <v>711</v>
      </c>
      <c r="G386" t="s">
        <v>5</v>
      </c>
      <c r="H386" t="s">
        <v>6</v>
      </c>
      <c r="I386">
        <v>59015</v>
      </c>
      <c r="J386">
        <v>18751</v>
      </c>
      <c r="K386">
        <v>386</v>
      </c>
    </row>
    <row r="387" spans="1:11" x14ac:dyDescent="0.25">
      <c r="A387">
        <v>15331</v>
      </c>
      <c r="B387" t="s">
        <v>278</v>
      </c>
      <c r="C387" t="s">
        <v>1</v>
      </c>
      <c r="D387" t="s">
        <v>324</v>
      </c>
      <c r="E387" t="s">
        <v>712</v>
      </c>
      <c r="F387" t="s">
        <v>134</v>
      </c>
      <c r="G387" t="s">
        <v>5</v>
      </c>
      <c r="H387" t="s">
        <v>6</v>
      </c>
      <c r="I387">
        <v>107062</v>
      </c>
      <c r="J387">
        <v>-5682</v>
      </c>
      <c r="K387">
        <v>387</v>
      </c>
    </row>
    <row r="388" spans="1:11" x14ac:dyDescent="0.25">
      <c r="A388">
        <v>-21564</v>
      </c>
      <c r="B388" t="s">
        <v>278</v>
      </c>
      <c r="C388" t="s">
        <v>1</v>
      </c>
      <c r="D388" t="s">
        <v>326</v>
      </c>
      <c r="E388" t="s">
        <v>664</v>
      </c>
      <c r="F388" t="s">
        <v>160</v>
      </c>
      <c r="G388" t="s">
        <v>5</v>
      </c>
      <c r="H388" t="s">
        <v>6</v>
      </c>
      <c r="I388">
        <v>109572</v>
      </c>
      <c r="J388">
        <v>-15634</v>
      </c>
      <c r="K388">
        <v>388</v>
      </c>
    </row>
    <row r="389" spans="1:11" x14ac:dyDescent="0.25">
      <c r="A389">
        <v>-37026</v>
      </c>
      <c r="B389" t="s">
        <v>278</v>
      </c>
      <c r="C389" t="s">
        <v>1</v>
      </c>
      <c r="D389" t="s">
        <v>329</v>
      </c>
      <c r="E389" t="s">
        <v>516</v>
      </c>
      <c r="F389" t="s">
        <v>455</v>
      </c>
      <c r="G389" t="s">
        <v>5</v>
      </c>
      <c r="H389" t="s">
        <v>6</v>
      </c>
      <c r="I389">
        <v>138571</v>
      </c>
      <c r="J389">
        <v>-17656</v>
      </c>
      <c r="K389">
        <v>389</v>
      </c>
    </row>
    <row r="390" spans="1:11" x14ac:dyDescent="0.25">
      <c r="A390">
        <v>-102446</v>
      </c>
      <c r="B390" t="s">
        <v>278</v>
      </c>
      <c r="C390" t="s">
        <v>1</v>
      </c>
      <c r="D390" t="s">
        <v>332</v>
      </c>
      <c r="E390" t="s">
        <v>454</v>
      </c>
      <c r="F390" t="s">
        <v>713</v>
      </c>
      <c r="G390" t="s">
        <v>5</v>
      </c>
      <c r="H390" t="s">
        <v>6</v>
      </c>
      <c r="I390">
        <v>143859</v>
      </c>
      <c r="J390">
        <v>-18676</v>
      </c>
      <c r="K390">
        <v>390</v>
      </c>
    </row>
    <row r="391" spans="1:11" x14ac:dyDescent="0.25">
      <c r="A391">
        <v>-149265</v>
      </c>
      <c r="B391" t="s">
        <v>278</v>
      </c>
      <c r="C391" t="s">
        <v>1</v>
      </c>
      <c r="D391" t="s">
        <v>334</v>
      </c>
      <c r="E391" t="s">
        <v>714</v>
      </c>
      <c r="F391" t="s">
        <v>56</v>
      </c>
      <c r="G391" t="s">
        <v>5</v>
      </c>
      <c r="H391" t="s">
        <v>6</v>
      </c>
      <c r="I391">
        <v>160216</v>
      </c>
      <c r="J391">
        <v>-5360</v>
      </c>
      <c r="K391">
        <v>391</v>
      </c>
    </row>
    <row r="392" spans="1:11" x14ac:dyDescent="0.25">
      <c r="A392">
        <v>-166838</v>
      </c>
      <c r="B392" t="s">
        <v>278</v>
      </c>
      <c r="C392" t="s">
        <v>1</v>
      </c>
      <c r="D392" t="s">
        <v>336</v>
      </c>
      <c r="E392" t="s">
        <v>715</v>
      </c>
      <c r="F392" t="s">
        <v>716</v>
      </c>
      <c r="G392" t="s">
        <v>5</v>
      </c>
      <c r="H392" t="s">
        <v>6</v>
      </c>
      <c r="I392">
        <v>157528</v>
      </c>
      <c r="J392">
        <v>1692</v>
      </c>
      <c r="K392">
        <v>392</v>
      </c>
    </row>
    <row r="393" spans="1:11" x14ac:dyDescent="0.25">
      <c r="A393">
        <v>-153953</v>
      </c>
      <c r="B393" t="s">
        <v>278</v>
      </c>
      <c r="C393" t="s">
        <v>1</v>
      </c>
      <c r="D393" t="s">
        <v>338</v>
      </c>
      <c r="E393" t="s">
        <v>218</v>
      </c>
      <c r="F393" t="s">
        <v>717</v>
      </c>
      <c r="G393" t="s">
        <v>5</v>
      </c>
      <c r="H393" t="s">
        <v>6</v>
      </c>
      <c r="I393">
        <v>214328</v>
      </c>
      <c r="J393">
        <v>10538</v>
      </c>
      <c r="K393">
        <v>393</v>
      </c>
    </row>
    <row r="394" spans="1:11" x14ac:dyDescent="0.25">
      <c r="A394">
        <v>-75161</v>
      </c>
      <c r="B394" t="s">
        <v>278</v>
      </c>
      <c r="C394" t="s">
        <v>1</v>
      </c>
      <c r="D394" t="s">
        <v>341</v>
      </c>
      <c r="E394" t="s">
        <v>201</v>
      </c>
      <c r="F394" t="s">
        <v>447</v>
      </c>
      <c r="G394" t="s">
        <v>5</v>
      </c>
      <c r="H394" t="s">
        <v>6</v>
      </c>
      <c r="I394">
        <v>257236</v>
      </c>
      <c r="J394">
        <v>-304</v>
      </c>
      <c r="K394">
        <v>394</v>
      </c>
    </row>
    <row r="395" spans="1:11" x14ac:dyDescent="0.25">
      <c r="A395">
        <v>-34230</v>
      </c>
      <c r="B395" t="s">
        <v>278</v>
      </c>
      <c r="C395" t="s">
        <v>1</v>
      </c>
      <c r="D395" t="s">
        <v>344</v>
      </c>
      <c r="E395" t="s">
        <v>718</v>
      </c>
      <c r="F395" t="s">
        <v>719</v>
      </c>
      <c r="G395" t="s">
        <v>5</v>
      </c>
      <c r="H395" t="s">
        <v>6</v>
      </c>
      <c r="I395">
        <v>247747</v>
      </c>
      <c r="J395">
        <v>7373</v>
      </c>
      <c r="K395">
        <v>395</v>
      </c>
    </row>
    <row r="396" spans="1:11" x14ac:dyDescent="0.25">
      <c r="A396">
        <v>-26653</v>
      </c>
      <c r="B396" t="s">
        <v>278</v>
      </c>
      <c r="C396" t="s">
        <v>1</v>
      </c>
      <c r="D396" t="s">
        <v>347</v>
      </c>
      <c r="E396" t="s">
        <v>720</v>
      </c>
      <c r="F396" t="s">
        <v>641</v>
      </c>
      <c r="G396" t="s">
        <v>5</v>
      </c>
      <c r="H396" t="s">
        <v>6</v>
      </c>
      <c r="I396">
        <v>297925</v>
      </c>
      <c r="J396">
        <v>15331</v>
      </c>
      <c r="K396">
        <v>396</v>
      </c>
    </row>
    <row r="397" spans="1:11" x14ac:dyDescent="0.25">
      <c r="A397">
        <v>-208000</v>
      </c>
      <c r="B397" t="s">
        <v>348</v>
      </c>
      <c r="C397" t="s">
        <v>349</v>
      </c>
      <c r="D397" t="s">
        <v>350</v>
      </c>
      <c r="E397" t="s">
        <v>321</v>
      </c>
      <c r="F397" t="s">
        <v>721</v>
      </c>
      <c r="G397" t="s">
        <v>5</v>
      </c>
      <c r="H397" t="s">
        <v>6</v>
      </c>
      <c r="I397">
        <v>-43200</v>
      </c>
      <c r="J397">
        <v>54600</v>
      </c>
      <c r="K397">
        <v>397</v>
      </c>
    </row>
    <row r="398" spans="1:11" x14ac:dyDescent="0.25">
      <c r="A398">
        <v>17714</v>
      </c>
      <c r="B398" t="s">
        <v>348</v>
      </c>
      <c r="C398" t="s">
        <v>349</v>
      </c>
      <c r="D398" t="s">
        <v>353</v>
      </c>
      <c r="E398" t="s">
        <v>335</v>
      </c>
      <c r="F398" t="s">
        <v>537</v>
      </c>
      <c r="G398" t="s">
        <v>5</v>
      </c>
      <c r="H398" t="s">
        <v>6</v>
      </c>
      <c r="I398">
        <v>-220475</v>
      </c>
      <c r="J398">
        <v>61494</v>
      </c>
      <c r="K398">
        <v>398</v>
      </c>
    </row>
    <row r="399" spans="1:11" x14ac:dyDescent="0.25">
      <c r="A399">
        <v>27750</v>
      </c>
      <c r="B399" t="s">
        <v>348</v>
      </c>
      <c r="C399" t="s">
        <v>349</v>
      </c>
      <c r="D399" t="s">
        <v>356</v>
      </c>
      <c r="E399" t="s">
        <v>722</v>
      </c>
      <c r="F399" t="s">
        <v>723</v>
      </c>
      <c r="G399" t="s">
        <v>5</v>
      </c>
      <c r="H399" t="s">
        <v>6</v>
      </c>
      <c r="I399">
        <v>-163807</v>
      </c>
      <c r="J399">
        <v>63154</v>
      </c>
      <c r="K399">
        <v>399</v>
      </c>
    </row>
    <row r="400" spans="1:11" x14ac:dyDescent="0.25">
      <c r="A400">
        <v>-43549</v>
      </c>
      <c r="B400" t="s">
        <v>348</v>
      </c>
      <c r="C400" t="s">
        <v>349</v>
      </c>
      <c r="D400" t="s">
        <v>359</v>
      </c>
      <c r="E400" t="s">
        <v>724</v>
      </c>
      <c r="F400" t="s">
        <v>321</v>
      </c>
      <c r="G400" t="s">
        <v>5</v>
      </c>
      <c r="H400" t="s">
        <v>6</v>
      </c>
      <c r="I400">
        <v>-92875</v>
      </c>
      <c r="J400">
        <v>68900</v>
      </c>
      <c r="K400">
        <v>400</v>
      </c>
    </row>
    <row r="401" spans="1:11" x14ac:dyDescent="0.25">
      <c r="A401">
        <v>-132735</v>
      </c>
      <c r="B401" t="s">
        <v>348</v>
      </c>
      <c r="C401" t="s">
        <v>349</v>
      </c>
      <c r="D401" t="s">
        <v>362</v>
      </c>
      <c r="E401" t="s">
        <v>725</v>
      </c>
      <c r="F401" t="s">
        <v>105</v>
      </c>
      <c r="G401" t="s">
        <v>5</v>
      </c>
      <c r="H401" t="s">
        <v>6</v>
      </c>
      <c r="I401">
        <v>-69556</v>
      </c>
      <c r="J401">
        <v>46294</v>
      </c>
      <c r="K401">
        <v>401</v>
      </c>
    </row>
    <row r="402" spans="1:11" x14ac:dyDescent="0.25">
      <c r="A402">
        <v>13152</v>
      </c>
      <c r="B402" t="s">
        <v>348</v>
      </c>
      <c r="C402" t="s">
        <v>349</v>
      </c>
      <c r="D402" t="s">
        <v>364</v>
      </c>
      <c r="E402" t="s">
        <v>557</v>
      </c>
      <c r="F402" t="s">
        <v>434</v>
      </c>
      <c r="G402" t="s">
        <v>5</v>
      </c>
      <c r="H402" t="s">
        <v>6</v>
      </c>
      <c r="I402">
        <v>-205978</v>
      </c>
      <c r="J402">
        <v>39994</v>
      </c>
      <c r="K402">
        <v>402</v>
      </c>
    </row>
    <row r="403" spans="1:11" x14ac:dyDescent="0.25">
      <c r="A403">
        <v>54387</v>
      </c>
      <c r="B403" t="s">
        <v>348</v>
      </c>
      <c r="C403" t="s">
        <v>349</v>
      </c>
      <c r="D403" t="s">
        <v>367</v>
      </c>
      <c r="E403" t="s">
        <v>418</v>
      </c>
      <c r="F403" t="s">
        <v>726</v>
      </c>
      <c r="G403" t="s">
        <v>5</v>
      </c>
      <c r="H403" t="s">
        <v>6</v>
      </c>
      <c r="I403">
        <v>-168441</v>
      </c>
      <c r="J403">
        <v>45436</v>
      </c>
      <c r="K403">
        <v>403</v>
      </c>
    </row>
    <row r="404" spans="1:11" x14ac:dyDescent="0.25">
      <c r="A404">
        <v>31501</v>
      </c>
      <c r="B404" t="s">
        <v>348</v>
      </c>
      <c r="C404" t="s">
        <v>349</v>
      </c>
      <c r="D404" t="s">
        <v>368</v>
      </c>
      <c r="E404" t="s">
        <v>430</v>
      </c>
      <c r="F404" t="s">
        <v>28</v>
      </c>
      <c r="G404" t="s">
        <v>5</v>
      </c>
      <c r="H404" t="s">
        <v>6</v>
      </c>
      <c r="I404">
        <v>-125463</v>
      </c>
      <c r="J404">
        <v>39890</v>
      </c>
      <c r="K404">
        <v>404</v>
      </c>
    </row>
    <row r="405" spans="1:11" x14ac:dyDescent="0.25">
      <c r="A405">
        <v>-26010</v>
      </c>
      <c r="B405" t="s">
        <v>348</v>
      </c>
      <c r="C405" t="s">
        <v>349</v>
      </c>
      <c r="D405" t="s">
        <v>369</v>
      </c>
      <c r="E405" t="s">
        <v>429</v>
      </c>
      <c r="F405" t="s">
        <v>518</v>
      </c>
      <c r="G405" t="s">
        <v>5</v>
      </c>
      <c r="H405" t="s">
        <v>6</v>
      </c>
      <c r="I405">
        <v>-82812</v>
      </c>
      <c r="J405">
        <v>40610</v>
      </c>
      <c r="K405">
        <v>405</v>
      </c>
    </row>
    <row r="406" spans="1:11" x14ac:dyDescent="0.25">
      <c r="A406">
        <v>0</v>
      </c>
      <c r="B406" t="s">
        <v>348</v>
      </c>
      <c r="C406" t="s">
        <v>349</v>
      </c>
      <c r="D406" t="s">
        <v>371</v>
      </c>
      <c r="E406" t="s">
        <v>698</v>
      </c>
      <c r="F406" t="s">
        <v>433</v>
      </c>
      <c r="G406" t="s">
        <v>5</v>
      </c>
      <c r="H406" t="s">
        <v>6</v>
      </c>
      <c r="I406">
        <v>0</v>
      </c>
      <c r="J406">
        <v>0</v>
      </c>
      <c r="K406">
        <v>406</v>
      </c>
    </row>
    <row r="407" spans="1:11" x14ac:dyDescent="0.25">
      <c r="A407">
        <v>-80453</v>
      </c>
      <c r="B407" t="s">
        <v>348</v>
      </c>
      <c r="C407" t="s">
        <v>349</v>
      </c>
      <c r="D407" t="s">
        <v>372</v>
      </c>
      <c r="E407" t="s">
        <v>525</v>
      </c>
      <c r="F407" t="s">
        <v>587</v>
      </c>
      <c r="G407" t="s">
        <v>5</v>
      </c>
      <c r="H407" t="s">
        <v>6</v>
      </c>
      <c r="I407">
        <v>6419</v>
      </c>
      <c r="J407">
        <v>13792</v>
      </c>
      <c r="K407">
        <v>407</v>
      </c>
    </row>
    <row r="408" spans="1:11" x14ac:dyDescent="0.25">
      <c r="A408">
        <v>-8862</v>
      </c>
      <c r="B408" t="s">
        <v>348</v>
      </c>
      <c r="C408" t="s">
        <v>349</v>
      </c>
      <c r="D408" t="s">
        <v>375</v>
      </c>
      <c r="E408" t="s">
        <v>459</v>
      </c>
      <c r="F408" t="s">
        <v>553</v>
      </c>
      <c r="G408" t="s">
        <v>5</v>
      </c>
      <c r="H408" t="s">
        <v>6</v>
      </c>
      <c r="I408">
        <v>-6809</v>
      </c>
      <c r="J408">
        <v>26595</v>
      </c>
      <c r="K408">
        <v>408</v>
      </c>
    </row>
    <row r="409" spans="1:11" x14ac:dyDescent="0.25">
      <c r="A409">
        <v>54793</v>
      </c>
      <c r="B409" t="s">
        <v>348</v>
      </c>
      <c r="C409" t="s">
        <v>349</v>
      </c>
      <c r="D409" t="s">
        <v>377</v>
      </c>
      <c r="E409" t="s">
        <v>727</v>
      </c>
      <c r="F409" t="s">
        <v>728</v>
      </c>
      <c r="G409" t="s">
        <v>5</v>
      </c>
      <c r="H409" t="s">
        <v>6</v>
      </c>
      <c r="I409">
        <v>-44839</v>
      </c>
      <c r="J409">
        <v>27584</v>
      </c>
      <c r="K409">
        <v>409</v>
      </c>
    </row>
    <row r="410" spans="1:11" x14ac:dyDescent="0.25">
      <c r="A410">
        <v>76691</v>
      </c>
      <c r="B410" t="s">
        <v>348</v>
      </c>
      <c r="C410" t="s">
        <v>349</v>
      </c>
      <c r="D410" t="s">
        <v>380</v>
      </c>
      <c r="E410" t="s">
        <v>321</v>
      </c>
      <c r="F410" t="s">
        <v>729</v>
      </c>
      <c r="G410" t="s">
        <v>5</v>
      </c>
      <c r="H410" t="s">
        <v>6</v>
      </c>
      <c r="I410">
        <v>-43136</v>
      </c>
      <c r="J410">
        <v>16100</v>
      </c>
      <c r="K410">
        <v>410</v>
      </c>
    </row>
    <row r="411" spans="1:11" x14ac:dyDescent="0.25">
      <c r="A411">
        <v>55547</v>
      </c>
      <c r="B411" t="s">
        <v>348</v>
      </c>
      <c r="C411" t="s">
        <v>349</v>
      </c>
      <c r="D411" t="s">
        <v>382</v>
      </c>
      <c r="E411" t="s">
        <v>458</v>
      </c>
      <c r="F411" t="s">
        <v>728</v>
      </c>
      <c r="G411" t="s">
        <v>5</v>
      </c>
      <c r="H411" t="s">
        <v>6</v>
      </c>
      <c r="I411">
        <v>-17603</v>
      </c>
      <c r="J411">
        <v>18590</v>
      </c>
      <c r="K411">
        <v>411</v>
      </c>
    </row>
    <row r="412" spans="1:11" x14ac:dyDescent="0.25">
      <c r="A412">
        <v>105857</v>
      </c>
      <c r="B412" t="s">
        <v>348</v>
      </c>
      <c r="C412" t="s">
        <v>349</v>
      </c>
      <c r="D412" t="s">
        <v>385</v>
      </c>
      <c r="E412" t="s">
        <v>661</v>
      </c>
      <c r="F412" t="s">
        <v>730</v>
      </c>
      <c r="G412" t="s">
        <v>5</v>
      </c>
      <c r="H412" t="s">
        <v>6</v>
      </c>
      <c r="I412">
        <v>-9934</v>
      </c>
      <c r="J412">
        <v>13147</v>
      </c>
      <c r="K412">
        <v>412</v>
      </c>
    </row>
    <row r="413" spans="1:11" x14ac:dyDescent="0.25">
      <c r="A413">
        <v>121874</v>
      </c>
      <c r="B413" t="s">
        <v>348</v>
      </c>
      <c r="C413" t="s">
        <v>349</v>
      </c>
      <c r="D413" t="s">
        <v>387</v>
      </c>
      <c r="E413" t="s">
        <v>731</v>
      </c>
      <c r="F413" t="s">
        <v>732</v>
      </c>
      <c r="G413" t="s">
        <v>5</v>
      </c>
      <c r="H413" t="s">
        <v>6</v>
      </c>
      <c r="I413">
        <v>22322</v>
      </c>
      <c r="J413">
        <v>19854</v>
      </c>
      <c r="K413">
        <v>413</v>
      </c>
    </row>
    <row r="414" spans="1:11" x14ac:dyDescent="0.25">
      <c r="A414">
        <v>98400</v>
      </c>
      <c r="B414" t="s">
        <v>348</v>
      </c>
      <c r="C414" t="s">
        <v>349</v>
      </c>
      <c r="D414" t="s">
        <v>389</v>
      </c>
      <c r="E414" t="s">
        <v>733</v>
      </c>
      <c r="F414" t="s">
        <v>111</v>
      </c>
      <c r="G414" t="s">
        <v>5</v>
      </c>
      <c r="H414" t="s">
        <v>6</v>
      </c>
      <c r="I414">
        <v>45600</v>
      </c>
      <c r="J414">
        <v>19024</v>
      </c>
      <c r="K414">
        <v>414</v>
      </c>
    </row>
    <row r="415" spans="1:11" x14ac:dyDescent="0.25">
      <c r="A415">
        <v>51321</v>
      </c>
      <c r="B415" t="s">
        <v>348</v>
      </c>
      <c r="C415" t="s">
        <v>349</v>
      </c>
      <c r="D415" t="s">
        <v>392</v>
      </c>
      <c r="E415" t="s">
        <v>689</v>
      </c>
      <c r="F415" t="s">
        <v>337</v>
      </c>
      <c r="G415" t="s">
        <v>5</v>
      </c>
      <c r="H415" t="s">
        <v>6</v>
      </c>
      <c r="I415">
        <v>39463</v>
      </c>
      <c r="J415">
        <v>14720</v>
      </c>
      <c r="K415">
        <v>415</v>
      </c>
    </row>
    <row r="416" spans="1:11" x14ac:dyDescent="0.25">
      <c r="A416">
        <v>42949</v>
      </c>
      <c r="B416" t="s">
        <v>348</v>
      </c>
      <c r="C416" t="s">
        <v>349</v>
      </c>
      <c r="D416" t="s">
        <v>393</v>
      </c>
      <c r="E416" t="s">
        <v>734</v>
      </c>
      <c r="F416" t="s">
        <v>735</v>
      </c>
      <c r="G416" t="s">
        <v>5</v>
      </c>
      <c r="H416" t="s">
        <v>6</v>
      </c>
      <c r="I416">
        <v>82809</v>
      </c>
      <c r="J416">
        <v>19290</v>
      </c>
      <c r="K416">
        <v>416</v>
      </c>
    </row>
    <row r="417" spans="1:11" x14ac:dyDescent="0.25">
      <c r="A417">
        <v>9051</v>
      </c>
      <c r="B417" t="s">
        <v>348</v>
      </c>
      <c r="C417" t="s">
        <v>349</v>
      </c>
      <c r="D417" t="s">
        <v>395</v>
      </c>
      <c r="E417" t="s">
        <v>662</v>
      </c>
      <c r="F417" t="s">
        <v>489</v>
      </c>
      <c r="G417" t="s">
        <v>5</v>
      </c>
      <c r="H417" t="s">
        <v>6</v>
      </c>
      <c r="I417">
        <v>111734</v>
      </c>
      <c r="J417">
        <v>-7053</v>
      </c>
      <c r="K417">
        <v>417</v>
      </c>
    </row>
    <row r="418" spans="1:11" x14ac:dyDescent="0.25">
      <c r="A418">
        <v>-15944</v>
      </c>
      <c r="B418" t="s">
        <v>348</v>
      </c>
      <c r="C418" t="s">
        <v>349</v>
      </c>
      <c r="D418" t="s">
        <v>396</v>
      </c>
      <c r="E418" t="s">
        <v>261</v>
      </c>
      <c r="F418" t="s">
        <v>736</v>
      </c>
      <c r="G418" t="s">
        <v>5</v>
      </c>
      <c r="H418" t="s">
        <v>6</v>
      </c>
      <c r="I418">
        <v>94070</v>
      </c>
      <c r="J418">
        <v>-9196</v>
      </c>
      <c r="K418">
        <v>418</v>
      </c>
    </row>
    <row r="419" spans="1:11" x14ac:dyDescent="0.25">
      <c r="A419">
        <v>-83360</v>
      </c>
      <c r="B419" t="s">
        <v>348</v>
      </c>
      <c r="C419" t="s">
        <v>349</v>
      </c>
      <c r="D419" t="s">
        <v>399</v>
      </c>
      <c r="E419" t="s">
        <v>379</v>
      </c>
      <c r="F419" t="s">
        <v>21</v>
      </c>
      <c r="G419" t="s">
        <v>5</v>
      </c>
      <c r="H419" t="s">
        <v>6</v>
      </c>
      <c r="I419">
        <v>92776</v>
      </c>
      <c r="J419">
        <v>-3360</v>
      </c>
      <c r="K419">
        <v>419</v>
      </c>
    </row>
    <row r="420" spans="1:11" x14ac:dyDescent="0.25">
      <c r="A420">
        <v>-84800</v>
      </c>
      <c r="B420" t="s">
        <v>348</v>
      </c>
      <c r="C420" t="s">
        <v>349</v>
      </c>
      <c r="D420" t="s">
        <v>402</v>
      </c>
      <c r="E420" t="s">
        <v>383</v>
      </c>
      <c r="F420" t="s">
        <v>737</v>
      </c>
      <c r="G420" t="s">
        <v>5</v>
      </c>
      <c r="H420" t="s">
        <v>6</v>
      </c>
      <c r="I420">
        <v>161600</v>
      </c>
      <c r="J420">
        <v>6470</v>
      </c>
      <c r="K420">
        <v>420</v>
      </c>
    </row>
    <row r="421" spans="1:11" x14ac:dyDescent="0.25">
      <c r="A421">
        <v>-36730</v>
      </c>
      <c r="B421" t="s">
        <v>348</v>
      </c>
      <c r="C421" t="s">
        <v>349</v>
      </c>
      <c r="D421" t="s">
        <v>404</v>
      </c>
      <c r="E421" t="s">
        <v>383</v>
      </c>
      <c r="F421" t="s">
        <v>455</v>
      </c>
      <c r="G421" t="s">
        <v>5</v>
      </c>
      <c r="H421" t="s">
        <v>6</v>
      </c>
      <c r="I421">
        <v>161218</v>
      </c>
      <c r="J421">
        <v>-8360</v>
      </c>
      <c r="K421">
        <v>421</v>
      </c>
    </row>
    <row r="422" spans="1:11" x14ac:dyDescent="0.25">
      <c r="A422">
        <v>-11235</v>
      </c>
      <c r="B422" t="s">
        <v>348</v>
      </c>
      <c r="C422" t="s">
        <v>349</v>
      </c>
      <c r="D422" t="s">
        <v>406</v>
      </c>
      <c r="E422" t="s">
        <v>210</v>
      </c>
      <c r="F422" t="s">
        <v>541</v>
      </c>
      <c r="G422" t="s">
        <v>5</v>
      </c>
      <c r="H422" t="s">
        <v>6</v>
      </c>
      <c r="I422">
        <v>141351</v>
      </c>
      <c r="J422">
        <v>-17596</v>
      </c>
      <c r="K422">
        <v>422</v>
      </c>
    </row>
    <row r="423" spans="1:11" x14ac:dyDescent="0.25">
      <c r="A423">
        <v>24800</v>
      </c>
      <c r="B423" t="s">
        <v>348</v>
      </c>
      <c r="C423" t="s">
        <v>349</v>
      </c>
      <c r="D423" t="s">
        <v>407</v>
      </c>
      <c r="E423" t="s">
        <v>714</v>
      </c>
      <c r="F423" t="s">
        <v>232</v>
      </c>
      <c r="G423" t="s">
        <v>5</v>
      </c>
      <c r="H423" t="s">
        <v>6</v>
      </c>
      <c r="I423">
        <v>160000</v>
      </c>
      <c r="J423">
        <v>-5011</v>
      </c>
      <c r="K423">
        <v>423</v>
      </c>
    </row>
    <row r="424" spans="1:11" x14ac:dyDescent="0.25">
      <c r="A424">
        <v>20169</v>
      </c>
      <c r="B424" t="s">
        <v>348</v>
      </c>
      <c r="C424" t="s">
        <v>349</v>
      </c>
      <c r="D424" t="s">
        <v>409</v>
      </c>
      <c r="E424" t="s">
        <v>469</v>
      </c>
      <c r="F424" t="s">
        <v>36</v>
      </c>
      <c r="G424" t="s">
        <v>5</v>
      </c>
      <c r="H424" t="s">
        <v>6</v>
      </c>
      <c r="I424">
        <v>96938</v>
      </c>
      <c r="J424">
        <v>-1574</v>
      </c>
      <c r="K424">
        <v>424</v>
      </c>
    </row>
    <row r="425" spans="1:11" x14ac:dyDescent="0.25">
      <c r="A425">
        <v>-31760</v>
      </c>
      <c r="B425" t="s">
        <v>348</v>
      </c>
      <c r="C425" t="s">
        <v>349</v>
      </c>
      <c r="D425" t="s">
        <v>410</v>
      </c>
      <c r="E425" t="s">
        <v>723</v>
      </c>
      <c r="F425" t="s">
        <v>738</v>
      </c>
      <c r="G425" t="s">
        <v>5</v>
      </c>
      <c r="H425" t="s">
        <v>6</v>
      </c>
      <c r="I425">
        <v>28157</v>
      </c>
      <c r="J425">
        <v>-22525</v>
      </c>
      <c r="K425">
        <v>425</v>
      </c>
    </row>
    <row r="426" spans="1:11" x14ac:dyDescent="0.25">
      <c r="A426">
        <v>26543</v>
      </c>
      <c r="B426" t="s">
        <v>348</v>
      </c>
      <c r="C426" t="s">
        <v>349</v>
      </c>
      <c r="D426" t="s">
        <v>581</v>
      </c>
      <c r="E426" t="s">
        <v>471</v>
      </c>
      <c r="F426" t="s">
        <v>527</v>
      </c>
      <c r="G426" t="s">
        <v>5</v>
      </c>
      <c r="H426" t="s">
        <v>6</v>
      </c>
      <c r="I426">
        <v>29872</v>
      </c>
      <c r="J426">
        <v>-58025</v>
      </c>
      <c r="K426">
        <v>426</v>
      </c>
    </row>
    <row r="427" spans="1:11" x14ac:dyDescent="0.25">
      <c r="A427">
        <v>-281476</v>
      </c>
      <c r="B427" t="s">
        <v>278</v>
      </c>
      <c r="C427" t="s">
        <v>412</v>
      </c>
      <c r="D427" t="s">
        <v>279</v>
      </c>
      <c r="E427" t="s">
        <v>631</v>
      </c>
      <c r="F427" t="s">
        <v>42</v>
      </c>
      <c r="G427" t="s">
        <v>5</v>
      </c>
      <c r="H427" t="s">
        <v>6</v>
      </c>
      <c r="I427">
        <v>-45573</v>
      </c>
      <c r="J427">
        <v>51990</v>
      </c>
      <c r="K427">
        <v>427</v>
      </c>
    </row>
    <row r="428" spans="1:11" x14ac:dyDescent="0.25">
      <c r="A428">
        <v>-300862</v>
      </c>
      <c r="B428" t="s">
        <v>278</v>
      </c>
      <c r="C428" t="s">
        <v>412</v>
      </c>
      <c r="D428" t="s">
        <v>282</v>
      </c>
      <c r="E428" t="s">
        <v>739</v>
      </c>
      <c r="F428" t="s">
        <v>654</v>
      </c>
      <c r="G428" t="s">
        <v>5</v>
      </c>
      <c r="H428" t="s">
        <v>6</v>
      </c>
      <c r="I428">
        <v>143005</v>
      </c>
      <c r="J428">
        <v>54390</v>
      </c>
      <c r="K428">
        <v>428</v>
      </c>
    </row>
    <row r="429" spans="1:11" x14ac:dyDescent="0.25">
      <c r="A429">
        <v>152447</v>
      </c>
      <c r="B429" t="s">
        <v>791</v>
      </c>
      <c r="C429" t="s">
        <v>792</v>
      </c>
      <c r="D429" t="s">
        <v>810</v>
      </c>
      <c r="E429" t="s">
        <v>24</v>
      </c>
      <c r="F429" t="s">
        <v>31</v>
      </c>
      <c r="G429" t="s">
        <v>5</v>
      </c>
      <c r="H429" t="s">
        <v>6</v>
      </c>
      <c r="I429">
        <v>-249874</v>
      </c>
      <c r="J429">
        <v>58508</v>
      </c>
    </row>
    <row r="430" spans="1:11" x14ac:dyDescent="0.25">
      <c r="A430">
        <v>227621</v>
      </c>
      <c r="B430" t="s">
        <v>791</v>
      </c>
      <c r="C430" t="s">
        <v>792</v>
      </c>
      <c r="D430" t="s">
        <v>811</v>
      </c>
      <c r="E430" t="s">
        <v>342</v>
      </c>
      <c r="F430" t="s">
        <v>668</v>
      </c>
      <c r="G430" t="s">
        <v>5</v>
      </c>
      <c r="H430" t="s">
        <v>6</v>
      </c>
      <c r="I430">
        <v>-221858</v>
      </c>
      <c r="J430">
        <v>57384</v>
      </c>
    </row>
    <row r="431" spans="1:11" x14ac:dyDescent="0.25">
      <c r="A431">
        <v>124224</v>
      </c>
      <c r="B431" t="s">
        <v>764</v>
      </c>
      <c r="C431" t="s">
        <v>772</v>
      </c>
      <c r="D431" t="s">
        <v>771</v>
      </c>
      <c r="E431" t="s">
        <v>775</v>
      </c>
      <c r="F431" t="s">
        <v>189</v>
      </c>
      <c r="G431" t="s">
        <v>5</v>
      </c>
      <c r="H431" t="s">
        <v>6</v>
      </c>
      <c r="I431">
        <v>-205244</v>
      </c>
      <c r="J431">
        <v>57485</v>
      </c>
    </row>
    <row r="432" spans="1:11" x14ac:dyDescent="0.25">
      <c r="A432">
        <v>20673</v>
      </c>
      <c r="B432" t="s">
        <v>791</v>
      </c>
      <c r="C432" t="s">
        <v>792</v>
      </c>
      <c r="D432" t="s">
        <v>794</v>
      </c>
      <c r="E432" t="s">
        <v>795</v>
      </c>
      <c r="F432" t="s">
        <v>796</v>
      </c>
      <c r="G432" t="s">
        <v>5</v>
      </c>
      <c r="H432" t="s">
        <v>6</v>
      </c>
      <c r="I432">
        <v>-162226</v>
      </c>
      <c r="J432">
        <v>42373</v>
      </c>
    </row>
    <row r="433" spans="1:15" x14ac:dyDescent="0.25">
      <c r="A433">
        <v>-34645</v>
      </c>
      <c r="B433" t="s">
        <v>791</v>
      </c>
      <c r="C433" t="s">
        <v>792</v>
      </c>
      <c r="D433" t="s">
        <v>801</v>
      </c>
      <c r="E433" t="s">
        <v>802</v>
      </c>
      <c r="F433" t="s">
        <v>719</v>
      </c>
      <c r="G433" t="s">
        <v>5</v>
      </c>
      <c r="H433" t="s">
        <v>6</v>
      </c>
      <c r="I433">
        <v>-155595</v>
      </c>
      <c r="J433">
        <v>49591</v>
      </c>
    </row>
    <row r="434" spans="1:15" x14ac:dyDescent="0.25">
      <c r="A434">
        <v>-17069</v>
      </c>
      <c r="B434" t="s">
        <v>764</v>
      </c>
      <c r="C434" t="s">
        <v>782</v>
      </c>
      <c r="D434" t="s">
        <v>768</v>
      </c>
      <c r="E434" t="s">
        <v>478</v>
      </c>
      <c r="F434" t="s">
        <v>490</v>
      </c>
      <c r="G434" t="s">
        <v>5</v>
      </c>
      <c r="H434" t="s">
        <v>6</v>
      </c>
      <c r="I434">
        <v>-152084</v>
      </c>
      <c r="J434">
        <v>49549</v>
      </c>
    </row>
    <row r="435" spans="1:15" x14ac:dyDescent="0.25">
      <c r="A435">
        <v>-124912</v>
      </c>
      <c r="B435" t="s">
        <v>278</v>
      </c>
      <c r="C435" t="s">
        <v>412</v>
      </c>
      <c r="D435" t="s">
        <v>284</v>
      </c>
      <c r="E435" t="s">
        <v>252</v>
      </c>
      <c r="F435" t="s">
        <v>430</v>
      </c>
      <c r="G435" t="s">
        <v>5</v>
      </c>
      <c r="H435" t="s">
        <v>6</v>
      </c>
      <c r="I435">
        <v>-140650</v>
      </c>
      <c r="J435">
        <v>37880</v>
      </c>
    </row>
    <row r="436" spans="1:15" x14ac:dyDescent="0.25">
      <c r="A436">
        <v>-21600</v>
      </c>
      <c r="B436" t="s">
        <v>791</v>
      </c>
      <c r="C436" t="s">
        <v>792</v>
      </c>
      <c r="D436" t="s">
        <v>797</v>
      </c>
      <c r="E436" t="s">
        <v>798</v>
      </c>
      <c r="F436" t="s">
        <v>160</v>
      </c>
      <c r="G436" t="s">
        <v>5</v>
      </c>
      <c r="H436" t="s">
        <v>6</v>
      </c>
      <c r="I436">
        <v>-129600</v>
      </c>
      <c r="J436">
        <v>48361</v>
      </c>
    </row>
    <row r="437" spans="1:15" x14ac:dyDescent="0.25">
      <c r="A437">
        <v>-88903</v>
      </c>
      <c r="B437" t="s">
        <v>791</v>
      </c>
      <c r="C437" t="s">
        <v>792</v>
      </c>
      <c r="D437" t="s">
        <v>803</v>
      </c>
      <c r="E437" t="s">
        <v>804</v>
      </c>
      <c r="F437" t="s">
        <v>805</v>
      </c>
      <c r="G437" t="s">
        <v>5</v>
      </c>
      <c r="H437" t="s">
        <v>6</v>
      </c>
      <c r="I437">
        <v>-128284</v>
      </c>
      <c r="J437">
        <v>37051</v>
      </c>
    </row>
    <row r="438" spans="1:15" x14ac:dyDescent="0.25">
      <c r="A438">
        <v>4000</v>
      </c>
      <c r="B438" t="s">
        <v>764</v>
      </c>
      <c r="C438" t="s">
        <v>782</v>
      </c>
      <c r="D438" t="s">
        <v>767</v>
      </c>
      <c r="E438" t="s">
        <v>313</v>
      </c>
      <c r="F438" t="s">
        <v>439</v>
      </c>
      <c r="G438" t="s">
        <v>5</v>
      </c>
      <c r="H438" t="s">
        <v>6</v>
      </c>
      <c r="I438">
        <v>-127200</v>
      </c>
      <c r="J438">
        <v>40819</v>
      </c>
    </row>
    <row r="439" spans="1:15" x14ac:dyDescent="0.25">
      <c r="A439">
        <v>-70400</v>
      </c>
      <c r="B439" t="s">
        <v>764</v>
      </c>
      <c r="C439" t="s">
        <v>782</v>
      </c>
      <c r="D439" t="s">
        <v>770</v>
      </c>
      <c r="E439" t="s">
        <v>62</v>
      </c>
      <c r="F439" t="s">
        <v>65</v>
      </c>
      <c r="G439" t="s">
        <v>5</v>
      </c>
      <c r="H439" t="s">
        <v>6</v>
      </c>
      <c r="I439">
        <v>-104000</v>
      </c>
      <c r="J439">
        <v>38872</v>
      </c>
    </row>
    <row r="440" spans="1:15" x14ac:dyDescent="0.25">
      <c r="A440">
        <v>-31879</v>
      </c>
      <c r="B440" t="s">
        <v>791</v>
      </c>
      <c r="C440" t="s">
        <v>792</v>
      </c>
      <c r="D440" t="s">
        <v>799</v>
      </c>
      <c r="E440" t="s">
        <v>800</v>
      </c>
      <c r="F440" t="s">
        <v>738</v>
      </c>
      <c r="G440" t="s">
        <v>5</v>
      </c>
      <c r="H440" t="s">
        <v>6</v>
      </c>
      <c r="I440">
        <v>-98636</v>
      </c>
      <c r="J440">
        <v>37104</v>
      </c>
    </row>
    <row r="441" spans="1:15" x14ac:dyDescent="0.25">
      <c r="A441">
        <v>-162708</v>
      </c>
      <c r="B441" t="s">
        <v>791</v>
      </c>
      <c r="C441" t="s">
        <v>792</v>
      </c>
      <c r="D441" t="s">
        <v>807</v>
      </c>
      <c r="E441" t="s">
        <v>808</v>
      </c>
      <c r="F441" t="s">
        <v>795</v>
      </c>
      <c r="G441" t="s">
        <v>5</v>
      </c>
      <c r="H441" t="s">
        <v>6</v>
      </c>
      <c r="I441">
        <v>-94928</v>
      </c>
      <c r="J441">
        <v>45494</v>
      </c>
    </row>
    <row r="442" spans="1:15" x14ac:dyDescent="0.25">
      <c r="A442">
        <v>-152935</v>
      </c>
      <c r="B442" t="s">
        <v>278</v>
      </c>
      <c r="C442" t="s">
        <v>412</v>
      </c>
      <c r="D442" t="s">
        <v>286</v>
      </c>
      <c r="E442" t="s">
        <v>740</v>
      </c>
      <c r="F442" t="s">
        <v>741</v>
      </c>
      <c r="G442" t="s">
        <v>5</v>
      </c>
      <c r="H442" t="s">
        <v>6</v>
      </c>
      <c r="I442">
        <v>-93201</v>
      </c>
      <c r="J442">
        <v>37321</v>
      </c>
      <c r="M442">
        <v>1</v>
      </c>
      <c r="N442">
        <v>1</v>
      </c>
      <c r="O442">
        <v>0</v>
      </c>
    </row>
    <row r="443" spans="1:15" x14ac:dyDescent="0.25">
      <c r="A443">
        <v>-103644</v>
      </c>
      <c r="B443" t="s">
        <v>791</v>
      </c>
      <c r="C443" t="s">
        <v>792</v>
      </c>
      <c r="D443" t="s">
        <v>806</v>
      </c>
      <c r="E443" t="s">
        <v>740</v>
      </c>
      <c r="F443" t="s">
        <v>62</v>
      </c>
      <c r="G443" t="s">
        <v>5</v>
      </c>
      <c r="H443" t="s">
        <v>6</v>
      </c>
      <c r="I443">
        <v>-93319</v>
      </c>
      <c r="J443">
        <v>39067</v>
      </c>
    </row>
    <row r="444" spans="1:15" x14ac:dyDescent="0.25">
      <c r="A444">
        <v>12333</v>
      </c>
      <c r="B444" t="s">
        <v>764</v>
      </c>
      <c r="C444" t="s">
        <v>782</v>
      </c>
      <c r="D444" t="s">
        <v>766</v>
      </c>
      <c r="E444" t="s">
        <v>480</v>
      </c>
      <c r="F444" t="s">
        <v>711</v>
      </c>
      <c r="G444" t="s">
        <v>5</v>
      </c>
      <c r="H444" t="s">
        <v>6</v>
      </c>
      <c r="I444">
        <v>-92499</v>
      </c>
      <c r="J444">
        <v>37029</v>
      </c>
    </row>
    <row r="445" spans="1:15" x14ac:dyDescent="0.25">
      <c r="A445">
        <v>-101133</v>
      </c>
      <c r="B445" t="s">
        <v>764</v>
      </c>
      <c r="C445" t="s">
        <v>772</v>
      </c>
      <c r="D445" t="s">
        <v>767</v>
      </c>
      <c r="E445" t="s">
        <v>436</v>
      </c>
      <c r="F445" t="s">
        <v>774</v>
      </c>
      <c r="G445" t="s">
        <v>5</v>
      </c>
      <c r="H445" t="s">
        <v>6</v>
      </c>
      <c r="I445">
        <v>-86733</v>
      </c>
      <c r="J445">
        <v>52583</v>
      </c>
    </row>
    <row r="446" spans="1:15" x14ac:dyDescent="0.25">
      <c r="A446">
        <v>-240885</v>
      </c>
      <c r="B446" t="s">
        <v>278</v>
      </c>
      <c r="C446" t="s">
        <v>412</v>
      </c>
      <c r="D446" t="s">
        <v>289</v>
      </c>
      <c r="E446" t="s">
        <v>566</v>
      </c>
      <c r="F446" t="s">
        <v>696</v>
      </c>
      <c r="G446" t="s">
        <v>5</v>
      </c>
      <c r="H446" t="s">
        <v>6</v>
      </c>
      <c r="I446">
        <v>-75617</v>
      </c>
      <c r="J446">
        <v>65644</v>
      </c>
      <c r="M446">
        <v>1</v>
      </c>
      <c r="N446">
        <v>1</v>
      </c>
      <c r="O446">
        <v>0</v>
      </c>
    </row>
    <row r="447" spans="1:15" x14ac:dyDescent="0.25">
      <c r="A447">
        <v>-5506</v>
      </c>
      <c r="B447" t="s">
        <v>278</v>
      </c>
      <c r="C447" t="s">
        <v>412</v>
      </c>
      <c r="D447" t="s">
        <v>301</v>
      </c>
      <c r="E447" t="s">
        <v>744</v>
      </c>
      <c r="F447" t="s">
        <v>258</v>
      </c>
      <c r="G447" t="s">
        <v>5</v>
      </c>
      <c r="H447" t="s">
        <v>6</v>
      </c>
      <c r="I447">
        <v>-66943</v>
      </c>
      <c r="J447">
        <v>37631</v>
      </c>
      <c r="M447">
        <v>1</v>
      </c>
      <c r="N447">
        <v>1</v>
      </c>
      <c r="O447">
        <v>0</v>
      </c>
    </row>
    <row r="448" spans="1:15" x14ac:dyDescent="0.25">
      <c r="A448">
        <v>-102860</v>
      </c>
      <c r="B448" t="s">
        <v>278</v>
      </c>
      <c r="C448" t="s">
        <v>412</v>
      </c>
      <c r="D448" t="s">
        <v>299</v>
      </c>
      <c r="E448" t="s">
        <v>743</v>
      </c>
      <c r="F448" t="s">
        <v>713</v>
      </c>
      <c r="G448" t="s">
        <v>5</v>
      </c>
      <c r="H448" t="s">
        <v>6</v>
      </c>
      <c r="I448">
        <v>-62843</v>
      </c>
      <c r="J448">
        <v>36660</v>
      </c>
      <c r="M448">
        <v>1</v>
      </c>
      <c r="N448">
        <v>1</v>
      </c>
      <c r="O448">
        <v>0</v>
      </c>
    </row>
    <row r="449" spans="1:15" x14ac:dyDescent="0.25">
      <c r="A449">
        <v>19394</v>
      </c>
      <c r="B449" t="s">
        <v>278</v>
      </c>
      <c r="C449" t="s">
        <v>412</v>
      </c>
      <c r="D449" t="s">
        <v>310</v>
      </c>
      <c r="E449" t="s">
        <v>621</v>
      </c>
      <c r="F449" t="s">
        <v>302</v>
      </c>
      <c r="G449" t="s">
        <v>5</v>
      </c>
      <c r="H449" t="s">
        <v>6</v>
      </c>
      <c r="I449">
        <v>-50920</v>
      </c>
      <c r="J449">
        <v>17556</v>
      </c>
      <c r="M449">
        <v>1</v>
      </c>
      <c r="N449">
        <v>1</v>
      </c>
      <c r="O449">
        <v>0</v>
      </c>
    </row>
    <row r="450" spans="1:15" x14ac:dyDescent="0.25">
      <c r="A450">
        <v>-197676</v>
      </c>
      <c r="B450" t="s">
        <v>764</v>
      </c>
      <c r="C450" t="s">
        <v>765</v>
      </c>
      <c r="D450" t="s">
        <v>766</v>
      </c>
      <c r="E450" t="s">
        <v>107</v>
      </c>
      <c r="F450" t="s">
        <v>351</v>
      </c>
      <c r="G450" t="s">
        <v>5</v>
      </c>
      <c r="H450" t="s">
        <v>6</v>
      </c>
      <c r="I450">
        <v>-47121</v>
      </c>
      <c r="J450">
        <v>49558</v>
      </c>
    </row>
    <row r="451" spans="1:15" x14ac:dyDescent="0.25">
      <c r="A451">
        <v>-133642</v>
      </c>
      <c r="B451" t="s">
        <v>278</v>
      </c>
      <c r="C451" t="s">
        <v>412</v>
      </c>
      <c r="D451" t="s">
        <v>297</v>
      </c>
      <c r="E451" t="s">
        <v>631</v>
      </c>
      <c r="F451" t="s">
        <v>50</v>
      </c>
      <c r="G451" t="s">
        <v>5</v>
      </c>
      <c r="H451" t="s">
        <v>6</v>
      </c>
      <c r="I451">
        <v>-45912</v>
      </c>
      <c r="J451">
        <v>41619</v>
      </c>
      <c r="M451">
        <v>1</v>
      </c>
      <c r="N451">
        <v>1</v>
      </c>
      <c r="O451">
        <v>0</v>
      </c>
    </row>
    <row r="452" spans="1:15" x14ac:dyDescent="0.25">
      <c r="A452">
        <v>0</v>
      </c>
      <c r="B452" t="s">
        <v>278</v>
      </c>
      <c r="C452" t="s">
        <v>412</v>
      </c>
      <c r="D452" t="s">
        <v>295</v>
      </c>
      <c r="E452" t="s">
        <v>702</v>
      </c>
      <c r="F452" t="s">
        <v>742</v>
      </c>
      <c r="G452" t="s">
        <v>5</v>
      </c>
      <c r="H452" t="s">
        <v>6</v>
      </c>
      <c r="I452">
        <v>0</v>
      </c>
      <c r="J452">
        <v>0</v>
      </c>
      <c r="M452">
        <v>1</v>
      </c>
      <c r="N452">
        <v>1</v>
      </c>
      <c r="O452">
        <v>0</v>
      </c>
    </row>
    <row r="453" spans="1:15" x14ac:dyDescent="0.25">
      <c r="A453">
        <v>-75903</v>
      </c>
      <c r="B453" t="s">
        <v>764</v>
      </c>
      <c r="C453" t="s">
        <v>785</v>
      </c>
      <c r="D453" t="s">
        <v>766</v>
      </c>
      <c r="E453" t="s">
        <v>455</v>
      </c>
      <c r="F453" t="s">
        <v>566</v>
      </c>
      <c r="G453" t="s">
        <v>5</v>
      </c>
      <c r="H453" t="s">
        <v>6</v>
      </c>
      <c r="I453">
        <v>-36136</v>
      </c>
      <c r="J453">
        <v>9276</v>
      </c>
    </row>
    <row r="454" spans="1:15" x14ac:dyDescent="0.25">
      <c r="A454">
        <v>-95200</v>
      </c>
      <c r="B454" t="s">
        <v>764</v>
      </c>
      <c r="C454" t="s">
        <v>782</v>
      </c>
      <c r="D454" t="s">
        <v>771</v>
      </c>
      <c r="E454" t="s">
        <v>783</v>
      </c>
      <c r="F454" t="s">
        <v>784</v>
      </c>
      <c r="G454" t="s">
        <v>5</v>
      </c>
      <c r="H454" t="s">
        <v>6</v>
      </c>
      <c r="I454">
        <v>-36000</v>
      </c>
      <c r="J454">
        <v>33927</v>
      </c>
    </row>
    <row r="455" spans="1:15" x14ac:dyDescent="0.25">
      <c r="A455">
        <v>-117568</v>
      </c>
      <c r="B455" t="s">
        <v>764</v>
      </c>
      <c r="C455" t="s">
        <v>772</v>
      </c>
      <c r="D455" t="s">
        <v>766</v>
      </c>
      <c r="E455" t="s">
        <v>773</v>
      </c>
      <c r="F455" t="s">
        <v>535</v>
      </c>
      <c r="G455" t="s">
        <v>5</v>
      </c>
      <c r="H455" t="s">
        <v>6</v>
      </c>
      <c r="I455">
        <v>-30788</v>
      </c>
      <c r="J455">
        <v>38299</v>
      </c>
    </row>
    <row r="456" spans="1:15" x14ac:dyDescent="0.25">
      <c r="A456">
        <v>-10272</v>
      </c>
      <c r="B456" t="s">
        <v>764</v>
      </c>
      <c r="C456" t="s">
        <v>776</v>
      </c>
      <c r="D456" t="s">
        <v>771</v>
      </c>
      <c r="E456" t="s">
        <v>781</v>
      </c>
      <c r="F456" t="s">
        <v>661</v>
      </c>
      <c r="G456" t="s">
        <v>5</v>
      </c>
      <c r="H456" t="s">
        <v>6</v>
      </c>
      <c r="I456">
        <v>-28367</v>
      </c>
      <c r="J456">
        <v>-107858</v>
      </c>
    </row>
    <row r="457" spans="1:15" x14ac:dyDescent="0.25">
      <c r="A457">
        <v>179200</v>
      </c>
      <c r="B457" t="s">
        <v>791</v>
      </c>
      <c r="C457" t="s">
        <v>792</v>
      </c>
      <c r="D457" t="s">
        <v>814</v>
      </c>
      <c r="E457" t="s">
        <v>815</v>
      </c>
      <c r="F457" t="s">
        <v>546</v>
      </c>
      <c r="G457" t="s">
        <v>5</v>
      </c>
      <c r="H457" t="s">
        <v>6</v>
      </c>
      <c r="I457">
        <v>-20800</v>
      </c>
      <c r="J457">
        <v>27874</v>
      </c>
    </row>
    <row r="458" spans="1:15" x14ac:dyDescent="0.25">
      <c r="A458">
        <v>155485</v>
      </c>
      <c r="B458" t="s">
        <v>278</v>
      </c>
      <c r="C458" t="s">
        <v>412</v>
      </c>
      <c r="D458" t="s">
        <v>318</v>
      </c>
      <c r="E458" t="s">
        <v>751</v>
      </c>
      <c r="F458" t="s">
        <v>752</v>
      </c>
      <c r="G458" t="s">
        <v>5</v>
      </c>
      <c r="H458" t="s">
        <v>6</v>
      </c>
      <c r="I458">
        <v>-19010</v>
      </c>
      <c r="J458">
        <v>12643</v>
      </c>
      <c r="M458">
        <v>1</v>
      </c>
      <c r="N458">
        <v>1</v>
      </c>
      <c r="O458">
        <v>0</v>
      </c>
    </row>
    <row r="459" spans="1:15" x14ac:dyDescent="0.25">
      <c r="A459">
        <v>-144749</v>
      </c>
      <c r="B459" t="s">
        <v>791</v>
      </c>
      <c r="C459" t="s">
        <v>792</v>
      </c>
      <c r="D459" t="s">
        <v>793</v>
      </c>
      <c r="E459" t="s">
        <v>751</v>
      </c>
      <c r="F459" t="s">
        <v>526</v>
      </c>
      <c r="G459" t="s">
        <v>5</v>
      </c>
      <c r="H459" t="s">
        <v>6</v>
      </c>
      <c r="I459">
        <v>-19244</v>
      </c>
      <c r="J459">
        <v>58019</v>
      </c>
    </row>
    <row r="460" spans="1:15" x14ac:dyDescent="0.25">
      <c r="A460">
        <v>-91923</v>
      </c>
      <c r="B460" t="s">
        <v>278</v>
      </c>
      <c r="C460" t="s">
        <v>412</v>
      </c>
      <c r="D460" t="s">
        <v>304</v>
      </c>
      <c r="E460" t="s">
        <v>647</v>
      </c>
      <c r="F460" t="s">
        <v>480</v>
      </c>
      <c r="G460" t="s">
        <v>5</v>
      </c>
      <c r="H460" t="s">
        <v>6</v>
      </c>
      <c r="I460">
        <v>-15587</v>
      </c>
      <c r="J460">
        <v>7662</v>
      </c>
      <c r="M460">
        <v>1</v>
      </c>
      <c r="N460">
        <v>1</v>
      </c>
      <c r="O460">
        <v>0</v>
      </c>
    </row>
    <row r="461" spans="1:15" x14ac:dyDescent="0.25">
      <c r="A461">
        <v>101367</v>
      </c>
      <c r="B461" t="s">
        <v>278</v>
      </c>
      <c r="C461" t="s">
        <v>412</v>
      </c>
      <c r="D461" t="s">
        <v>316</v>
      </c>
      <c r="E461" t="s">
        <v>750</v>
      </c>
      <c r="F461" t="s">
        <v>630</v>
      </c>
      <c r="G461" t="s">
        <v>5</v>
      </c>
      <c r="H461" t="s">
        <v>6</v>
      </c>
      <c r="I461">
        <v>-14581</v>
      </c>
      <c r="J461">
        <v>11704</v>
      </c>
      <c r="M461">
        <v>1</v>
      </c>
      <c r="N461">
        <v>1</v>
      </c>
      <c r="O461">
        <v>0</v>
      </c>
    </row>
    <row r="462" spans="1:15" x14ac:dyDescent="0.25">
      <c r="A462">
        <v>0</v>
      </c>
      <c r="B462" t="s">
        <v>791</v>
      </c>
      <c r="C462" t="s">
        <v>792</v>
      </c>
      <c r="D462" t="s">
        <v>809</v>
      </c>
      <c r="E462" t="s">
        <v>675</v>
      </c>
      <c r="F462" t="s">
        <v>227</v>
      </c>
      <c r="G462" t="s">
        <v>5</v>
      </c>
      <c r="H462" t="s">
        <v>6</v>
      </c>
      <c r="I462">
        <v>0</v>
      </c>
      <c r="J462">
        <v>0</v>
      </c>
    </row>
    <row r="463" spans="1:15" x14ac:dyDescent="0.25">
      <c r="A463">
        <v>66661</v>
      </c>
      <c r="B463" t="s">
        <v>278</v>
      </c>
      <c r="C463" t="s">
        <v>412</v>
      </c>
      <c r="D463" t="s">
        <v>315</v>
      </c>
      <c r="E463" t="s">
        <v>748</v>
      </c>
      <c r="F463" t="s">
        <v>749</v>
      </c>
      <c r="G463" t="s">
        <v>5</v>
      </c>
      <c r="H463" t="s">
        <v>6</v>
      </c>
      <c r="I463">
        <v>-12882</v>
      </c>
      <c r="J463">
        <v>16370</v>
      </c>
      <c r="M463">
        <v>1</v>
      </c>
      <c r="N463">
        <v>1</v>
      </c>
      <c r="O463">
        <v>0</v>
      </c>
    </row>
    <row r="464" spans="1:15" x14ac:dyDescent="0.25">
      <c r="A464">
        <v>109966</v>
      </c>
      <c r="B464" t="s">
        <v>764</v>
      </c>
      <c r="C464" t="s">
        <v>772</v>
      </c>
      <c r="D464" t="s">
        <v>770</v>
      </c>
      <c r="E464" t="s">
        <v>661</v>
      </c>
      <c r="F464" t="s">
        <v>664</v>
      </c>
      <c r="G464" t="s">
        <v>5</v>
      </c>
      <c r="H464" t="s">
        <v>6</v>
      </c>
      <c r="I464">
        <v>-10380</v>
      </c>
      <c r="J464">
        <v>27299</v>
      </c>
    </row>
    <row r="465" spans="1:15" x14ac:dyDescent="0.25">
      <c r="A465">
        <v>-191990</v>
      </c>
      <c r="B465" t="s">
        <v>278</v>
      </c>
      <c r="C465" t="s">
        <v>412</v>
      </c>
      <c r="D465" t="s">
        <v>292</v>
      </c>
      <c r="E465" t="s">
        <v>580</v>
      </c>
      <c r="F465" t="s">
        <v>339</v>
      </c>
      <c r="G465" t="s">
        <v>5</v>
      </c>
      <c r="H465" t="s">
        <v>6</v>
      </c>
      <c r="I465">
        <v>-123</v>
      </c>
      <c r="J465">
        <v>37121</v>
      </c>
      <c r="M465">
        <v>1</v>
      </c>
      <c r="N465">
        <v>1</v>
      </c>
      <c r="O465">
        <v>0</v>
      </c>
    </row>
    <row r="466" spans="1:15" x14ac:dyDescent="0.25">
      <c r="A466">
        <v>-60696</v>
      </c>
      <c r="B466" t="s">
        <v>278</v>
      </c>
      <c r="C466" t="s">
        <v>412</v>
      </c>
      <c r="D466" t="s">
        <v>309</v>
      </c>
      <c r="E466" t="s">
        <v>745</v>
      </c>
      <c r="F466" t="s">
        <v>746</v>
      </c>
      <c r="G466" t="s">
        <v>5</v>
      </c>
      <c r="H466" t="s">
        <v>6</v>
      </c>
      <c r="I466">
        <v>3141</v>
      </c>
      <c r="J466">
        <v>16633</v>
      </c>
      <c r="M466">
        <v>1</v>
      </c>
      <c r="N466">
        <v>1</v>
      </c>
      <c r="O466">
        <v>0</v>
      </c>
    </row>
    <row r="467" spans="1:15" x14ac:dyDescent="0.25">
      <c r="A467">
        <v>92833</v>
      </c>
      <c r="B467" t="s">
        <v>278</v>
      </c>
      <c r="C467" t="s">
        <v>412</v>
      </c>
      <c r="D467" t="s">
        <v>320</v>
      </c>
      <c r="E467" t="s">
        <v>461</v>
      </c>
      <c r="F467" t="s">
        <v>379</v>
      </c>
      <c r="G467" t="s">
        <v>5</v>
      </c>
      <c r="H467" t="s">
        <v>6</v>
      </c>
      <c r="I467">
        <v>11089</v>
      </c>
      <c r="J467">
        <v>13744</v>
      </c>
      <c r="M467">
        <v>1</v>
      </c>
      <c r="N467">
        <v>1</v>
      </c>
      <c r="O467">
        <v>0</v>
      </c>
    </row>
    <row r="468" spans="1:15" x14ac:dyDescent="0.25">
      <c r="A468">
        <v>29298</v>
      </c>
      <c r="B468" t="s">
        <v>278</v>
      </c>
      <c r="C468" t="s">
        <v>412</v>
      </c>
      <c r="D468" t="s">
        <v>312</v>
      </c>
      <c r="E468" t="s">
        <v>537</v>
      </c>
      <c r="F468" t="s">
        <v>747</v>
      </c>
      <c r="G468" t="s">
        <v>5</v>
      </c>
      <c r="H468" t="s">
        <v>6</v>
      </c>
      <c r="I468">
        <v>17284</v>
      </c>
      <c r="J468">
        <v>12452</v>
      </c>
      <c r="M468">
        <v>1</v>
      </c>
      <c r="N468">
        <v>1</v>
      </c>
      <c r="O468">
        <v>0</v>
      </c>
    </row>
    <row r="469" spans="1:15" x14ac:dyDescent="0.25">
      <c r="A469">
        <v>-75591</v>
      </c>
      <c r="B469" t="s">
        <v>764</v>
      </c>
      <c r="C469" t="s">
        <v>765</v>
      </c>
      <c r="D469" t="s">
        <v>771</v>
      </c>
      <c r="E469" t="s">
        <v>577</v>
      </c>
      <c r="F469" t="s">
        <v>566</v>
      </c>
      <c r="G469" t="s">
        <v>5</v>
      </c>
      <c r="H469" t="s">
        <v>6</v>
      </c>
      <c r="I469">
        <v>21559</v>
      </c>
      <c r="J469">
        <v>-101929</v>
      </c>
    </row>
    <row r="470" spans="1:15" x14ac:dyDescent="0.25">
      <c r="A470">
        <v>148000</v>
      </c>
      <c r="B470" t="s">
        <v>791</v>
      </c>
      <c r="C470" t="s">
        <v>792</v>
      </c>
      <c r="D470" t="s">
        <v>813</v>
      </c>
      <c r="E470" t="s">
        <v>125</v>
      </c>
      <c r="F470" t="s">
        <v>451</v>
      </c>
      <c r="G470" t="s">
        <v>5</v>
      </c>
      <c r="H470" t="s">
        <v>6</v>
      </c>
      <c r="I470">
        <v>23200</v>
      </c>
      <c r="J470">
        <v>18971</v>
      </c>
    </row>
    <row r="471" spans="1:15" x14ac:dyDescent="0.25">
      <c r="A471">
        <v>211200</v>
      </c>
      <c r="B471" t="s">
        <v>791</v>
      </c>
      <c r="C471" t="s">
        <v>792</v>
      </c>
      <c r="D471" t="s">
        <v>816</v>
      </c>
      <c r="E471" t="s">
        <v>125</v>
      </c>
      <c r="F471" t="s">
        <v>294</v>
      </c>
      <c r="G471" t="s">
        <v>5</v>
      </c>
      <c r="H471" t="s">
        <v>6</v>
      </c>
      <c r="I471">
        <v>23200</v>
      </c>
      <c r="J471">
        <v>44792</v>
      </c>
    </row>
    <row r="472" spans="1:15" x14ac:dyDescent="0.25">
      <c r="A472">
        <v>-108674</v>
      </c>
      <c r="B472" t="s">
        <v>278</v>
      </c>
      <c r="C472" t="s">
        <v>412</v>
      </c>
      <c r="D472" t="s">
        <v>307</v>
      </c>
      <c r="E472" t="s">
        <v>69</v>
      </c>
      <c r="F472" t="s">
        <v>102</v>
      </c>
      <c r="G472" t="s">
        <v>5</v>
      </c>
      <c r="H472" t="s">
        <v>6</v>
      </c>
      <c r="I472">
        <v>23761</v>
      </c>
      <c r="J472">
        <v>6849</v>
      </c>
      <c r="M472">
        <v>1</v>
      </c>
      <c r="N472">
        <v>1</v>
      </c>
      <c r="O472">
        <v>0</v>
      </c>
    </row>
    <row r="473" spans="1:15" x14ac:dyDescent="0.25">
      <c r="A473">
        <v>19200</v>
      </c>
      <c r="B473" t="s">
        <v>764</v>
      </c>
      <c r="C473" t="s">
        <v>765</v>
      </c>
      <c r="D473" t="s">
        <v>767</v>
      </c>
      <c r="E473" t="s">
        <v>733</v>
      </c>
      <c r="F473" t="s">
        <v>302</v>
      </c>
      <c r="G473" t="s">
        <v>5</v>
      </c>
      <c r="H473" t="s">
        <v>6</v>
      </c>
      <c r="I473">
        <v>45600</v>
      </c>
      <c r="J473">
        <v>28584</v>
      </c>
    </row>
    <row r="474" spans="1:15" x14ac:dyDescent="0.25">
      <c r="A474">
        <v>11541</v>
      </c>
      <c r="B474" t="s">
        <v>764</v>
      </c>
      <c r="C474" t="s">
        <v>765</v>
      </c>
      <c r="D474" t="s">
        <v>770</v>
      </c>
      <c r="E474" t="s">
        <v>733</v>
      </c>
      <c r="F474" t="s">
        <v>461</v>
      </c>
      <c r="G474" t="s">
        <v>5</v>
      </c>
      <c r="H474" t="s">
        <v>6</v>
      </c>
      <c r="I474">
        <v>45078</v>
      </c>
      <c r="J474">
        <v>-109097</v>
      </c>
    </row>
    <row r="475" spans="1:15" x14ac:dyDescent="0.25">
      <c r="A475">
        <v>-92713</v>
      </c>
      <c r="B475" t="s">
        <v>764</v>
      </c>
      <c r="C475" t="s">
        <v>772</v>
      </c>
      <c r="D475" t="s">
        <v>768</v>
      </c>
      <c r="E475" t="s">
        <v>488</v>
      </c>
      <c r="F475" t="s">
        <v>724</v>
      </c>
      <c r="G475" t="s">
        <v>5</v>
      </c>
      <c r="H475" t="s">
        <v>6</v>
      </c>
      <c r="I475">
        <v>49551</v>
      </c>
      <c r="J475">
        <v>7243</v>
      </c>
    </row>
    <row r="476" spans="1:15" x14ac:dyDescent="0.25">
      <c r="A476">
        <v>91045</v>
      </c>
      <c r="B476" t="s">
        <v>791</v>
      </c>
      <c r="C476" t="s">
        <v>792</v>
      </c>
      <c r="D476" t="s">
        <v>812</v>
      </c>
      <c r="E476" t="s">
        <v>749</v>
      </c>
      <c r="F476" t="s">
        <v>306</v>
      </c>
      <c r="G476" t="s">
        <v>5</v>
      </c>
      <c r="H476" t="s">
        <v>6</v>
      </c>
      <c r="I476">
        <v>66123</v>
      </c>
      <c r="J476">
        <v>18540</v>
      </c>
    </row>
    <row r="477" spans="1:15" x14ac:dyDescent="0.25">
      <c r="A477">
        <v>47192</v>
      </c>
      <c r="B477" t="s">
        <v>278</v>
      </c>
      <c r="C477" t="s">
        <v>412</v>
      </c>
      <c r="D477" t="s">
        <v>322</v>
      </c>
      <c r="E477" t="s">
        <v>753</v>
      </c>
      <c r="F477" t="s">
        <v>754</v>
      </c>
      <c r="G477" t="s">
        <v>5</v>
      </c>
      <c r="H477" t="s">
        <v>6</v>
      </c>
      <c r="I477">
        <v>67151</v>
      </c>
      <c r="J477">
        <v>17659</v>
      </c>
      <c r="M477">
        <v>1</v>
      </c>
      <c r="N477">
        <v>1</v>
      </c>
      <c r="O477">
        <v>0</v>
      </c>
    </row>
    <row r="478" spans="1:15" x14ac:dyDescent="0.25">
      <c r="A478">
        <v>-49862</v>
      </c>
      <c r="B478" t="s">
        <v>764</v>
      </c>
      <c r="C478" t="s">
        <v>786</v>
      </c>
      <c r="D478" t="s">
        <v>766</v>
      </c>
      <c r="E478" t="s">
        <v>787</v>
      </c>
      <c r="F478" t="s">
        <v>788</v>
      </c>
      <c r="G478" t="s">
        <v>5</v>
      </c>
      <c r="H478" t="s">
        <v>6</v>
      </c>
      <c r="I478">
        <v>68160</v>
      </c>
      <c r="J478">
        <v>-3943</v>
      </c>
    </row>
    <row r="479" spans="1:15" x14ac:dyDescent="0.25">
      <c r="A479">
        <v>-18968</v>
      </c>
      <c r="B479" t="s">
        <v>791</v>
      </c>
      <c r="C479" t="s">
        <v>792</v>
      </c>
      <c r="D479" t="s">
        <v>824</v>
      </c>
      <c r="E479" t="s">
        <v>825</v>
      </c>
      <c r="F479" t="s">
        <v>751</v>
      </c>
      <c r="G479" t="s">
        <v>5</v>
      </c>
      <c r="H479" t="s">
        <v>6</v>
      </c>
      <c r="I479">
        <v>84096</v>
      </c>
      <c r="J479">
        <v>-8504</v>
      </c>
    </row>
    <row r="480" spans="1:15" x14ac:dyDescent="0.25">
      <c r="A480">
        <v>27421</v>
      </c>
      <c r="B480" t="s">
        <v>278</v>
      </c>
      <c r="C480" t="s">
        <v>412</v>
      </c>
      <c r="D480" t="s">
        <v>324</v>
      </c>
      <c r="E480" t="s">
        <v>128</v>
      </c>
      <c r="F480" t="s">
        <v>139</v>
      </c>
      <c r="G480" t="s">
        <v>5</v>
      </c>
      <c r="H480" t="s">
        <v>6</v>
      </c>
      <c r="I480">
        <v>99154</v>
      </c>
      <c r="J480">
        <v>-1717</v>
      </c>
      <c r="M480">
        <v>1</v>
      </c>
      <c r="N480">
        <v>1</v>
      </c>
      <c r="O480">
        <v>0</v>
      </c>
    </row>
    <row r="481" spans="1:15" x14ac:dyDescent="0.25">
      <c r="A481">
        <v>-8372</v>
      </c>
      <c r="B481" t="s">
        <v>764</v>
      </c>
      <c r="C481" t="s">
        <v>765</v>
      </c>
      <c r="D481" t="s">
        <v>768</v>
      </c>
      <c r="E481" t="s">
        <v>769</v>
      </c>
      <c r="F481" t="s">
        <v>553</v>
      </c>
      <c r="G481" t="s">
        <v>5</v>
      </c>
      <c r="H481" t="s">
        <v>6</v>
      </c>
      <c r="I481">
        <v>110092</v>
      </c>
      <c r="J481">
        <v>-13432</v>
      </c>
    </row>
    <row r="482" spans="1:15" x14ac:dyDescent="0.25">
      <c r="A482">
        <v>121482</v>
      </c>
      <c r="B482" t="s">
        <v>278</v>
      </c>
      <c r="C482" t="s">
        <v>412</v>
      </c>
      <c r="D482" t="s">
        <v>329</v>
      </c>
      <c r="E482" t="s">
        <v>662</v>
      </c>
      <c r="F482" t="s">
        <v>732</v>
      </c>
      <c r="G482" t="s">
        <v>5</v>
      </c>
      <c r="H482" t="s">
        <v>6</v>
      </c>
      <c r="I482">
        <v>112229</v>
      </c>
      <c r="J482">
        <v>2594</v>
      </c>
      <c r="M482">
        <v>1</v>
      </c>
      <c r="N482">
        <v>1</v>
      </c>
      <c r="O482">
        <v>0</v>
      </c>
    </row>
    <row r="483" spans="1:15" x14ac:dyDescent="0.25">
      <c r="A483">
        <v>79224</v>
      </c>
      <c r="B483" t="s">
        <v>278</v>
      </c>
      <c r="C483" t="s">
        <v>412</v>
      </c>
      <c r="D483" t="s">
        <v>326</v>
      </c>
      <c r="E483" t="s">
        <v>755</v>
      </c>
      <c r="F483" t="s">
        <v>271</v>
      </c>
      <c r="G483" t="s">
        <v>5</v>
      </c>
      <c r="H483" t="s">
        <v>6</v>
      </c>
      <c r="I483">
        <v>114986</v>
      </c>
      <c r="J483">
        <v>-1989</v>
      </c>
      <c r="M483">
        <v>1</v>
      </c>
      <c r="N483">
        <v>1</v>
      </c>
      <c r="O483">
        <v>0</v>
      </c>
    </row>
    <row r="484" spans="1:15" x14ac:dyDescent="0.25">
      <c r="A484">
        <v>180590</v>
      </c>
      <c r="B484" t="s">
        <v>764</v>
      </c>
      <c r="C484" t="s">
        <v>776</v>
      </c>
      <c r="D484" t="s">
        <v>767</v>
      </c>
      <c r="E484" t="s">
        <v>591</v>
      </c>
      <c r="F484" t="s">
        <v>565</v>
      </c>
      <c r="G484" t="s">
        <v>5</v>
      </c>
      <c r="H484" t="s">
        <v>6</v>
      </c>
      <c r="I484">
        <v>150049</v>
      </c>
      <c r="J484">
        <v>7907</v>
      </c>
    </row>
    <row r="485" spans="1:15" x14ac:dyDescent="0.25">
      <c r="A485">
        <v>45151</v>
      </c>
      <c r="B485" t="s">
        <v>764</v>
      </c>
      <c r="C485" t="s">
        <v>786</v>
      </c>
      <c r="D485" t="s">
        <v>768</v>
      </c>
      <c r="E485" t="s">
        <v>715</v>
      </c>
      <c r="F485" t="s">
        <v>709</v>
      </c>
      <c r="G485" t="s">
        <v>5</v>
      </c>
      <c r="H485" t="s">
        <v>6</v>
      </c>
      <c r="I485">
        <v>157720</v>
      </c>
      <c r="J485">
        <v>-2973</v>
      </c>
    </row>
    <row r="486" spans="1:15" x14ac:dyDescent="0.25">
      <c r="A486">
        <v>131828</v>
      </c>
      <c r="B486" t="s">
        <v>278</v>
      </c>
      <c r="C486" t="s">
        <v>412</v>
      </c>
      <c r="D486" t="s">
        <v>332</v>
      </c>
      <c r="E486" t="s">
        <v>305</v>
      </c>
      <c r="F486" t="s">
        <v>756</v>
      </c>
      <c r="G486" t="s">
        <v>5</v>
      </c>
      <c r="H486" t="s">
        <v>6</v>
      </c>
      <c r="I486">
        <v>158777</v>
      </c>
      <c r="J486">
        <v>538</v>
      </c>
      <c r="M486">
        <v>1</v>
      </c>
      <c r="N486">
        <v>1</v>
      </c>
      <c r="O486">
        <v>0</v>
      </c>
    </row>
    <row r="487" spans="1:15" x14ac:dyDescent="0.25">
      <c r="A487">
        <v>202730</v>
      </c>
      <c r="B487" t="s">
        <v>791</v>
      </c>
      <c r="C487" t="s">
        <v>792</v>
      </c>
      <c r="D487" t="s">
        <v>817</v>
      </c>
      <c r="E487" t="s">
        <v>818</v>
      </c>
      <c r="F487" t="s">
        <v>777</v>
      </c>
      <c r="G487" t="s">
        <v>5</v>
      </c>
      <c r="H487" t="s">
        <v>6</v>
      </c>
      <c r="I487">
        <v>163148</v>
      </c>
      <c r="J487">
        <v>5506</v>
      </c>
    </row>
    <row r="488" spans="1:15" x14ac:dyDescent="0.25">
      <c r="A488">
        <v>189580</v>
      </c>
      <c r="B488" t="s">
        <v>791</v>
      </c>
      <c r="C488" t="s">
        <v>792</v>
      </c>
      <c r="D488" t="s">
        <v>821</v>
      </c>
      <c r="E488" t="s">
        <v>78</v>
      </c>
      <c r="F488" t="s">
        <v>686</v>
      </c>
      <c r="G488" t="s">
        <v>5</v>
      </c>
      <c r="H488" t="s">
        <v>6</v>
      </c>
      <c r="I488">
        <v>164706</v>
      </c>
      <c r="J488">
        <v>32216</v>
      </c>
    </row>
    <row r="489" spans="1:15" x14ac:dyDescent="0.25">
      <c r="A489">
        <v>-7100</v>
      </c>
      <c r="B489" t="s">
        <v>764</v>
      </c>
      <c r="C489" t="s">
        <v>786</v>
      </c>
      <c r="D489" t="s">
        <v>767</v>
      </c>
      <c r="E489" t="s">
        <v>789</v>
      </c>
      <c r="F489" t="s">
        <v>459</v>
      </c>
      <c r="G489" t="s">
        <v>5</v>
      </c>
      <c r="H489" t="s">
        <v>6</v>
      </c>
      <c r="I489">
        <v>167829</v>
      </c>
      <c r="J489">
        <v>-9600</v>
      </c>
    </row>
    <row r="490" spans="1:15" x14ac:dyDescent="0.25">
      <c r="A490">
        <v>71276</v>
      </c>
      <c r="B490" t="s">
        <v>791</v>
      </c>
      <c r="C490" t="s">
        <v>792</v>
      </c>
      <c r="D490" t="s">
        <v>822</v>
      </c>
      <c r="E490" t="s">
        <v>823</v>
      </c>
      <c r="F490" t="s">
        <v>183</v>
      </c>
      <c r="G490" t="s">
        <v>5</v>
      </c>
      <c r="H490" t="s">
        <v>6</v>
      </c>
      <c r="I490">
        <v>168003</v>
      </c>
      <c r="J490">
        <v>-484</v>
      </c>
    </row>
    <row r="491" spans="1:15" x14ac:dyDescent="0.25">
      <c r="A491">
        <v>93004</v>
      </c>
      <c r="B491" t="s">
        <v>764</v>
      </c>
      <c r="C491" t="s">
        <v>786</v>
      </c>
      <c r="D491" t="s">
        <v>770</v>
      </c>
      <c r="E491" t="s">
        <v>54</v>
      </c>
      <c r="F491" t="s">
        <v>379</v>
      </c>
      <c r="G491" t="s">
        <v>5</v>
      </c>
      <c r="H491" t="s">
        <v>6</v>
      </c>
      <c r="I491">
        <v>174582</v>
      </c>
      <c r="J491">
        <v>-683</v>
      </c>
    </row>
    <row r="492" spans="1:15" x14ac:dyDescent="0.25">
      <c r="A492">
        <v>41600</v>
      </c>
      <c r="B492" t="s">
        <v>764</v>
      </c>
      <c r="C492" t="s">
        <v>776</v>
      </c>
      <c r="D492" t="s">
        <v>770</v>
      </c>
      <c r="E492" t="s">
        <v>780</v>
      </c>
      <c r="F492" t="s">
        <v>100</v>
      </c>
      <c r="G492" t="s">
        <v>5</v>
      </c>
      <c r="H492" t="s">
        <v>6</v>
      </c>
      <c r="I492">
        <v>175200</v>
      </c>
      <c r="J492">
        <v>201</v>
      </c>
    </row>
    <row r="493" spans="1:15" x14ac:dyDescent="0.25">
      <c r="A493">
        <v>103200</v>
      </c>
      <c r="B493" t="s">
        <v>764</v>
      </c>
      <c r="C493" t="s">
        <v>776</v>
      </c>
      <c r="D493" t="s">
        <v>768</v>
      </c>
      <c r="E493" t="s">
        <v>779</v>
      </c>
      <c r="F493" t="s">
        <v>202</v>
      </c>
      <c r="G493" t="s">
        <v>5</v>
      </c>
      <c r="H493" t="s">
        <v>6</v>
      </c>
      <c r="I493">
        <v>181600</v>
      </c>
      <c r="J493">
        <v>3215</v>
      </c>
    </row>
    <row r="494" spans="1:15" x14ac:dyDescent="0.25">
      <c r="A494">
        <v>69460</v>
      </c>
      <c r="B494" t="s">
        <v>278</v>
      </c>
      <c r="C494" t="s">
        <v>412</v>
      </c>
      <c r="D494" t="s">
        <v>334</v>
      </c>
      <c r="E494" t="s">
        <v>757</v>
      </c>
      <c r="F494" t="s">
        <v>758</v>
      </c>
      <c r="G494" t="s">
        <v>5</v>
      </c>
      <c r="H494" t="s">
        <v>6</v>
      </c>
      <c r="I494">
        <v>185156</v>
      </c>
      <c r="J494">
        <v>2242</v>
      </c>
      <c r="M494">
        <v>1</v>
      </c>
      <c r="N494">
        <v>1</v>
      </c>
      <c r="O494">
        <v>0</v>
      </c>
    </row>
    <row r="495" spans="1:15" x14ac:dyDescent="0.25">
      <c r="A495">
        <v>188000</v>
      </c>
      <c r="B495" t="s">
        <v>764</v>
      </c>
      <c r="C495" t="s">
        <v>776</v>
      </c>
      <c r="D495" t="s">
        <v>766</v>
      </c>
      <c r="E495" t="s">
        <v>777</v>
      </c>
      <c r="F495" t="s">
        <v>778</v>
      </c>
      <c r="G495" t="s">
        <v>5</v>
      </c>
      <c r="H495" t="s">
        <v>6</v>
      </c>
      <c r="I495">
        <v>202400</v>
      </c>
      <c r="J495">
        <v>7868</v>
      </c>
    </row>
    <row r="496" spans="1:15" x14ac:dyDescent="0.25">
      <c r="A496">
        <v>145123</v>
      </c>
      <c r="B496" t="s">
        <v>764</v>
      </c>
      <c r="C496" t="s">
        <v>786</v>
      </c>
      <c r="D496" t="s">
        <v>771</v>
      </c>
      <c r="E496" t="s">
        <v>235</v>
      </c>
      <c r="F496" t="s">
        <v>790</v>
      </c>
      <c r="G496" t="s">
        <v>5</v>
      </c>
      <c r="H496" t="s">
        <v>6</v>
      </c>
      <c r="I496">
        <v>216826</v>
      </c>
      <c r="J496">
        <v>17628</v>
      </c>
    </row>
    <row r="497" spans="1:15" x14ac:dyDescent="0.25">
      <c r="A497">
        <v>68441</v>
      </c>
      <c r="B497" t="s">
        <v>278</v>
      </c>
      <c r="C497" t="s">
        <v>412</v>
      </c>
      <c r="D497" t="s">
        <v>336</v>
      </c>
      <c r="E497" t="s">
        <v>759</v>
      </c>
      <c r="F497" t="s">
        <v>381</v>
      </c>
      <c r="G497" t="s">
        <v>5</v>
      </c>
      <c r="H497" t="s">
        <v>6</v>
      </c>
      <c r="I497">
        <v>235291</v>
      </c>
      <c r="J497">
        <v>19167</v>
      </c>
      <c r="M497">
        <v>1</v>
      </c>
      <c r="N497">
        <v>1</v>
      </c>
      <c r="O497">
        <v>0</v>
      </c>
    </row>
    <row r="498" spans="1:15" x14ac:dyDescent="0.25">
      <c r="A498">
        <v>81333</v>
      </c>
      <c r="B498" t="s">
        <v>278</v>
      </c>
      <c r="C498" t="s">
        <v>412</v>
      </c>
      <c r="D498" t="s">
        <v>338</v>
      </c>
      <c r="E498" t="s">
        <v>760</v>
      </c>
      <c r="F498" t="s">
        <v>545</v>
      </c>
      <c r="G498" t="s">
        <v>5</v>
      </c>
      <c r="H498" t="s">
        <v>6</v>
      </c>
      <c r="I498">
        <v>268249</v>
      </c>
      <c r="J498">
        <v>22741</v>
      </c>
      <c r="M498">
        <v>1</v>
      </c>
      <c r="N498">
        <v>1</v>
      </c>
      <c r="O498">
        <v>0</v>
      </c>
    </row>
    <row r="499" spans="1:15" x14ac:dyDescent="0.25">
      <c r="A499">
        <v>220462</v>
      </c>
      <c r="B499" t="s">
        <v>791</v>
      </c>
      <c r="C499" t="s">
        <v>792</v>
      </c>
      <c r="D499" t="s">
        <v>819</v>
      </c>
      <c r="E499" t="s">
        <v>467</v>
      </c>
      <c r="F499" t="s">
        <v>820</v>
      </c>
      <c r="G499" t="s">
        <v>5</v>
      </c>
      <c r="H499" t="s">
        <v>6</v>
      </c>
      <c r="I499">
        <v>276824</v>
      </c>
      <c r="J499">
        <v>17511</v>
      </c>
    </row>
    <row r="500" spans="1:15" x14ac:dyDescent="0.25">
      <c r="A500">
        <v>108448</v>
      </c>
      <c r="B500" t="s">
        <v>278</v>
      </c>
      <c r="C500" t="s">
        <v>412</v>
      </c>
      <c r="D500" t="s">
        <v>341</v>
      </c>
      <c r="E500" t="s">
        <v>761</v>
      </c>
      <c r="F500" t="s">
        <v>104</v>
      </c>
      <c r="G500" t="s">
        <v>5</v>
      </c>
      <c r="H500" t="s">
        <v>6</v>
      </c>
      <c r="I500">
        <v>292252</v>
      </c>
      <c r="J500">
        <v>27597</v>
      </c>
      <c r="M500">
        <v>1</v>
      </c>
      <c r="N500">
        <v>1</v>
      </c>
      <c r="O500">
        <v>0</v>
      </c>
    </row>
    <row r="501" spans="1:15" x14ac:dyDescent="0.25">
      <c r="A501">
        <v>197372</v>
      </c>
      <c r="B501" t="s">
        <v>278</v>
      </c>
      <c r="C501" t="s">
        <v>412</v>
      </c>
      <c r="D501" t="s">
        <v>347</v>
      </c>
      <c r="E501" t="s">
        <v>762</v>
      </c>
      <c r="F501" t="s">
        <v>763</v>
      </c>
      <c r="G501" t="s">
        <v>5</v>
      </c>
      <c r="H501" t="s">
        <v>6</v>
      </c>
      <c r="I501">
        <v>305553</v>
      </c>
      <c r="J501">
        <v>6458</v>
      </c>
      <c r="M501">
        <v>1</v>
      </c>
      <c r="N501">
        <v>1</v>
      </c>
      <c r="O501">
        <v>0</v>
      </c>
    </row>
    <row r="502" spans="1:15" x14ac:dyDescent="0.25">
      <c r="A502">
        <v>157815</v>
      </c>
      <c r="B502" t="s">
        <v>278</v>
      </c>
      <c r="C502" t="s">
        <v>412</v>
      </c>
      <c r="D502" t="s">
        <v>344</v>
      </c>
      <c r="E502" t="s">
        <v>614</v>
      </c>
      <c r="F502" t="s">
        <v>715</v>
      </c>
      <c r="G502" t="s">
        <v>5</v>
      </c>
      <c r="H502" t="s">
        <v>6</v>
      </c>
      <c r="I502">
        <v>308376</v>
      </c>
      <c r="J502">
        <v>22767</v>
      </c>
      <c r="M502">
        <v>1</v>
      </c>
      <c r="N502">
        <v>1</v>
      </c>
      <c r="O502">
        <v>0</v>
      </c>
    </row>
  </sheetData>
  <sortState xmlns:xlrd2="http://schemas.microsoft.com/office/spreadsheetml/2017/richdata2" ref="B1:T503">
    <sortCondition ref="K22:K50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25"/>
  <sheetViews>
    <sheetView tabSelected="1" topLeftCell="A201" workbookViewId="0">
      <selection activeCell="J233" sqref="J233"/>
    </sheetView>
  </sheetViews>
  <sheetFormatPr defaultRowHeight="15" x14ac:dyDescent="0.25"/>
  <cols>
    <col min="2" max="2" width="8" bestFit="1" customWidth="1"/>
    <col min="3" max="3" width="10.42578125" bestFit="1" customWidth="1"/>
    <col min="4" max="4" width="19.5703125" bestFit="1" customWidth="1"/>
    <col min="24" max="24" width="27.7109375" customWidth="1"/>
    <col min="25" max="25" width="19.7109375" bestFit="1" customWidth="1"/>
    <col min="26" max="26" width="13.85546875" bestFit="1" customWidth="1"/>
    <col min="27" max="28" width="3.5703125" bestFit="1" customWidth="1"/>
    <col min="29" max="29" width="10.85546875" bestFit="1" customWidth="1"/>
    <col min="30" max="30" width="3.85546875" bestFit="1" customWidth="1"/>
    <col min="31" max="31" width="3.7109375" bestFit="1" customWidth="1"/>
    <col min="32" max="32" width="159.85546875" customWidth="1"/>
    <col min="33" max="33" width="13.7109375" bestFit="1" customWidth="1"/>
    <col min="34" max="34" width="14" bestFit="1" customWidth="1"/>
    <col min="35" max="35" width="3.85546875" bestFit="1" customWidth="1"/>
    <col min="36" max="36" width="3.7109375" bestFit="1" customWidth="1"/>
  </cols>
  <sheetData>
    <row r="1" spans="1:37" x14ac:dyDescent="0.25">
      <c r="K1" t="s">
        <v>840</v>
      </c>
      <c r="L1" s="1" t="s">
        <v>841</v>
      </c>
      <c r="M1" s="1" t="s">
        <v>842</v>
      </c>
      <c r="N1" s="1" t="s">
        <v>843</v>
      </c>
      <c r="O1" t="s">
        <v>844</v>
      </c>
      <c r="P1" s="3" t="s">
        <v>845</v>
      </c>
      <c r="V1" t="s">
        <v>826</v>
      </c>
      <c r="W1" t="s">
        <v>827</v>
      </c>
    </row>
    <row r="3" spans="1:37" x14ac:dyDescent="0.25">
      <c r="A3">
        <v>98731</v>
      </c>
      <c r="B3" t="s">
        <v>0</v>
      </c>
      <c r="C3" t="s">
        <v>1</v>
      </c>
      <c r="D3" t="s">
        <v>109</v>
      </c>
      <c r="E3" t="s">
        <v>110</v>
      </c>
      <c r="F3" t="s">
        <v>111</v>
      </c>
      <c r="G3" t="s">
        <v>5</v>
      </c>
      <c r="H3" t="s">
        <v>6</v>
      </c>
      <c r="I3">
        <v>-35183</v>
      </c>
      <c r="J3">
        <v>-12286</v>
      </c>
      <c r="K3">
        <v>37</v>
      </c>
      <c r="L3">
        <v>0.7</v>
      </c>
      <c r="M3">
        <v>0.6</v>
      </c>
      <c r="N3">
        <v>0</v>
      </c>
      <c r="O3" t="s">
        <v>7</v>
      </c>
      <c r="P3">
        <f>VLOOKUP(A3,'Yavuz-Indexd'!$A$1:$D$169,4,0)</f>
        <v>1</v>
      </c>
      <c r="V3" t="str">
        <f>$X$3&amp;($B3&amp;$C3&amp;$D3)&amp;$Y$3&amp;$K3&amp;$Z$3&amp;$A3&amp;$AA$3&amp;$I3&amp;$AB$3&amp;$J3&amp;$AC$3&amp;$L3&amp;$AD$3&amp;$M3&amp;$AE$3&amp;$N3&amp;$AF$3&amp;$O3&amp;$AG$3&amp;"True"&amp;$AH$3&amp;$L3&amp;$AI$3&amp;$M3&amp;$AJ$3&amp;$N3&amp;$AK$3</f>
        <v>SavedMinimapMarks=(Name="Dossier _Helena _Gallimimus ",CustomTag="chipy-37",Location=(X=98731,Y=-35183,Z=-12286)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3" t="str">
        <f>$X$3&amp;($B3&amp;$C3&amp;$D3)&amp;$Y$3&amp;$K3&amp;$Z$3&amp;$A3&amp;$AA$3&amp;$I3&amp;$AB$3&amp;$J3&amp;$AC$3&amp;$L3&amp;$AD$3&amp;$M3&amp;$AE$3&amp;$N3&amp;$AF$3&amp;$O3&amp;$AG$3&amp;"False"&amp;$AH$3&amp;$L3&amp;$AI$3&amp;$M3&amp;$AJ$3&amp;$N3&amp;$AK$3</f>
        <v>SavedMinimapMarks=(Name="Dossier _Helena _Gallimimus ",CustomTag="chipy-37",Location=(X=98731,Y=-35183,Z=-12286)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  <c r="X3" t="s">
        <v>828</v>
      </c>
      <c r="Y3" t="s">
        <v>829</v>
      </c>
      <c r="Z3" t="s">
        <v>830</v>
      </c>
      <c r="AA3" t="s">
        <v>831</v>
      </c>
      <c r="AB3" t="s">
        <v>832</v>
      </c>
      <c r="AC3" t="s">
        <v>833</v>
      </c>
      <c r="AD3" t="s">
        <v>834</v>
      </c>
      <c r="AE3" t="s">
        <v>835</v>
      </c>
      <c r="AF3" t="s">
        <v>836</v>
      </c>
      <c r="AG3" t="s">
        <v>837</v>
      </c>
      <c r="AH3" t="s">
        <v>838</v>
      </c>
      <c r="AI3" t="s">
        <v>834</v>
      </c>
      <c r="AJ3" t="s">
        <v>835</v>
      </c>
      <c r="AK3" t="s">
        <v>839</v>
      </c>
    </row>
    <row r="4" spans="1:37" x14ac:dyDescent="0.25">
      <c r="A4">
        <v>95300</v>
      </c>
      <c r="B4" t="s">
        <v>0</v>
      </c>
      <c r="C4" t="s">
        <v>1</v>
      </c>
      <c r="D4" t="s">
        <v>219</v>
      </c>
      <c r="E4" t="s">
        <v>220</v>
      </c>
      <c r="F4" t="s">
        <v>221</v>
      </c>
      <c r="G4" t="s">
        <v>5</v>
      </c>
      <c r="H4" t="s">
        <v>6</v>
      </c>
      <c r="I4">
        <v>245200</v>
      </c>
      <c r="J4">
        <v>-10700</v>
      </c>
      <c r="K4">
        <v>79</v>
      </c>
      <c r="L4">
        <v>0.7</v>
      </c>
      <c r="M4">
        <v>0.6</v>
      </c>
      <c r="N4">
        <v>0</v>
      </c>
      <c r="O4" t="s">
        <v>7</v>
      </c>
      <c r="P4">
        <f>VLOOKUP(A4,'Yavuz-Indexd'!$A$1:$D$169,4,0)</f>
        <v>2</v>
      </c>
      <c r="V4" t="str">
        <f>$X$3&amp;($B4&amp;$C4&amp;$D4)&amp;$Y$3&amp;$K4&amp;$Z$3&amp;$A4&amp;$AA$3&amp;$I4&amp;$AB$3&amp;$J4&amp;$AC$3&amp;$L4&amp;$AD$3&amp;$M4&amp;$AE$3&amp;$N4&amp;$AF$3&amp;$O4&amp;$AG$3&amp;"True"&amp;$AH$3&amp;$L4&amp;$AI$3&amp;$M4&amp;$AJ$3&amp;$N4&amp;$AK$3</f>
        <v>SavedMinimapMarks=(Name="Dossier _Helena _Pulmonoscorpius ",CustomTag="chipy-79",Location=(X=95300,Y=245200,Z=-10700)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4" t="str">
        <f>$X$3&amp;($B4&amp;$C4&amp;$D4)&amp;$Y$3&amp;$K4&amp;$Z$3&amp;$A4&amp;$AA$3&amp;$I4&amp;$AB$3&amp;$J4&amp;$AC$3&amp;$L4&amp;$AD$3&amp;$M4&amp;$AE$3&amp;$N4&amp;$AF$3&amp;$O4&amp;$AG$3&amp;"False"&amp;$AH$3&amp;$L4&amp;$AI$3&amp;$M4&amp;$AJ$3&amp;$N4&amp;$AK$3</f>
        <v>SavedMinimapMarks=(Name="Dossier _Helena _Pulmonoscorpius ",CustomTag="chipy-79",Location=(X=95300,Y=245200,Z=-10700)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" spans="1:37" x14ac:dyDescent="0.25">
      <c r="A5">
        <v>89014</v>
      </c>
      <c r="B5" t="s">
        <v>0</v>
      </c>
      <c r="C5" t="s">
        <v>1</v>
      </c>
      <c r="D5" t="s">
        <v>38</v>
      </c>
      <c r="E5" t="s">
        <v>39</v>
      </c>
      <c r="F5" t="s">
        <v>40</v>
      </c>
      <c r="G5" t="s">
        <v>5</v>
      </c>
      <c r="H5" t="s">
        <v>6</v>
      </c>
      <c r="I5">
        <v>165598</v>
      </c>
      <c r="J5">
        <v>-14307</v>
      </c>
      <c r="K5">
        <v>12</v>
      </c>
      <c r="L5">
        <v>0</v>
      </c>
      <c r="M5">
        <v>0.7</v>
      </c>
      <c r="N5">
        <v>0.7</v>
      </c>
      <c r="O5" t="s">
        <v>7</v>
      </c>
      <c r="P5">
        <f>VLOOKUP(A5,'Yavuz-Indexd'!$A$1:$D$169,4,0)</f>
        <v>3</v>
      </c>
      <c r="V5" t="str">
        <f>$X$3&amp;($B5&amp;$C5&amp;$D5)&amp;$Y$3&amp;$K5&amp;$Z$3&amp;$A5&amp;$AA$3&amp;$I5&amp;$AB$3&amp;$J5&amp;$AC$3&amp;$L5&amp;$AD$3&amp;$M5&amp;$AE$3&amp;$N5&amp;$AF$3&amp;$O5&amp;$AG$3&amp;"True"&amp;$AH$3&amp;$L5&amp;$AI$3&amp;$M5&amp;$AJ$3&amp;$N5&amp;$AK$3</f>
        <v>SavedMinimapMarks=(Name="Dossier _Helena _Bee ",CustomTag="chipy-12",Location=(X=89014,Y=165598,Z=-14307)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5" t="str">
        <f>$X$3&amp;($B5&amp;$C5&amp;$D5)&amp;$Y$3&amp;$K5&amp;$Z$3&amp;$A5&amp;$AA$3&amp;$I5&amp;$AB$3&amp;$J5&amp;$AC$3&amp;$L5&amp;$AD$3&amp;$M5&amp;$AE$3&amp;$N5&amp;$AF$3&amp;$O5&amp;$AG$3&amp;"False"&amp;$AH$3&amp;$L5&amp;$AI$3&amp;$M5&amp;$AJ$3&amp;$N5&amp;$AK$3</f>
        <v>SavedMinimapMarks=(Name="Dossier _Helena _Bee ",CustomTag="chipy-12",Location=(X=89014,Y=165598,Z=-14307)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6" spans="1:37" x14ac:dyDescent="0.25">
      <c r="A6">
        <v>-7687</v>
      </c>
      <c r="B6" t="s">
        <v>0</v>
      </c>
      <c r="C6" t="s">
        <v>1</v>
      </c>
      <c r="D6" t="s">
        <v>106</v>
      </c>
      <c r="E6" t="s">
        <v>107</v>
      </c>
      <c r="F6" t="s">
        <v>108</v>
      </c>
      <c r="G6" t="s">
        <v>5</v>
      </c>
      <c r="H6" t="s">
        <v>6</v>
      </c>
      <c r="I6">
        <v>-46838</v>
      </c>
      <c r="J6">
        <v>-9378</v>
      </c>
      <c r="K6">
        <v>36</v>
      </c>
      <c r="L6">
        <v>0.7</v>
      </c>
      <c r="M6">
        <v>0.6</v>
      </c>
      <c r="N6">
        <v>0</v>
      </c>
      <c r="O6" t="s">
        <v>7</v>
      </c>
      <c r="P6">
        <f>VLOOKUP(A6,'Yavuz-Indexd'!$A$1:$D$169,4,0)</f>
        <v>5</v>
      </c>
      <c r="V6" t="str">
        <f>$X$3&amp;($B6&amp;$C6&amp;$D6)&amp;$Y$3&amp;$K6&amp;$Z$3&amp;$A6&amp;$AA$3&amp;$I6&amp;$AB$3&amp;$J6&amp;$AC$3&amp;$L6&amp;$AD$3&amp;$M6&amp;$AE$3&amp;$N6&amp;$AF$3&amp;$O6&amp;$AG$3&amp;"True"&amp;$AH$3&amp;$L6&amp;$AI$3&amp;$M6&amp;$AJ$3&amp;$N6&amp;$AK$3</f>
        <v>SavedMinimapMarks=(Name="Dossier _Helena _Eurypterid ",CustomTag="chipy-36",Location=(X=-7687,Y=-46838,Z=-9378)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6" t="str">
        <f>$X$3&amp;($B6&amp;$C6&amp;$D6)&amp;$Y$3&amp;$K6&amp;$Z$3&amp;$A6&amp;$AA$3&amp;$I6&amp;$AB$3&amp;$J6&amp;$AC$3&amp;$L6&amp;$AD$3&amp;$M6&amp;$AE$3&amp;$N6&amp;$AF$3&amp;$O6&amp;$AG$3&amp;"False"&amp;$AH$3&amp;$L6&amp;$AI$3&amp;$M6&amp;$AJ$3&amp;$N6&amp;$AK$3</f>
        <v>SavedMinimapMarks=(Name="Dossier _Helena _Eurypterid ",CustomTag="chipy-36",Location=(X=-7687,Y=-46838,Z=-9378)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" spans="1:37" x14ac:dyDescent="0.25">
      <c r="A7">
        <v>76000</v>
      </c>
      <c r="B7" t="s">
        <v>0</v>
      </c>
      <c r="C7" t="s">
        <v>1</v>
      </c>
      <c r="D7" t="s">
        <v>211</v>
      </c>
      <c r="E7" t="s">
        <v>212</v>
      </c>
      <c r="F7" t="s">
        <v>213</v>
      </c>
      <c r="G7" t="s">
        <v>5</v>
      </c>
      <c r="H7" t="s">
        <v>6</v>
      </c>
      <c r="I7">
        <v>147200</v>
      </c>
      <c r="J7">
        <v>-10600</v>
      </c>
      <c r="K7">
        <v>76</v>
      </c>
      <c r="L7">
        <v>0.7</v>
      </c>
      <c r="M7">
        <v>0.6</v>
      </c>
      <c r="N7">
        <v>0</v>
      </c>
      <c r="O7" t="s">
        <v>7</v>
      </c>
      <c r="P7">
        <f>VLOOKUP(A7,'Yavuz-Indexd'!$A$1:$D$169,4,0)</f>
        <v>8</v>
      </c>
      <c r="V7" t="str">
        <f>$X$3&amp;($B7&amp;$C7&amp;$D7)&amp;$Y$3&amp;$K7&amp;$Z$3&amp;$A7&amp;$AA$3&amp;$I7&amp;$AB$3&amp;$J7&amp;$AC$3&amp;$L7&amp;$AD$3&amp;$M7&amp;$AE$3&amp;$N7&amp;$AF$3&amp;$O7&amp;$AG$3&amp;"True"&amp;$AH$3&amp;$L7&amp;$AI$3&amp;$M7&amp;$AJ$3&amp;$N7&amp;$AK$3</f>
        <v>SavedMinimapMarks=(Name="Dossier _Helena _Plesiosaur ",CustomTag="chipy-76",Location=(X=76000,Y=147200,Z=-10600)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" t="str">
        <f>$X$3&amp;($B7&amp;$C7&amp;$D7)&amp;$Y$3&amp;$K7&amp;$Z$3&amp;$A7&amp;$AA$3&amp;$I7&amp;$AB$3&amp;$J7&amp;$AC$3&amp;$L7&amp;$AD$3&amp;$M7&amp;$AE$3&amp;$N7&amp;$AF$3&amp;$O7&amp;$AG$3&amp;"False"&amp;$AH$3&amp;$L7&amp;$AI$3&amp;$M7&amp;$AJ$3&amp;$N7&amp;$AK$3</f>
        <v>SavedMinimapMarks=(Name="Dossier _Helena _Plesiosaur ",CustomTag="chipy-76",Location=(X=76000,Y=147200,Z=-10600)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" spans="1:37" x14ac:dyDescent="0.25">
      <c r="A8">
        <v>-71897</v>
      </c>
      <c r="B8" t="s">
        <v>0</v>
      </c>
      <c r="C8" t="s">
        <v>1</v>
      </c>
      <c r="D8" t="s">
        <v>49</v>
      </c>
      <c r="E8" t="s">
        <v>50</v>
      </c>
      <c r="F8" t="s">
        <v>51</v>
      </c>
      <c r="G8" t="s">
        <v>5</v>
      </c>
      <c r="H8" t="s">
        <v>6</v>
      </c>
      <c r="I8">
        <v>-133377</v>
      </c>
      <c r="J8">
        <v>1937</v>
      </c>
      <c r="K8">
        <v>16</v>
      </c>
      <c r="L8">
        <v>0.7</v>
      </c>
      <c r="M8">
        <v>0.6</v>
      </c>
      <c r="N8">
        <v>0</v>
      </c>
      <c r="O8" t="s">
        <v>7</v>
      </c>
      <c r="P8">
        <f>VLOOKUP(A8,'Yavuz-Indexd'!$A$1:$D$169,4,0)</f>
        <v>9</v>
      </c>
      <c r="V8" t="str">
        <f>$X$3&amp;($B8&amp;$C8&amp;$D8)&amp;$Y$3&amp;$K8&amp;$Z$3&amp;$A8&amp;$AA$3&amp;$I8&amp;$AB$3&amp;$J8&amp;$AC$3&amp;$L8&amp;$AD$3&amp;$M8&amp;$AE$3&amp;$N8&amp;$AF$3&amp;$O8&amp;$AG$3&amp;"True"&amp;$AH$3&amp;$L8&amp;$AI$3&amp;$M8&amp;$AJ$3&amp;$N8&amp;$AK$3</f>
        <v>SavedMinimapMarks=(Name="Dossier _Helena _Carnotaurus ",CustomTag="chipy-16",Location=(X=-71897,Y=-133377,Z=1937)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" t="str">
        <f>$X$3&amp;($B8&amp;$C8&amp;$D8)&amp;$Y$3&amp;$K8&amp;$Z$3&amp;$A8&amp;$AA$3&amp;$I8&amp;$AB$3&amp;$J8&amp;$AC$3&amp;$L8&amp;$AD$3&amp;$M8&amp;$AE$3&amp;$N8&amp;$AF$3&amp;$O8&amp;$AG$3&amp;"False"&amp;$AH$3&amp;$L8&amp;$AI$3&amp;$M8&amp;$AJ$3&amp;$N8&amp;$AK$3</f>
        <v>SavedMinimapMarks=(Name="Dossier _Helena _Carnotaurus ",CustomTag="chipy-16",Location=(X=-71897,Y=-133377,Z=1937)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" spans="1:37" x14ac:dyDescent="0.25">
      <c r="A9">
        <v>-68389</v>
      </c>
      <c r="B9" t="s">
        <v>0</v>
      </c>
      <c r="C9" t="s">
        <v>1</v>
      </c>
      <c r="D9" t="s">
        <v>163</v>
      </c>
      <c r="E9" t="s">
        <v>164</v>
      </c>
      <c r="F9" t="s">
        <v>165</v>
      </c>
      <c r="G9" t="s">
        <v>5</v>
      </c>
      <c r="H9" t="s">
        <v>6</v>
      </c>
      <c r="I9">
        <v>34535</v>
      </c>
      <c r="J9">
        <v>-12288</v>
      </c>
      <c r="K9">
        <v>58</v>
      </c>
      <c r="L9">
        <v>0.7</v>
      </c>
      <c r="M9">
        <v>0.6</v>
      </c>
      <c r="N9">
        <v>0</v>
      </c>
      <c r="O9" t="s">
        <v>7</v>
      </c>
      <c r="P9">
        <f>VLOOKUP(A9,'Yavuz-Indexd'!$A$1:$D$169,4,0)</f>
        <v>10</v>
      </c>
      <c r="V9" t="str">
        <f>$X$3&amp;($B9&amp;$C9&amp;$D9)&amp;$Y$3&amp;$K9&amp;$Z$3&amp;$A9&amp;$AA$3&amp;$I9&amp;$AB$3&amp;$J9&amp;$AC$3&amp;$L9&amp;$AD$3&amp;$M9&amp;$AE$3&amp;$N9&amp;$AF$3&amp;$O9&amp;$AG$3&amp;"True"&amp;$AH$3&amp;$L9&amp;$AI$3&amp;$M9&amp;$AJ$3&amp;$N9&amp;$AK$3</f>
        <v>SavedMinimapMarks=(Name="Dossier _Helena _Meganeura ",CustomTag="chipy-58",Location=(X=-68389,Y=34535,Z=-12288)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" t="str">
        <f>$X$3&amp;($B9&amp;$C9&amp;$D9)&amp;$Y$3&amp;$K9&amp;$Z$3&amp;$A9&amp;$AA$3&amp;$I9&amp;$AB$3&amp;$J9&amp;$AC$3&amp;$L9&amp;$AD$3&amp;$M9&amp;$AE$3&amp;$N9&amp;$AF$3&amp;$O9&amp;$AG$3&amp;"False"&amp;$AH$3&amp;$L9&amp;$AI$3&amp;$M9&amp;$AJ$3&amp;$N9&amp;$AK$3</f>
        <v>SavedMinimapMarks=(Name="Dossier _Helena _Meganeura ",CustomTag="chipy-58",Location=(X=-68389,Y=34535,Z=-12288)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" spans="1:37" x14ac:dyDescent="0.25">
      <c r="A10">
        <v>-6068</v>
      </c>
      <c r="B10" t="s">
        <v>0</v>
      </c>
      <c r="C10" t="s">
        <v>1</v>
      </c>
      <c r="D10" t="s">
        <v>64</v>
      </c>
      <c r="E10" t="s">
        <v>65</v>
      </c>
      <c r="F10" t="s">
        <v>66</v>
      </c>
      <c r="G10" t="s">
        <v>5</v>
      </c>
      <c r="H10" t="s">
        <v>6</v>
      </c>
      <c r="I10">
        <v>-70527</v>
      </c>
      <c r="J10">
        <v>3361</v>
      </c>
      <c r="K10">
        <v>21</v>
      </c>
      <c r="L10">
        <v>0.7</v>
      </c>
      <c r="M10">
        <v>0.6</v>
      </c>
      <c r="N10">
        <v>0</v>
      </c>
      <c r="O10" t="s">
        <v>7</v>
      </c>
      <c r="P10">
        <f>VLOOKUP(A10,'Yavuz-Indexd'!$A$1:$D$169,4,0)</f>
        <v>11</v>
      </c>
      <c r="V10" t="str">
        <f>$X$3&amp;($B10&amp;$C10&amp;$D10)&amp;$Y$3&amp;$K10&amp;$Z$3&amp;$A10&amp;$AA$3&amp;$I10&amp;$AB$3&amp;$J10&amp;$AC$3&amp;$L10&amp;$AD$3&amp;$M10&amp;$AE$3&amp;$N10&amp;$AF$3&amp;$O10&amp;$AG$3&amp;"True"&amp;$AH$3&amp;$L10&amp;$AI$3&amp;$M10&amp;$AJ$3&amp;$N10&amp;$AK$3</f>
        <v>SavedMinimapMarks=(Name="Dossier _Helena _Compy ",CustomTag="chipy-21",Location=(X=-6068,Y=-70527,Z=3361)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" t="str">
        <f>$X$3&amp;($B10&amp;$C10&amp;$D10)&amp;$Y$3&amp;$K10&amp;$Z$3&amp;$A10&amp;$AA$3&amp;$I10&amp;$AB$3&amp;$J10&amp;$AC$3&amp;$L10&amp;$AD$3&amp;$M10&amp;$AE$3&amp;$N10&amp;$AF$3&amp;$O10&amp;$AG$3&amp;"False"&amp;$AH$3&amp;$L10&amp;$AI$3&amp;$M10&amp;$AJ$3&amp;$N10&amp;$AK$3</f>
        <v>SavedMinimapMarks=(Name="Dossier _Helena _Compy ",CustomTag="chipy-21",Location=(X=-6068,Y=-70527,Z=3361)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" spans="1:37" x14ac:dyDescent="0.25">
      <c r="A11">
        <v>-57800</v>
      </c>
      <c r="B11" t="s">
        <v>0</v>
      </c>
      <c r="C11" t="s">
        <v>1</v>
      </c>
      <c r="D11" t="s">
        <v>23</v>
      </c>
      <c r="E11" t="s">
        <v>24</v>
      </c>
      <c r="F11" t="s">
        <v>25</v>
      </c>
      <c r="G11" t="s">
        <v>5</v>
      </c>
      <c r="H11" t="s">
        <v>6</v>
      </c>
      <c r="I11">
        <v>-250737</v>
      </c>
      <c r="J11">
        <v>-14288</v>
      </c>
      <c r="K11">
        <v>7</v>
      </c>
      <c r="L11">
        <v>0.7</v>
      </c>
      <c r="M11">
        <v>0.6</v>
      </c>
      <c r="N11">
        <v>0</v>
      </c>
      <c r="O11" t="s">
        <v>7</v>
      </c>
      <c r="P11">
        <f>VLOOKUP(A11,'Yavuz-Indexd'!$A$1:$D$169,4,0)</f>
        <v>12</v>
      </c>
      <c r="V11" t="str">
        <f>$X$3&amp;($B11&amp;$C11&amp;$D11)&amp;$Y$3&amp;$K11&amp;$Z$3&amp;$A11&amp;$AA$3&amp;$I11&amp;$AB$3&amp;$J11&amp;$AC$3&amp;$L11&amp;$AD$3&amp;$M11&amp;$AE$3&amp;$N11&amp;$AF$3&amp;$O11&amp;$AG$3&amp;"True"&amp;$AH$3&amp;$L11&amp;$AI$3&amp;$M11&amp;$AJ$3&amp;$N11&amp;$AK$3</f>
        <v>SavedMinimapMarks=(Name="Dossier _Helena _Archaeopteryx ",CustomTag="chipy-7",Location=(X=-57800,Y=-250737,Z=-14288)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" t="str">
        <f>$X$3&amp;($B11&amp;$C11&amp;$D11)&amp;$Y$3&amp;$K11&amp;$Z$3&amp;$A11&amp;$AA$3&amp;$I11&amp;$AB$3&amp;$J11&amp;$AC$3&amp;$L11&amp;$AD$3&amp;$M11&amp;$AE$3&amp;$N11&amp;$AF$3&amp;$O11&amp;$AG$3&amp;"False"&amp;$AH$3&amp;$L11&amp;$AI$3&amp;$M11&amp;$AJ$3&amp;$N11&amp;$AK$3</f>
        <v>SavedMinimapMarks=(Name="Dossier _Helena _Archaeopteryx ",CustomTag="chipy-7",Location=(X=-57800,Y=-250737,Z=-14288)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" spans="1:37" x14ac:dyDescent="0.25">
      <c r="A12">
        <v>41933</v>
      </c>
      <c r="B12" t="s">
        <v>0</v>
      </c>
      <c r="C12" t="s">
        <v>1</v>
      </c>
      <c r="D12" t="s">
        <v>98</v>
      </c>
      <c r="E12" t="s">
        <v>99</v>
      </c>
      <c r="F12" t="s">
        <v>100</v>
      </c>
      <c r="G12" t="s">
        <v>5</v>
      </c>
      <c r="H12" t="s">
        <v>6</v>
      </c>
      <c r="I12">
        <v>-48037</v>
      </c>
      <c r="J12">
        <v>-12934</v>
      </c>
      <c r="K12">
        <v>33</v>
      </c>
      <c r="L12">
        <v>0.7</v>
      </c>
      <c r="M12">
        <v>0.6</v>
      </c>
      <c r="N12">
        <v>0</v>
      </c>
      <c r="O12" t="s">
        <v>7</v>
      </c>
      <c r="P12">
        <f>VLOOKUP(A12,'Yavuz-Indexd'!$A$1:$D$169,4,0)</f>
        <v>13</v>
      </c>
      <c r="V12" t="str">
        <f>$X$3&amp;($B12&amp;$C12&amp;$D12)&amp;$Y$3&amp;$K12&amp;$Z$3&amp;$A12&amp;$AA$3&amp;$I12&amp;$AB$3&amp;$J12&amp;$AC$3&amp;$L12&amp;$AD$3&amp;$M12&amp;$AE$3&amp;$N12&amp;$AF$3&amp;$O12&amp;$AG$3&amp;"True"&amp;$AH$3&amp;$L12&amp;$AI$3&amp;$M12&amp;$AJ$3&amp;$N12&amp;$AK$3</f>
        <v>SavedMinimapMarks=(Name="Dossier _Helena _Dunkleosteus ",CustomTag="chipy-33",Location=(X=41933,Y=-48037,Z=-12934)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" t="str">
        <f>$X$3&amp;($B12&amp;$C12&amp;$D12)&amp;$Y$3&amp;$K12&amp;$Z$3&amp;$A12&amp;$AA$3&amp;$I12&amp;$AB$3&amp;$J12&amp;$AC$3&amp;$L12&amp;$AD$3&amp;$M12&amp;$AE$3&amp;$N12&amp;$AF$3&amp;$O12&amp;$AG$3&amp;"False"&amp;$AH$3&amp;$L12&amp;$AI$3&amp;$M12&amp;$AJ$3&amp;$N12&amp;$AK$3</f>
        <v>SavedMinimapMarks=(Name="Dossier _Helena _Dunkleosteus ",CustomTag="chipy-33",Location=(X=41933,Y=-48037,Z=-12934)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3" spans="1:37" x14ac:dyDescent="0.25">
      <c r="A13">
        <v>30763</v>
      </c>
      <c r="B13" t="s">
        <v>0</v>
      </c>
      <c r="C13" t="s">
        <v>1</v>
      </c>
      <c r="D13" t="s">
        <v>26</v>
      </c>
      <c r="E13" t="s">
        <v>27</v>
      </c>
      <c r="F13" t="s">
        <v>28</v>
      </c>
      <c r="G13" t="s">
        <v>5</v>
      </c>
      <c r="H13" t="s">
        <v>6</v>
      </c>
      <c r="I13">
        <v>-227062</v>
      </c>
      <c r="J13">
        <v>35775</v>
      </c>
      <c r="K13">
        <v>8</v>
      </c>
      <c r="L13">
        <v>0.7</v>
      </c>
      <c r="M13">
        <v>0.6</v>
      </c>
      <c r="N13">
        <v>0</v>
      </c>
      <c r="O13" t="s">
        <v>7</v>
      </c>
      <c r="P13">
        <f>VLOOKUP(A13,'Yavuz-Indexd'!$A$1:$D$169,4,0)</f>
        <v>14</v>
      </c>
      <c r="V13" t="str">
        <f>$X$3&amp;($B13&amp;$C13&amp;$D13)&amp;$Y$3&amp;$K13&amp;$Z$3&amp;$A13&amp;$AA$3&amp;$I13&amp;$AB$3&amp;$J13&amp;$AC$3&amp;$L13&amp;$AD$3&amp;$M13&amp;$AE$3&amp;$N13&amp;$AF$3&amp;$O13&amp;$AG$3&amp;"True"&amp;$AH$3&amp;$L13&amp;$AI$3&amp;$M13&amp;$AJ$3&amp;$N13&amp;$AK$3</f>
        <v>SavedMinimapMarks=(Name="Dossier _Helena _Argentavis ",CustomTag="chipy-8",Location=(X=30763,Y=-227062,Z=35775)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" t="str">
        <f>$X$3&amp;($B13&amp;$C13&amp;$D13)&amp;$Y$3&amp;$K13&amp;$Z$3&amp;$A13&amp;$AA$3&amp;$I13&amp;$AB$3&amp;$J13&amp;$AC$3&amp;$L13&amp;$AD$3&amp;$M13&amp;$AE$3&amp;$N13&amp;$AF$3&amp;$O13&amp;$AG$3&amp;"False"&amp;$AH$3&amp;$L13&amp;$AI$3&amp;$M13&amp;$AJ$3&amp;$N13&amp;$AK$3</f>
        <v>SavedMinimapMarks=(Name="Dossier _Helena _Argentavis ",CustomTag="chipy-8",Location=(X=30763,Y=-227062,Z=35775)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4" spans="1:37" x14ac:dyDescent="0.25">
      <c r="A14">
        <v>30700</v>
      </c>
      <c r="B14" t="s">
        <v>0</v>
      </c>
      <c r="C14" t="s">
        <v>1</v>
      </c>
      <c r="D14" t="s">
        <v>205</v>
      </c>
      <c r="E14" t="s">
        <v>206</v>
      </c>
      <c r="F14" t="s">
        <v>207</v>
      </c>
      <c r="G14" t="s">
        <v>5</v>
      </c>
      <c r="H14" t="s">
        <v>6</v>
      </c>
      <c r="I14">
        <v>180000</v>
      </c>
      <c r="J14">
        <v>-13500</v>
      </c>
      <c r="K14">
        <v>74</v>
      </c>
      <c r="L14">
        <v>0.7</v>
      </c>
      <c r="M14">
        <v>0.6</v>
      </c>
      <c r="N14">
        <v>0</v>
      </c>
      <c r="O14" t="s">
        <v>7</v>
      </c>
      <c r="P14">
        <f>VLOOKUP(A14,'Yavuz-Indexd'!$A$1:$D$169,4,0)</f>
        <v>15</v>
      </c>
      <c r="V14" t="str">
        <f>$X$3&amp;($B14&amp;$C14&amp;$D14)&amp;$Y$3&amp;$K14&amp;$Z$3&amp;$A14&amp;$AA$3&amp;$I14&amp;$AB$3&amp;$J14&amp;$AC$3&amp;$L14&amp;$AD$3&amp;$M14&amp;$AE$3&amp;$N14&amp;$AF$3&amp;$O14&amp;$AG$3&amp;"True"&amp;$AH$3&amp;$L14&amp;$AI$3&amp;$M14&amp;$AJ$3&amp;$N14&amp;$AK$3</f>
        <v>SavedMinimapMarks=(Name="Dossier _Helena _Phiomia ",CustomTag="chipy-74",Location=(X=30700,Y=180000,Z=-13500)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4" t="str">
        <f>$X$3&amp;($B14&amp;$C14&amp;$D14)&amp;$Y$3&amp;$K14&amp;$Z$3&amp;$A14&amp;$AA$3&amp;$I14&amp;$AB$3&amp;$J14&amp;$AC$3&amp;$L14&amp;$AD$3&amp;$M14&amp;$AE$3&amp;$N14&amp;$AF$3&amp;$O14&amp;$AG$3&amp;"False"&amp;$AH$3&amp;$L14&amp;$AI$3&amp;$M14&amp;$AJ$3&amp;$N14&amp;$AK$3</f>
        <v>SavedMinimapMarks=(Name="Dossier _Helena _Phiomia ",CustomTag="chipy-74",Location=(X=30700,Y=180000,Z=-13500)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5" spans="1:37" x14ac:dyDescent="0.25">
      <c r="A15">
        <v>-292177</v>
      </c>
      <c r="B15" t="s">
        <v>0</v>
      </c>
      <c r="C15" t="s">
        <v>1</v>
      </c>
      <c r="D15" t="s">
        <v>82</v>
      </c>
      <c r="E15" t="s">
        <v>53</v>
      </c>
      <c r="F15" t="s">
        <v>83</v>
      </c>
      <c r="G15" t="s">
        <v>5</v>
      </c>
      <c r="H15" t="s">
        <v>6</v>
      </c>
      <c r="I15">
        <v>-199445</v>
      </c>
      <c r="J15">
        <v>-7356</v>
      </c>
      <c r="K15">
        <v>27</v>
      </c>
      <c r="L15">
        <v>0.7</v>
      </c>
      <c r="M15">
        <v>0.6</v>
      </c>
      <c r="N15">
        <v>0</v>
      </c>
      <c r="O15" t="s">
        <v>7</v>
      </c>
      <c r="P15">
        <f>VLOOKUP(A15,'Yavuz-Indexd'!$A$1:$D$169,4,0)</f>
        <v>16</v>
      </c>
      <c r="V15" t="str">
        <f>$X$3&amp;($B15&amp;$C15&amp;$D15)&amp;$Y$3&amp;$K15&amp;$Z$3&amp;$A15&amp;$AA$3&amp;$I15&amp;$AB$3&amp;$J15&amp;$AC$3&amp;$L15&amp;$AD$3&amp;$M15&amp;$AE$3&amp;$N15&amp;$AF$3&amp;$O15&amp;$AG$3&amp;"True"&amp;$AH$3&amp;$L15&amp;$AI$3&amp;$M15&amp;$AJ$3&amp;$N15&amp;$AK$3</f>
        <v>SavedMinimapMarks=(Name="Dossier _Helena _Diplodocus ",CustomTag="chipy-27",Location=(X=-292177,Y=-199445,Z=-7356)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5" t="str">
        <f>$X$3&amp;($B15&amp;$C15&amp;$D15)&amp;$Y$3&amp;$K15&amp;$Z$3&amp;$A15&amp;$AA$3&amp;$I15&amp;$AB$3&amp;$J15&amp;$AC$3&amp;$L15&amp;$AD$3&amp;$M15&amp;$AE$3&amp;$N15&amp;$AF$3&amp;$O15&amp;$AG$3&amp;"False"&amp;$AH$3&amp;$L15&amp;$AI$3&amp;$M15&amp;$AJ$3&amp;$N15&amp;$AK$3</f>
        <v>SavedMinimapMarks=(Name="Dossier _Helena _Diplodocus ",CustomTag="chipy-27",Location=(X=-292177,Y=-199445,Z=-7356)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" spans="1:37" x14ac:dyDescent="0.25">
      <c r="A16">
        <v>279828</v>
      </c>
      <c r="B16" t="s">
        <v>0</v>
      </c>
      <c r="C16" t="s">
        <v>1</v>
      </c>
      <c r="D16" t="s">
        <v>95</v>
      </c>
      <c r="E16" t="s">
        <v>96</v>
      </c>
      <c r="F16" t="s">
        <v>97</v>
      </c>
      <c r="G16" t="s">
        <v>5</v>
      </c>
      <c r="H16" t="s">
        <v>6</v>
      </c>
      <c r="I16">
        <v>-267902</v>
      </c>
      <c r="J16">
        <v>-12941</v>
      </c>
      <c r="K16">
        <v>32</v>
      </c>
      <c r="L16">
        <v>0.7</v>
      </c>
      <c r="M16">
        <v>0.6</v>
      </c>
      <c r="N16">
        <v>0</v>
      </c>
      <c r="O16" t="s">
        <v>7</v>
      </c>
      <c r="P16">
        <f>VLOOKUP(A16,'Yavuz-Indexd'!$A$1:$D$169,4,0)</f>
        <v>17</v>
      </c>
      <c r="V16" t="str">
        <f>$X$3&amp;($B16&amp;$C16&amp;$D16)&amp;$Y$3&amp;$K16&amp;$Z$3&amp;$A16&amp;$AA$3&amp;$I16&amp;$AB$3&amp;$J16&amp;$AC$3&amp;$L16&amp;$AD$3&amp;$M16&amp;$AE$3&amp;$N16&amp;$AF$3&amp;$O16&amp;$AG$3&amp;"True"&amp;$AH$3&amp;$L16&amp;$AI$3&amp;$M16&amp;$AJ$3&amp;$N16&amp;$AK$3</f>
        <v>SavedMinimapMarks=(Name="Dossier _Helena _Dung Beetle ",CustomTag="chipy-32",Location=(X=279828,Y=-267902,Z=-12941)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" t="str">
        <f>$X$3&amp;($B16&amp;$C16&amp;$D16)&amp;$Y$3&amp;$K16&amp;$Z$3&amp;$A16&amp;$AA$3&amp;$I16&amp;$AB$3&amp;$J16&amp;$AC$3&amp;$L16&amp;$AD$3&amp;$M16&amp;$AE$3&amp;$N16&amp;$AF$3&amp;$O16&amp;$AG$3&amp;"False"&amp;$AH$3&amp;$L16&amp;$AI$3&amp;$M16&amp;$AJ$3&amp;$N16&amp;$AK$3</f>
        <v>SavedMinimapMarks=(Name="Dossier _Helena _Dung Beetle ",CustomTag="chipy-32",Location=(X=279828,Y=-267902,Z=-12941)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7" spans="1:23" x14ac:dyDescent="0.25">
      <c r="A17">
        <v>273153</v>
      </c>
      <c r="B17" t="s">
        <v>0</v>
      </c>
      <c r="C17" t="s">
        <v>1</v>
      </c>
      <c r="D17" t="s">
        <v>116</v>
      </c>
      <c r="E17" t="s">
        <v>60</v>
      </c>
      <c r="F17" t="s">
        <v>117</v>
      </c>
      <c r="G17" t="s">
        <v>5</v>
      </c>
      <c r="H17" t="s">
        <v>6</v>
      </c>
      <c r="I17">
        <v>253273</v>
      </c>
      <c r="J17">
        <v>-14092</v>
      </c>
      <c r="K17">
        <v>40</v>
      </c>
      <c r="L17">
        <v>0</v>
      </c>
      <c r="M17">
        <v>0.9</v>
      </c>
      <c r="N17">
        <v>0</v>
      </c>
      <c r="O17" t="s">
        <v>7</v>
      </c>
      <c r="P17">
        <f>VLOOKUP(A17,'Yavuz-Indexd'!$A$1:$D$169,4,0)</f>
        <v>18</v>
      </c>
      <c r="V17" t="str">
        <f>$X$3&amp;($B17&amp;$C17&amp;$D17)&amp;$Y$3&amp;$K17&amp;$Z$3&amp;$A17&amp;$AA$3&amp;$I17&amp;$AB$3&amp;$J17&amp;$AC$3&amp;$L17&amp;$AD$3&amp;$M17&amp;$AE$3&amp;$N17&amp;$AF$3&amp;$O17&amp;$AG$3&amp;"True"&amp;$AH$3&amp;$L17&amp;$AI$3&amp;$M17&amp;$AJ$3&amp;$N17&amp;$AK$3</f>
        <v>SavedMinimapMarks=(Name="Dossier _Helena _Hesperornis ",CustomTag="chipy-40",Location=(X=273153,Y=253273,Z=-14092)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7" t="str">
        <f>$X$3&amp;($B17&amp;$C17&amp;$D17)&amp;$Y$3&amp;$K17&amp;$Z$3&amp;$A17&amp;$AA$3&amp;$I17&amp;$AB$3&amp;$J17&amp;$AC$3&amp;$L17&amp;$AD$3&amp;$M17&amp;$AE$3&amp;$N17&amp;$AF$3&amp;$O17&amp;$AG$3&amp;"False"&amp;$AH$3&amp;$L17&amp;$AI$3&amp;$M17&amp;$AJ$3&amp;$N17&amp;$AK$3</f>
        <v>SavedMinimapMarks=(Name="Dossier _Helena _Hesperornis ",CustomTag="chipy-40",Location=(X=273153,Y=253273,Z=-14092)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8" spans="1:23" x14ac:dyDescent="0.25">
      <c r="A18">
        <v>270563</v>
      </c>
      <c r="B18" t="s">
        <v>0</v>
      </c>
      <c r="C18" t="s">
        <v>1</v>
      </c>
      <c r="D18" t="s">
        <v>84</v>
      </c>
      <c r="E18" t="s">
        <v>48</v>
      </c>
      <c r="F18" t="s">
        <v>85</v>
      </c>
      <c r="G18" t="s">
        <v>5</v>
      </c>
      <c r="H18" t="s">
        <v>6</v>
      </c>
      <c r="I18">
        <v>-77282</v>
      </c>
      <c r="J18">
        <v>-8739</v>
      </c>
      <c r="K18">
        <v>28</v>
      </c>
      <c r="L18">
        <v>0.7</v>
      </c>
      <c r="M18">
        <v>0.6</v>
      </c>
      <c r="N18">
        <v>0</v>
      </c>
      <c r="O18" t="s">
        <v>7</v>
      </c>
      <c r="P18">
        <f>VLOOKUP(A18,'Yavuz-Indexd'!$A$1:$D$169,4,0)</f>
        <v>20</v>
      </c>
      <c r="V18" t="str">
        <f>$X$3&amp;($B18&amp;$C18&amp;$D18)&amp;$Y$3&amp;$K18&amp;$Z$3&amp;$A18&amp;$AA$3&amp;$I18&amp;$AB$3&amp;$J18&amp;$AC$3&amp;$L18&amp;$AD$3&amp;$M18&amp;$AE$3&amp;$N18&amp;$AF$3&amp;$O18&amp;$AG$3&amp;"True"&amp;$AH$3&amp;$L18&amp;$AI$3&amp;$M18&amp;$AJ$3&amp;$N18&amp;$AK$3</f>
        <v>SavedMinimapMarks=(Name="Dossier _Helena _Direbear ",CustomTag="chipy-28",Location=(X=270563,Y=-77282,Z=-8739)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" t="str">
        <f>$X$3&amp;($B18&amp;$C18&amp;$D18)&amp;$Y$3&amp;$K18&amp;$Z$3&amp;$A18&amp;$AA$3&amp;$I18&amp;$AB$3&amp;$J18&amp;$AC$3&amp;$L18&amp;$AD$3&amp;$M18&amp;$AE$3&amp;$N18&amp;$AF$3&amp;$O18&amp;$AG$3&amp;"False"&amp;$AH$3&amp;$L18&amp;$AI$3&amp;$M18&amp;$AJ$3&amp;$N18&amp;$AK$3</f>
        <v>SavedMinimapMarks=(Name="Dossier _Helena _Direbear ",CustomTag="chipy-28",Location=(X=270563,Y=-77282,Z=-8739)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9" spans="1:23" x14ac:dyDescent="0.25">
      <c r="A19">
        <v>-263154</v>
      </c>
      <c r="B19" t="s">
        <v>0</v>
      </c>
      <c r="C19" t="s">
        <v>1</v>
      </c>
      <c r="D19" t="s">
        <v>44</v>
      </c>
      <c r="E19" t="s">
        <v>45</v>
      </c>
      <c r="F19" t="s">
        <v>46</v>
      </c>
      <c r="G19" t="s">
        <v>5</v>
      </c>
      <c r="H19" t="s">
        <v>6</v>
      </c>
      <c r="I19">
        <v>-147121</v>
      </c>
      <c r="J19">
        <v>-9318</v>
      </c>
      <c r="K19">
        <v>14</v>
      </c>
      <c r="L19">
        <v>0</v>
      </c>
      <c r="M19">
        <v>0.7</v>
      </c>
      <c r="N19">
        <v>0.7</v>
      </c>
      <c r="O19" t="s">
        <v>7</v>
      </c>
      <c r="P19">
        <f>VLOOKUP(A19,'Yavuz-Indexd'!$A$1:$D$169,4,0)</f>
        <v>21</v>
      </c>
      <c r="V19" t="str">
        <f>$X$3&amp;($B19&amp;$C19&amp;$D19)&amp;$Y$3&amp;$K19&amp;$Z$3&amp;$A19&amp;$AA$3&amp;$I19&amp;$AB$3&amp;$J19&amp;$AC$3&amp;$L19&amp;$AD$3&amp;$M19&amp;$AE$3&amp;$N19&amp;$AF$3&amp;$O19&amp;$AG$3&amp;"True"&amp;$AH$3&amp;$L19&amp;$AI$3&amp;$M19&amp;$AJ$3&amp;$N19&amp;$AK$3</f>
        <v>SavedMinimapMarks=(Name="Dossier _Helena _Brontosaurus ",CustomTag="chipy-14",Location=(X=-263154,Y=-147121,Z=-9318)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9" t="str">
        <f>$X$3&amp;($B19&amp;$C19&amp;$D19)&amp;$Y$3&amp;$K19&amp;$Z$3&amp;$A19&amp;$AA$3&amp;$I19&amp;$AB$3&amp;$J19&amp;$AC$3&amp;$L19&amp;$AD$3&amp;$M19&amp;$AE$3&amp;$N19&amp;$AF$3&amp;$O19&amp;$AG$3&amp;"False"&amp;$AH$3&amp;$L19&amp;$AI$3&amp;$M19&amp;$AJ$3&amp;$N19&amp;$AK$3</f>
        <v>SavedMinimapMarks=(Name="Dossier _Helena _Brontosaurus ",CustomTag="chipy-14",Location=(X=-263154,Y=-147121,Z=-9318)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20" spans="1:23" x14ac:dyDescent="0.25">
      <c r="A20">
        <v>260705</v>
      </c>
      <c r="B20" t="s">
        <v>0</v>
      </c>
      <c r="C20" t="s">
        <v>1</v>
      </c>
      <c r="D20" t="s">
        <v>79</v>
      </c>
      <c r="E20" t="s">
        <v>80</v>
      </c>
      <c r="F20" t="s">
        <v>81</v>
      </c>
      <c r="G20" t="s">
        <v>5</v>
      </c>
      <c r="H20" t="s">
        <v>6</v>
      </c>
      <c r="I20">
        <v>-179302</v>
      </c>
      <c r="J20">
        <v>-8278</v>
      </c>
      <c r="K20">
        <v>26</v>
      </c>
      <c r="L20">
        <v>0.7</v>
      </c>
      <c r="M20">
        <v>0.6</v>
      </c>
      <c r="N20">
        <v>0</v>
      </c>
      <c r="O20" t="s">
        <v>7</v>
      </c>
      <c r="P20">
        <f>VLOOKUP(A20,'Yavuz-Indexd'!$A$1:$D$169,4,0)</f>
        <v>23</v>
      </c>
      <c r="V20" t="str">
        <f>$X$3&amp;($B20&amp;$C20&amp;$D20)&amp;$Y$3&amp;$K20&amp;$Z$3&amp;$A20&amp;$AA$3&amp;$I20&amp;$AB$3&amp;$J20&amp;$AC$3&amp;$L20&amp;$AD$3&amp;$M20&amp;$AE$3&amp;$N20&amp;$AF$3&amp;$O20&amp;$AG$3&amp;"True"&amp;$AH$3&amp;$L20&amp;$AI$3&amp;$M20&amp;$AJ$3&amp;$N20&amp;$AK$3</f>
        <v>SavedMinimapMarks=(Name="Dossier _Helena _Diplocaulus ",CustomTag="chipy-26",Location=(X=260705,Y=-179302,Z=-8278)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0" t="str">
        <f>$X$3&amp;($B20&amp;$C20&amp;$D20)&amp;$Y$3&amp;$K20&amp;$Z$3&amp;$A20&amp;$AA$3&amp;$I20&amp;$AB$3&amp;$J20&amp;$AC$3&amp;$L20&amp;$AD$3&amp;$M20&amp;$AE$3&amp;$N20&amp;$AF$3&amp;$O20&amp;$AG$3&amp;"False"&amp;$AH$3&amp;$L20&amp;$AI$3&amp;$M20&amp;$AJ$3&amp;$N20&amp;$AK$3</f>
        <v>SavedMinimapMarks=(Name="Dossier _Helena _Diplocaulus ",CustomTag="chipy-26",Location=(X=260705,Y=-179302,Z=-8278)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1" spans="1:23" x14ac:dyDescent="0.25">
      <c r="A21">
        <v>-257993</v>
      </c>
      <c r="B21" t="s">
        <v>0</v>
      </c>
      <c r="C21" t="s">
        <v>1</v>
      </c>
      <c r="D21" t="s">
        <v>35</v>
      </c>
      <c r="E21" t="s">
        <v>36</v>
      </c>
      <c r="F21" t="s">
        <v>37</v>
      </c>
      <c r="G21" t="s">
        <v>5</v>
      </c>
      <c r="H21" t="s">
        <v>6</v>
      </c>
      <c r="I21">
        <v>19726</v>
      </c>
      <c r="J21">
        <v>-8862</v>
      </c>
      <c r="K21">
        <v>11</v>
      </c>
      <c r="L21">
        <v>0</v>
      </c>
      <c r="M21">
        <v>0.7</v>
      </c>
      <c r="N21">
        <v>0.7</v>
      </c>
      <c r="O21" t="s">
        <v>7</v>
      </c>
      <c r="P21">
        <f>VLOOKUP(A21,'Yavuz-Indexd'!$A$1:$D$169,4,0)</f>
        <v>24</v>
      </c>
      <c r="V21" t="str">
        <f>$X$3&amp;($B21&amp;$C21&amp;$D21)&amp;$Y$3&amp;$K21&amp;$Z$3&amp;$A21&amp;$AA$3&amp;$I21&amp;$AB$3&amp;$J21&amp;$AC$3&amp;$L21&amp;$AD$3&amp;$M21&amp;$AE$3&amp;$N21&amp;$AF$3&amp;$O21&amp;$AG$3&amp;"True"&amp;$AH$3&amp;$L21&amp;$AI$3&amp;$M21&amp;$AJ$3&amp;$N21&amp;$AK$3</f>
        <v>SavedMinimapMarks=(Name="Dossier _Helena _Basilosaurus ",CustomTag="chipy-11",Location=(X=-257993,Y=19726,Z=-8862)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21" t="str">
        <f>$X$3&amp;($B21&amp;$C21&amp;$D21)&amp;$Y$3&amp;$K21&amp;$Z$3&amp;$A21&amp;$AA$3&amp;$I21&amp;$AB$3&amp;$J21&amp;$AC$3&amp;$L21&amp;$AD$3&amp;$M21&amp;$AE$3&amp;$N21&amp;$AF$3&amp;$O21&amp;$AG$3&amp;"False"&amp;$AH$3&amp;$L21&amp;$AI$3&amp;$M21&amp;$AJ$3&amp;$N21&amp;$AK$3</f>
        <v>SavedMinimapMarks=(Name="Dossier _Helena _Basilosaurus ",CustomTag="chipy-11",Location=(X=-257993,Y=19726,Z=-8862)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22" spans="1:23" x14ac:dyDescent="0.25">
      <c r="A22">
        <v>251668</v>
      </c>
      <c r="B22" t="s">
        <v>0</v>
      </c>
      <c r="C22" t="s">
        <v>1</v>
      </c>
      <c r="D22" t="s">
        <v>41</v>
      </c>
      <c r="E22" t="s">
        <v>42</v>
      </c>
      <c r="F22" t="s">
        <v>43</v>
      </c>
      <c r="G22" t="s">
        <v>5</v>
      </c>
      <c r="H22" t="s">
        <v>6</v>
      </c>
      <c r="I22">
        <v>-281521</v>
      </c>
      <c r="J22">
        <v>-14385</v>
      </c>
      <c r="K22">
        <v>13</v>
      </c>
      <c r="L22">
        <v>0.7</v>
      </c>
      <c r="M22">
        <v>0.6</v>
      </c>
      <c r="N22">
        <v>0</v>
      </c>
      <c r="O22" t="s">
        <v>7</v>
      </c>
      <c r="P22">
        <f>VLOOKUP(A22,'Yavuz-Indexd'!$A$1:$D$169,4,0)</f>
        <v>26</v>
      </c>
      <c r="V22" t="str">
        <f>$X$3&amp;($B22&amp;$C22&amp;$D22)&amp;$Y$3&amp;$K22&amp;$Z$3&amp;$A22&amp;$AA$3&amp;$I22&amp;$AB$3&amp;$J22&amp;$AC$3&amp;$L22&amp;$AD$3&amp;$M22&amp;$AE$3&amp;$N22&amp;$AF$3&amp;$O22&amp;$AG$3&amp;"True"&amp;$AH$3&amp;$L22&amp;$AI$3&amp;$M22&amp;$AJ$3&amp;$N22&amp;$AK$3</f>
        <v>SavedMinimapMarks=(Name="Dossier _Helena _Beelzebufo ",CustomTag="chipy-13",Location=(X=251668,Y=-281521,Z=-14385)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2" t="str">
        <f>$X$3&amp;($B22&amp;$C22&amp;$D22)&amp;$Y$3&amp;$K22&amp;$Z$3&amp;$A22&amp;$AA$3&amp;$I22&amp;$AB$3&amp;$J22&amp;$AC$3&amp;$L22&amp;$AD$3&amp;$M22&amp;$AE$3&amp;$N22&amp;$AF$3&amp;$O22&amp;$AG$3&amp;"False"&amp;$AH$3&amp;$L22&amp;$AI$3&amp;$M22&amp;$AJ$3&amp;$N22&amp;$AK$3</f>
        <v>SavedMinimapMarks=(Name="Dossier _Helena _Beelzebufo ",CustomTag="chipy-13",Location=(X=251668,Y=-281521,Z=-14385)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3" spans="1:23" x14ac:dyDescent="0.25">
      <c r="A23">
        <v>251373</v>
      </c>
      <c r="B23" t="s">
        <v>0</v>
      </c>
      <c r="C23" t="s">
        <v>1</v>
      </c>
      <c r="D23" t="s">
        <v>101</v>
      </c>
      <c r="E23" t="s">
        <v>102</v>
      </c>
      <c r="F23" t="s">
        <v>43</v>
      </c>
      <c r="G23" t="s">
        <v>5</v>
      </c>
      <c r="H23" t="s">
        <v>6</v>
      </c>
      <c r="I23">
        <v>-108343</v>
      </c>
      <c r="J23">
        <v>7888</v>
      </c>
      <c r="K23">
        <v>34</v>
      </c>
      <c r="L23">
        <v>0.7</v>
      </c>
      <c r="M23">
        <v>0.6</v>
      </c>
      <c r="N23">
        <v>0</v>
      </c>
      <c r="O23" t="s">
        <v>7</v>
      </c>
      <c r="P23">
        <f>VLOOKUP(A23,'Yavuz-Indexd'!$A$1:$D$169,4,0)</f>
        <v>27</v>
      </c>
      <c r="V23" t="str">
        <f>$X$3&amp;($B23&amp;$C23&amp;$D23)&amp;$Y$3&amp;$K23&amp;$Z$3&amp;$A23&amp;$AA$3&amp;$I23&amp;$AB$3&amp;$J23&amp;$AC$3&amp;$L23&amp;$AD$3&amp;$M23&amp;$AE$3&amp;$N23&amp;$AF$3&amp;$O23&amp;$AG$3&amp;"True"&amp;$AH$3&amp;$L23&amp;$AI$3&amp;$M23&amp;$AJ$3&amp;$N23&amp;$AK$3</f>
        <v>SavedMinimapMarks=(Name="Dossier _Helena _Electrophorus ",CustomTag="chipy-34",Location=(X=251373,Y=-108343,Z=7888)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3" t="str">
        <f>$X$3&amp;($B23&amp;$C23&amp;$D23)&amp;$Y$3&amp;$K23&amp;$Z$3&amp;$A23&amp;$AA$3&amp;$I23&amp;$AB$3&amp;$J23&amp;$AC$3&amp;$L23&amp;$AD$3&amp;$M23&amp;$AE$3&amp;$N23&amp;$AF$3&amp;$O23&amp;$AG$3&amp;"False"&amp;$AH$3&amp;$L23&amp;$AI$3&amp;$M23&amp;$AJ$3&amp;$N23&amp;$AK$3</f>
        <v>SavedMinimapMarks=(Name="Dossier _Helena _Electrophorus ",CustomTag="chipy-34",Location=(X=251373,Y=-108343,Z=7888)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4" spans="1:23" x14ac:dyDescent="0.25">
      <c r="A24">
        <v>-242400</v>
      </c>
      <c r="B24" t="s">
        <v>0</v>
      </c>
      <c r="C24" t="s">
        <v>1</v>
      </c>
      <c r="D24" t="s">
        <v>177</v>
      </c>
      <c r="E24" t="s">
        <v>113</v>
      </c>
      <c r="F24" t="s">
        <v>178</v>
      </c>
      <c r="G24" t="s">
        <v>5</v>
      </c>
      <c r="H24" t="s">
        <v>6</v>
      </c>
      <c r="I24">
        <v>131200</v>
      </c>
      <c r="J24">
        <v>-4200</v>
      </c>
      <c r="K24">
        <v>64</v>
      </c>
      <c r="L24">
        <v>0.7</v>
      </c>
      <c r="M24">
        <v>0.6</v>
      </c>
      <c r="N24">
        <v>0</v>
      </c>
      <c r="O24" t="s">
        <v>7</v>
      </c>
      <c r="P24">
        <f>VLOOKUP(A24,'Yavuz-Indexd'!$A$1:$D$169,4,0)</f>
        <v>28</v>
      </c>
      <c r="V24" t="str">
        <f>$X$3&amp;($B24&amp;$C24&amp;$D24)&amp;$Y$3&amp;$K24&amp;$Z$3&amp;$A24&amp;$AA$3&amp;$I24&amp;$AB$3&amp;$J24&amp;$AC$3&amp;$L24&amp;$AD$3&amp;$M24&amp;$AE$3&amp;$N24&amp;$AF$3&amp;$O24&amp;$AG$3&amp;"True"&amp;$AH$3&amp;$L24&amp;$AI$3&amp;$M24&amp;$AJ$3&amp;$N24&amp;$AK$3</f>
        <v>SavedMinimapMarks=(Name="Dossier _Helena _Onyc ",CustomTag="chipy-64",Location=(X=-242400,Y=131200,Z=-4200)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4" t="str">
        <f>$X$3&amp;($B24&amp;$C24&amp;$D24)&amp;$Y$3&amp;$K24&amp;$Z$3&amp;$A24&amp;$AA$3&amp;$I24&amp;$AB$3&amp;$J24&amp;$AC$3&amp;$L24&amp;$AD$3&amp;$M24&amp;$AE$3&amp;$N24&amp;$AF$3&amp;$O24&amp;$AG$3&amp;"False"&amp;$AH$3&amp;$L24&amp;$AI$3&amp;$M24&amp;$AJ$3&amp;$N24&amp;$AK$3</f>
        <v>SavedMinimapMarks=(Name="Dossier _Helena _Onyc ",CustomTag="chipy-64",Location=(X=-242400,Y=131200,Z=-4200)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5" spans="1:23" x14ac:dyDescent="0.25">
      <c r="A25">
        <v>24182</v>
      </c>
      <c r="B25" t="s">
        <v>0</v>
      </c>
      <c r="C25" t="s">
        <v>1</v>
      </c>
      <c r="D25" t="s">
        <v>67</v>
      </c>
      <c r="E25" t="s">
        <v>68</v>
      </c>
      <c r="F25" t="s">
        <v>69</v>
      </c>
      <c r="G25" t="s">
        <v>5</v>
      </c>
      <c r="H25" t="s">
        <v>6</v>
      </c>
      <c r="I25">
        <v>304486</v>
      </c>
      <c r="J25">
        <v>-13398</v>
      </c>
      <c r="K25">
        <v>22</v>
      </c>
      <c r="L25">
        <v>0</v>
      </c>
      <c r="M25">
        <v>0.7</v>
      </c>
      <c r="N25">
        <v>0.7</v>
      </c>
      <c r="O25" t="s">
        <v>7</v>
      </c>
      <c r="P25">
        <f>VLOOKUP(A25,'Yavuz-Indexd'!$A$1:$D$169,4,0)</f>
        <v>29</v>
      </c>
      <c r="V25" t="str">
        <f>$X$3&amp;($B25&amp;$C25&amp;$D25)&amp;$Y$3&amp;$K25&amp;$Z$3&amp;$A25&amp;$AA$3&amp;$I25&amp;$AB$3&amp;$J25&amp;$AC$3&amp;$L25&amp;$AD$3&amp;$M25&amp;$AE$3&amp;$N25&amp;$AF$3&amp;$O25&amp;$AG$3&amp;"True"&amp;$AH$3&amp;$L25&amp;$AI$3&amp;$M25&amp;$AJ$3&amp;$N25&amp;$AK$3</f>
        <v>SavedMinimapMarks=(Name="Dossier _Helena _Daeodon ",CustomTag="chipy-22",Location=(X=24182,Y=304486,Z=-13398)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25" t="str">
        <f>$X$3&amp;($B25&amp;$C25&amp;$D25)&amp;$Y$3&amp;$K25&amp;$Z$3&amp;$A25&amp;$AA$3&amp;$I25&amp;$AB$3&amp;$J25&amp;$AC$3&amp;$L25&amp;$AD$3&amp;$M25&amp;$AE$3&amp;$N25&amp;$AF$3&amp;$O25&amp;$AG$3&amp;"False"&amp;$AH$3&amp;$L25&amp;$AI$3&amp;$M25&amp;$AJ$3&amp;$N25&amp;$AK$3</f>
        <v>SavedMinimapMarks=(Name="Dossier _Helena _Daeodon ",CustomTag="chipy-22",Location=(X=24182,Y=304486,Z=-13398)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26" spans="1:23" x14ac:dyDescent="0.25">
      <c r="A26">
        <v>237241</v>
      </c>
      <c r="B26" t="s">
        <v>0</v>
      </c>
      <c r="C26" t="s">
        <v>1</v>
      </c>
      <c r="D26" t="s">
        <v>130</v>
      </c>
      <c r="E26" t="s">
        <v>87</v>
      </c>
      <c r="F26" t="s">
        <v>131</v>
      </c>
      <c r="G26" t="s">
        <v>5</v>
      </c>
      <c r="H26" t="s">
        <v>6</v>
      </c>
      <c r="I26">
        <v>-59692</v>
      </c>
      <c r="J26">
        <v>-7808</v>
      </c>
      <c r="K26">
        <v>45</v>
      </c>
      <c r="L26">
        <v>0</v>
      </c>
      <c r="M26">
        <v>0.7</v>
      </c>
      <c r="N26">
        <v>0.7</v>
      </c>
      <c r="O26" t="s">
        <v>7</v>
      </c>
      <c r="P26">
        <f>VLOOKUP(A26,'Yavuz-Indexd'!$A$1:$D$169,4,0)</f>
        <v>31</v>
      </c>
      <c r="V26" t="str">
        <f>$X$3&amp;($B26&amp;$C26&amp;$D26)&amp;$Y$3&amp;$K26&amp;$Z$3&amp;$A26&amp;$AA$3&amp;$I26&amp;$AB$3&amp;$J26&amp;$AC$3&amp;$L26&amp;$AD$3&amp;$M26&amp;$AE$3&amp;$N26&amp;$AF$3&amp;$O26&amp;$AG$3&amp;"True"&amp;$AH$3&amp;$L26&amp;$AI$3&amp;$M26&amp;$AJ$3&amp;$N26&amp;$AK$3</f>
        <v>SavedMinimapMarks=(Name="Dossier _Helena _Kairuku ",CustomTag="chipy-45",Location=(X=237241,Y=-59692,Z=-7808)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26" t="str">
        <f>$X$3&amp;($B26&amp;$C26&amp;$D26)&amp;$Y$3&amp;$K26&amp;$Z$3&amp;$A26&amp;$AA$3&amp;$I26&amp;$AB$3&amp;$J26&amp;$AC$3&amp;$L26&amp;$AD$3&amp;$M26&amp;$AE$3&amp;$N26&amp;$AF$3&amp;$O26&amp;$AG$3&amp;"False"&amp;$AH$3&amp;$L26&amp;$AI$3&amp;$M26&amp;$AJ$3&amp;$N26&amp;$AK$3</f>
        <v>SavedMinimapMarks=(Name="Dossier _Helena _Kairuku ",CustomTag="chipy-45",Location=(X=237241,Y=-59692,Z=-7808)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27" spans="1:23" x14ac:dyDescent="0.25">
      <c r="A27">
        <v>-233381</v>
      </c>
      <c r="B27" t="s">
        <v>0</v>
      </c>
      <c r="C27" t="s">
        <v>1</v>
      </c>
      <c r="D27" t="s">
        <v>86</v>
      </c>
      <c r="E27" t="s">
        <v>87</v>
      </c>
      <c r="F27" t="s">
        <v>88</v>
      </c>
      <c r="G27" t="s">
        <v>5</v>
      </c>
      <c r="H27" t="s">
        <v>6</v>
      </c>
      <c r="I27">
        <v>-60363</v>
      </c>
      <c r="J27">
        <v>-11396</v>
      </c>
      <c r="K27">
        <v>29</v>
      </c>
      <c r="L27">
        <v>0.7</v>
      </c>
      <c r="M27">
        <v>0.6</v>
      </c>
      <c r="N27">
        <v>0</v>
      </c>
      <c r="O27" t="s">
        <v>7</v>
      </c>
      <c r="P27">
        <f>VLOOKUP(A27,'Yavuz-Indexd'!$A$1:$D$169,4,0)</f>
        <v>33</v>
      </c>
      <c r="V27" t="str">
        <f>$X$3&amp;($B27&amp;$C27&amp;$D27)&amp;$Y$3&amp;$K27&amp;$Z$3&amp;$A27&amp;$AA$3&amp;$I27&amp;$AB$3&amp;$J27&amp;$AC$3&amp;$L27&amp;$AD$3&amp;$M27&amp;$AE$3&amp;$N27&amp;$AF$3&amp;$O27&amp;$AG$3&amp;"True"&amp;$AH$3&amp;$L27&amp;$AI$3&amp;$M27&amp;$AJ$3&amp;$N27&amp;$AK$3</f>
        <v>SavedMinimapMarks=(Name="Dossier _Helena _Direwolf ",CustomTag="chipy-29",Location=(X=-233381,Y=-60363,Z=-11396)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7" t="str">
        <f>$X$3&amp;($B27&amp;$C27&amp;$D27)&amp;$Y$3&amp;$K27&amp;$Z$3&amp;$A27&amp;$AA$3&amp;$I27&amp;$AB$3&amp;$J27&amp;$AC$3&amp;$L27&amp;$AD$3&amp;$M27&amp;$AE$3&amp;$N27&amp;$AF$3&amp;$O27&amp;$AG$3&amp;"False"&amp;$AH$3&amp;$L27&amp;$AI$3&amp;$M27&amp;$AJ$3&amp;$N27&amp;$AK$3</f>
        <v>SavedMinimapMarks=(Name="Dossier _Helena _Direwolf ",CustomTag="chipy-29",Location=(X=-233381,Y=-60363,Z=-11396)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8" spans="1:23" x14ac:dyDescent="0.25">
      <c r="A28">
        <v>232800</v>
      </c>
      <c r="B28" t="s">
        <v>0</v>
      </c>
      <c r="C28" t="s">
        <v>1</v>
      </c>
      <c r="D28" t="s">
        <v>243</v>
      </c>
      <c r="E28" t="s">
        <v>136</v>
      </c>
      <c r="F28" t="s">
        <v>244</v>
      </c>
      <c r="G28" t="s">
        <v>5</v>
      </c>
      <c r="H28" t="s">
        <v>6</v>
      </c>
      <c r="I28">
        <v>226400</v>
      </c>
      <c r="J28">
        <v>-14100</v>
      </c>
      <c r="K28">
        <v>88</v>
      </c>
      <c r="L28">
        <v>0</v>
      </c>
      <c r="M28">
        <v>0.9</v>
      </c>
      <c r="N28">
        <v>0</v>
      </c>
      <c r="O28" t="s">
        <v>7</v>
      </c>
      <c r="P28">
        <f>VLOOKUP(A28,'Yavuz-Indexd'!$A$1:$D$169,4,0)</f>
        <v>34</v>
      </c>
      <c r="V28" t="str">
        <f>$X$3&amp;($B28&amp;$C28&amp;$D28)&amp;$Y$3&amp;$K28&amp;$Z$3&amp;$A28&amp;$AA$3&amp;$I28&amp;$AB$3&amp;$J28&amp;$AC$3&amp;$L28&amp;$AD$3&amp;$M28&amp;$AE$3&amp;$N28&amp;$AF$3&amp;$O28&amp;$AG$3&amp;"True"&amp;$AH$3&amp;$L28&amp;$AI$3&amp;$M28&amp;$AJ$3&amp;$N28&amp;$AK$3</f>
        <v>SavedMinimapMarks=(Name="Dossier _Helena _Stegosaurus ",CustomTag="chipy-88",Location=(X=232800,Y=226400,Z=-14100)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28" t="str">
        <f>$X$3&amp;($B28&amp;$C28&amp;$D28)&amp;$Y$3&amp;$K28&amp;$Z$3&amp;$A28&amp;$AA$3&amp;$I28&amp;$AB$3&amp;$J28&amp;$AC$3&amp;$L28&amp;$AD$3&amp;$M28&amp;$AE$3&amp;$N28&amp;$AF$3&amp;$O28&amp;$AG$3&amp;"False"&amp;$AH$3&amp;$L28&amp;$AI$3&amp;$M28&amp;$AJ$3&amp;$N28&amp;$AK$3</f>
        <v>SavedMinimapMarks=(Name="Dossier _Helena _Stegosaurus ",CustomTag="chipy-88",Location=(X=232800,Y=226400,Z=-14100)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29" spans="1:23" x14ac:dyDescent="0.25">
      <c r="A29">
        <v>230400</v>
      </c>
      <c r="B29" t="s">
        <v>0</v>
      </c>
      <c r="C29" t="s">
        <v>1</v>
      </c>
      <c r="D29" t="s">
        <v>268</v>
      </c>
      <c r="E29" t="s">
        <v>167</v>
      </c>
      <c r="F29" t="s">
        <v>269</v>
      </c>
      <c r="G29" t="s">
        <v>5</v>
      </c>
      <c r="H29" t="s">
        <v>6</v>
      </c>
      <c r="I29">
        <v>200100</v>
      </c>
      <c r="J29">
        <v>-10400</v>
      </c>
      <c r="K29">
        <v>98</v>
      </c>
      <c r="L29">
        <v>0</v>
      </c>
      <c r="M29">
        <v>0.9</v>
      </c>
      <c r="N29">
        <v>0</v>
      </c>
      <c r="O29" t="s">
        <v>7</v>
      </c>
      <c r="P29">
        <f>VLOOKUP(A29,'Yavuz-Indexd'!$A$1:$D$169,4,0)</f>
        <v>35</v>
      </c>
      <c r="V29" t="str">
        <f>$X$3&amp;($B29&amp;$C29&amp;$D29)&amp;$Y$3&amp;$K29&amp;$Z$3&amp;$A29&amp;$AA$3&amp;$I29&amp;$AB$3&amp;$J29&amp;$AC$3&amp;$L29&amp;$AD$3&amp;$M29&amp;$AE$3&amp;$N29&amp;$AF$3&amp;$O29&amp;$AG$3&amp;"True"&amp;$AH$3&amp;$L29&amp;$AI$3&amp;$M29&amp;$AJ$3&amp;$N29&amp;$AK$3</f>
        <v>SavedMinimapMarks=(Name="Dossier _Helena _Troodon ",CustomTag="chipy-98",Location=(X=230400,Y=200100,Z=-10400)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29" t="str">
        <f>$X$3&amp;($B29&amp;$C29&amp;$D29)&amp;$Y$3&amp;$K29&amp;$Z$3&amp;$A29&amp;$AA$3&amp;$I29&amp;$AB$3&amp;$J29&amp;$AC$3&amp;$L29&amp;$AD$3&amp;$M29&amp;$AE$3&amp;$N29&amp;$AF$3&amp;$O29&amp;$AG$3&amp;"False"&amp;$AH$3&amp;$L29&amp;$AI$3&amp;$M29&amp;$AJ$3&amp;$N29&amp;$AK$3</f>
        <v>SavedMinimapMarks=(Name="Dossier _Helena _Troodon ",CustomTag="chipy-98",Location=(X=230400,Y=200100,Z=-10400)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30" spans="1:23" x14ac:dyDescent="0.25">
      <c r="A30">
        <v>-228522</v>
      </c>
      <c r="B30" t="s">
        <v>0</v>
      </c>
      <c r="C30" t="s">
        <v>1</v>
      </c>
      <c r="D30" t="s">
        <v>89</v>
      </c>
      <c r="E30" t="s">
        <v>90</v>
      </c>
      <c r="F30" t="s">
        <v>91</v>
      </c>
      <c r="G30" t="s">
        <v>5</v>
      </c>
      <c r="H30" t="s">
        <v>6</v>
      </c>
      <c r="I30">
        <v>53671</v>
      </c>
      <c r="J30">
        <v>-1870</v>
      </c>
      <c r="K30">
        <v>30</v>
      </c>
      <c r="L30">
        <v>0.7</v>
      </c>
      <c r="M30">
        <v>0.6</v>
      </c>
      <c r="N30">
        <v>0</v>
      </c>
      <c r="O30" t="s">
        <v>7</v>
      </c>
      <c r="P30">
        <f>VLOOKUP(A30,'Yavuz-Indexd'!$A$1:$D$169,4,0)</f>
        <v>37</v>
      </c>
      <c r="V30" t="str">
        <f>$X$3&amp;($B30&amp;$C30&amp;$D30)&amp;$Y$3&amp;$K30&amp;$Z$3&amp;$A30&amp;$AA$3&amp;$I30&amp;$AB$3&amp;$J30&amp;$AC$3&amp;$L30&amp;$AD$3&amp;$M30&amp;$AE$3&amp;$N30&amp;$AF$3&amp;$O30&amp;$AG$3&amp;"True"&amp;$AH$3&amp;$L30&amp;$AI$3&amp;$M30&amp;$AJ$3&amp;$N30&amp;$AK$3</f>
        <v>SavedMinimapMarks=(Name="Dossier _Helena _Dodo ",CustomTag="chipy-30",Location=(X=-228522,Y=53671,Z=-1870)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30" t="str">
        <f>$X$3&amp;($B30&amp;$C30&amp;$D30)&amp;$Y$3&amp;$K30&amp;$Z$3&amp;$A30&amp;$AA$3&amp;$I30&amp;$AB$3&amp;$J30&amp;$AC$3&amp;$L30&amp;$AD$3&amp;$M30&amp;$AE$3&amp;$N30&amp;$AF$3&amp;$O30&amp;$AG$3&amp;"False"&amp;$AH$3&amp;$L30&amp;$AI$3&amp;$M30&amp;$AJ$3&amp;$N30&amp;$AK$3</f>
        <v>SavedMinimapMarks=(Name="Dossier _Helena _Dodo ",CustomTag="chipy-30",Location=(X=-228522,Y=53671,Z=-1870)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31" spans="1:23" x14ac:dyDescent="0.25">
      <c r="A31">
        <v>-227123</v>
      </c>
      <c r="B31" t="s">
        <v>0</v>
      </c>
      <c r="C31" t="s">
        <v>1</v>
      </c>
      <c r="D31" t="s">
        <v>170</v>
      </c>
      <c r="E31" t="s">
        <v>171</v>
      </c>
      <c r="F31" t="s">
        <v>27</v>
      </c>
      <c r="G31" t="s">
        <v>5</v>
      </c>
      <c r="H31" t="s">
        <v>6</v>
      </c>
      <c r="I31">
        <v>-12048</v>
      </c>
      <c r="J31">
        <v>-8184</v>
      </c>
      <c r="K31">
        <v>61</v>
      </c>
      <c r="L31">
        <v>0</v>
      </c>
      <c r="M31">
        <v>0.7</v>
      </c>
      <c r="N31">
        <v>0.7</v>
      </c>
      <c r="O31" t="s">
        <v>7</v>
      </c>
      <c r="P31">
        <f>VLOOKUP(A31,'Yavuz-Indexd'!$A$1:$D$169,4,0)</f>
        <v>38</v>
      </c>
      <c r="V31" t="str">
        <f>$X$3&amp;($B31&amp;$C31&amp;$D31)&amp;$Y$3&amp;$K31&amp;$Z$3&amp;$A31&amp;$AA$3&amp;$I31&amp;$AB$3&amp;$J31&amp;$AC$3&amp;$L31&amp;$AD$3&amp;$M31&amp;$AE$3&amp;$N31&amp;$AF$3&amp;$O31&amp;$AG$3&amp;"True"&amp;$AH$3&amp;$L31&amp;$AI$3&amp;$M31&amp;$AJ$3&amp;$N31&amp;$AK$3</f>
        <v>SavedMinimapMarks=(Name="Dossier _Helena _Microraptor ",CustomTag="chipy-61",Location=(X=-227123,Y=-12048,Z=-8184)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31" t="str">
        <f>$X$3&amp;($B31&amp;$C31&amp;$D31)&amp;$Y$3&amp;$K31&amp;$Z$3&amp;$A31&amp;$AA$3&amp;$I31&amp;$AB$3&amp;$J31&amp;$AC$3&amp;$L31&amp;$AD$3&amp;$M31&amp;$AE$3&amp;$N31&amp;$AF$3&amp;$O31&amp;$AG$3&amp;"False"&amp;$AH$3&amp;$L31&amp;$AI$3&amp;$M31&amp;$AJ$3&amp;$N31&amp;$AK$3</f>
        <v>SavedMinimapMarks=(Name="Dossier _Helena _Microraptor ",CustomTag="chipy-61",Location=(X=-227123,Y=-12048,Z=-8184)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32" spans="1:23" x14ac:dyDescent="0.25">
      <c r="A32">
        <v>225600</v>
      </c>
      <c r="B32" t="s">
        <v>0</v>
      </c>
      <c r="C32" t="s">
        <v>1</v>
      </c>
      <c r="D32" t="s">
        <v>214</v>
      </c>
      <c r="E32" t="s">
        <v>215</v>
      </c>
      <c r="F32" t="s">
        <v>4</v>
      </c>
      <c r="G32" t="s">
        <v>5</v>
      </c>
      <c r="H32" t="s">
        <v>6</v>
      </c>
      <c r="I32">
        <v>178400</v>
      </c>
      <c r="J32">
        <v>-8600</v>
      </c>
      <c r="K32">
        <v>77</v>
      </c>
      <c r="L32">
        <v>0</v>
      </c>
      <c r="M32">
        <v>0.9</v>
      </c>
      <c r="N32">
        <v>0</v>
      </c>
      <c r="O32" t="s">
        <v>7</v>
      </c>
      <c r="P32">
        <f>VLOOKUP(A32,'Yavuz-Indexd'!$A$1:$D$169,4,0)</f>
        <v>39</v>
      </c>
      <c r="V32" t="str">
        <f>$X$3&amp;($B32&amp;$C32&amp;$D32)&amp;$Y$3&amp;$K32&amp;$Z$3&amp;$A32&amp;$AA$3&amp;$I32&amp;$AB$3&amp;$J32&amp;$AC$3&amp;$L32&amp;$AD$3&amp;$M32&amp;$AE$3&amp;$N32&amp;$AF$3&amp;$O32&amp;$AG$3&amp;"True"&amp;$AH$3&amp;$L32&amp;$AI$3&amp;$M32&amp;$AJ$3&amp;$N32&amp;$AK$3</f>
        <v>SavedMinimapMarks=(Name="Dossier _Helena _Procoptodon ",CustomTag="chipy-77",Location=(X=225600,Y=178400,Z=-8600)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32" t="str">
        <f>$X$3&amp;($B32&amp;$C32&amp;$D32)&amp;$Y$3&amp;$K32&amp;$Z$3&amp;$A32&amp;$AA$3&amp;$I32&amp;$AB$3&amp;$J32&amp;$AC$3&amp;$L32&amp;$AD$3&amp;$M32&amp;$AE$3&amp;$N32&amp;$AF$3&amp;$O32&amp;$AG$3&amp;"False"&amp;$AH$3&amp;$L32&amp;$AI$3&amp;$M32&amp;$AJ$3&amp;$N32&amp;$AK$3</f>
        <v>SavedMinimapMarks=(Name="Dossier _Helena _Procoptodon ",CustomTag="chipy-77",Location=(X=225600,Y=178400,Z=-8600)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33" spans="1:23" x14ac:dyDescent="0.25">
      <c r="A33">
        <v>225575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>
        <v>206487</v>
      </c>
      <c r="J33">
        <v>-11169</v>
      </c>
      <c r="K33">
        <v>1</v>
      </c>
      <c r="L33">
        <v>0</v>
      </c>
      <c r="M33">
        <v>0.7</v>
      </c>
      <c r="N33">
        <v>0.7</v>
      </c>
      <c r="O33" t="s">
        <v>7</v>
      </c>
      <c r="P33">
        <f>VLOOKUP(A33,'Yavuz-Indexd'!$A$1:$D$169,4,0)</f>
        <v>40</v>
      </c>
      <c r="V33" t="str">
        <f>$X$3&amp;($B33&amp;$C33&amp;$D33)&amp;$Y$3&amp;$K33&amp;$Z$3&amp;$A33&amp;$AA$3&amp;$I33&amp;$AB$3&amp;$J33&amp;$AC$3&amp;$L33&amp;$AD$3&amp;$M33&amp;$AE$3&amp;$N33&amp;$AF$3&amp;$O33&amp;$AG$3&amp;"True"&amp;$AH$3&amp;$L33&amp;$AI$3&amp;$M33&amp;$AJ$3&amp;$N33&amp;$AK$3</f>
        <v>SavedMinimapMarks=(Name="Dossier _Helena _Achatina ",CustomTag="chipy-1",Location=(X=225575,Y=206487,Z=-11169)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33" t="str">
        <f>$X$3&amp;($B33&amp;$C33&amp;$D33)&amp;$Y$3&amp;$K33&amp;$Z$3&amp;$A33&amp;$AA$3&amp;$I33&amp;$AB$3&amp;$J33&amp;$AC$3&amp;$L33&amp;$AD$3&amp;$M33&amp;$AE$3&amp;$N33&amp;$AF$3&amp;$O33&amp;$AG$3&amp;"False"&amp;$AH$3&amp;$L33&amp;$AI$3&amp;$M33&amp;$AJ$3&amp;$N33&amp;$AK$3</f>
        <v>SavedMinimapMarks=(Name="Dossier _Helena _Achatina ",CustomTag="chipy-1",Location=(X=225575,Y=206487,Z=-11169)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34" spans="1:23" x14ac:dyDescent="0.25">
      <c r="A34">
        <v>224855</v>
      </c>
      <c r="B34" t="s">
        <v>0</v>
      </c>
      <c r="C34" t="s">
        <v>1</v>
      </c>
      <c r="D34" t="s">
        <v>32</v>
      </c>
      <c r="E34" t="s">
        <v>33</v>
      </c>
      <c r="F34" t="s">
        <v>34</v>
      </c>
      <c r="G34" t="s">
        <v>5</v>
      </c>
      <c r="H34" t="s">
        <v>6</v>
      </c>
      <c r="I34">
        <v>-159891</v>
      </c>
      <c r="J34">
        <v>-3294</v>
      </c>
      <c r="K34">
        <v>10</v>
      </c>
      <c r="L34">
        <v>0.7</v>
      </c>
      <c r="M34">
        <v>0.6</v>
      </c>
      <c r="N34">
        <v>0</v>
      </c>
      <c r="O34" t="s">
        <v>7</v>
      </c>
      <c r="P34">
        <f>VLOOKUP(A34,'Yavuz-Indexd'!$A$1:$D$169,4,0)</f>
        <v>41</v>
      </c>
      <c r="V34" t="str">
        <f>$X$3&amp;($B34&amp;$C34&amp;$D34)&amp;$Y$3&amp;$K34&amp;$Z$3&amp;$A34&amp;$AA$3&amp;$I34&amp;$AB$3&amp;$J34&amp;$AC$3&amp;$L34&amp;$AD$3&amp;$M34&amp;$AE$3&amp;$N34&amp;$AF$3&amp;$O34&amp;$AG$3&amp;"True"&amp;$AH$3&amp;$L34&amp;$AI$3&amp;$M34&amp;$AJ$3&amp;$N34&amp;$AK$3</f>
        <v>SavedMinimapMarks=(Name="Dossier _Helena _Baryonyx ",CustomTag="chipy-10",Location=(X=224855,Y=-159891,Z=-3294)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34" t="str">
        <f>$X$3&amp;($B34&amp;$C34&amp;$D34)&amp;$Y$3&amp;$K34&amp;$Z$3&amp;$A34&amp;$AA$3&amp;$I34&amp;$AB$3&amp;$J34&amp;$AC$3&amp;$L34&amp;$AD$3&amp;$M34&amp;$AE$3&amp;$N34&amp;$AF$3&amp;$O34&amp;$AG$3&amp;"False"&amp;$AH$3&amp;$L34&amp;$AI$3&amp;$M34&amp;$AJ$3&amp;$N34&amp;$AK$3</f>
        <v>SavedMinimapMarks=(Name="Dossier _Helena _Baryonyx ",CustomTag="chipy-10",Location=(X=224855,Y=-159891,Z=-3294)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35" spans="1:23" x14ac:dyDescent="0.25">
      <c r="A35">
        <v>-22400</v>
      </c>
      <c r="B35" t="s">
        <v>0</v>
      </c>
      <c r="C35" t="s">
        <v>1</v>
      </c>
      <c r="D35" t="s">
        <v>203</v>
      </c>
      <c r="E35" t="s">
        <v>149</v>
      </c>
      <c r="F35" t="s">
        <v>204</v>
      </c>
      <c r="G35" t="s">
        <v>5</v>
      </c>
      <c r="H35" t="s">
        <v>6</v>
      </c>
      <c r="I35">
        <v>170400</v>
      </c>
      <c r="J35">
        <v>-8200</v>
      </c>
      <c r="K35">
        <v>73</v>
      </c>
      <c r="L35">
        <v>0.7</v>
      </c>
      <c r="M35">
        <v>0.6</v>
      </c>
      <c r="N35">
        <v>0</v>
      </c>
      <c r="O35" t="s">
        <v>7</v>
      </c>
      <c r="P35">
        <f>VLOOKUP(A35,'Yavuz-Indexd'!$A$1:$D$169,4,0)</f>
        <v>42</v>
      </c>
      <c r="V35" t="str">
        <f>$X$3&amp;($B35&amp;$C35&amp;$D35)&amp;$Y$3&amp;$K35&amp;$Z$3&amp;$A35&amp;$AA$3&amp;$I35&amp;$AB$3&amp;$J35&amp;$AC$3&amp;$L35&amp;$AD$3&amp;$M35&amp;$AE$3&amp;$N35&amp;$AF$3&amp;$O35&amp;$AG$3&amp;"True"&amp;$AH$3&amp;$L35&amp;$AI$3&amp;$M35&amp;$AJ$3&amp;$N35&amp;$AK$3</f>
        <v>SavedMinimapMarks=(Name="Dossier _Helena _Pelagornis ",CustomTag="chipy-73",Location=(X=-22400,Y=170400,Z=-8200)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35" t="str">
        <f>$X$3&amp;($B35&amp;$C35&amp;$D35)&amp;$Y$3&amp;$K35&amp;$Z$3&amp;$A35&amp;$AA$3&amp;$I35&amp;$AB$3&amp;$J35&amp;$AC$3&amp;$L35&amp;$AD$3&amp;$M35&amp;$AE$3&amp;$N35&amp;$AF$3&amp;$O35&amp;$AG$3&amp;"False"&amp;$AH$3&amp;$L35&amp;$AI$3&amp;$M35&amp;$AJ$3&amp;$N35&amp;$AK$3</f>
        <v>SavedMinimapMarks=(Name="Dossier _Helena _Pelagornis ",CustomTag="chipy-73",Location=(X=-22400,Y=170400,Z=-8200)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36" spans="1:23" x14ac:dyDescent="0.25">
      <c r="A36">
        <v>214400</v>
      </c>
      <c r="B36" t="s">
        <v>0</v>
      </c>
      <c r="C36" t="s">
        <v>1</v>
      </c>
      <c r="D36" t="s">
        <v>216</v>
      </c>
      <c r="E36" t="s">
        <v>217</v>
      </c>
      <c r="F36" t="s">
        <v>218</v>
      </c>
      <c r="G36" t="s">
        <v>5</v>
      </c>
      <c r="H36" t="s">
        <v>6</v>
      </c>
      <c r="I36">
        <v>135200</v>
      </c>
      <c r="J36">
        <v>-7700</v>
      </c>
      <c r="K36">
        <v>78</v>
      </c>
      <c r="L36">
        <v>0.7</v>
      </c>
      <c r="M36">
        <v>0.6</v>
      </c>
      <c r="N36">
        <v>0</v>
      </c>
      <c r="O36" t="s">
        <v>7</v>
      </c>
      <c r="P36">
        <f>VLOOKUP(A36,'Yavuz-Indexd'!$A$1:$D$169,4,0)</f>
        <v>44</v>
      </c>
      <c r="V36" t="str">
        <f>$X$3&amp;($B36&amp;$C36&amp;$D36)&amp;$Y$3&amp;$K36&amp;$Z$3&amp;$A36&amp;$AA$3&amp;$I36&amp;$AB$3&amp;$J36&amp;$AC$3&amp;$L36&amp;$AD$3&amp;$M36&amp;$AE$3&amp;$N36&amp;$AF$3&amp;$O36&amp;$AG$3&amp;"True"&amp;$AH$3&amp;$L36&amp;$AI$3&amp;$M36&amp;$AJ$3&amp;$N36&amp;$AK$3</f>
        <v>SavedMinimapMarks=(Name="Dossier _Helena _Pteranodon ",CustomTag="chipy-78",Location=(X=214400,Y=135200,Z=-7700)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36" t="str">
        <f>$X$3&amp;($B36&amp;$C36&amp;$D36)&amp;$Y$3&amp;$K36&amp;$Z$3&amp;$A36&amp;$AA$3&amp;$I36&amp;$AB$3&amp;$J36&amp;$AC$3&amp;$L36&amp;$AD$3&amp;$M36&amp;$AE$3&amp;$N36&amp;$AF$3&amp;$O36&amp;$AG$3&amp;"False"&amp;$AH$3&amp;$L36&amp;$AI$3&amp;$M36&amp;$AJ$3&amp;$N36&amp;$AK$3</f>
        <v>SavedMinimapMarks=(Name="Dossier _Helena _Pteranodon ",CustomTag="chipy-78",Location=(X=214400,Y=135200,Z=-7700)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37" spans="1:23" x14ac:dyDescent="0.25">
      <c r="A37">
        <v>-212158</v>
      </c>
      <c r="B37" t="s">
        <v>0</v>
      </c>
      <c r="C37" t="s">
        <v>1</v>
      </c>
      <c r="D37" t="s">
        <v>140</v>
      </c>
      <c r="E37" t="s">
        <v>141</v>
      </c>
      <c r="F37" t="s">
        <v>142</v>
      </c>
      <c r="G37" t="s">
        <v>5</v>
      </c>
      <c r="H37" t="s">
        <v>6</v>
      </c>
      <c r="I37">
        <v>265101</v>
      </c>
      <c r="J37">
        <v>-10706</v>
      </c>
      <c r="K37">
        <v>49</v>
      </c>
      <c r="L37">
        <v>0.7</v>
      </c>
      <c r="M37">
        <v>0.6</v>
      </c>
      <c r="N37">
        <v>0</v>
      </c>
      <c r="O37" t="s">
        <v>7</v>
      </c>
      <c r="P37">
        <f>VLOOKUP(A37,'Yavuz-Indexd'!$A$1:$D$169,4,0)</f>
        <v>45</v>
      </c>
      <c r="V37" t="str">
        <f>$X$3&amp;($B37&amp;$C37&amp;$D37)&amp;$Y$3&amp;$K37&amp;$Z$3&amp;$A37&amp;$AA$3&amp;$I37&amp;$AB$3&amp;$J37&amp;$AC$3&amp;$L37&amp;$AD$3&amp;$M37&amp;$AE$3&amp;$N37&amp;$AF$3&amp;$O37&amp;$AG$3&amp;"True"&amp;$AH$3&amp;$L37&amp;$AI$3&amp;$M37&amp;$AJ$3&amp;$N37&amp;$AK$3</f>
        <v>SavedMinimapMarks=(Name="Dossier _Helena _Leedsichthys ",CustomTag="chipy-49",Location=(X=-212158,Y=265101,Z=-10706)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37" t="str">
        <f>$X$3&amp;($B37&amp;$C37&amp;$D37)&amp;$Y$3&amp;$K37&amp;$Z$3&amp;$A37&amp;$AA$3&amp;$I37&amp;$AB$3&amp;$J37&amp;$AC$3&amp;$L37&amp;$AD$3&amp;$M37&amp;$AE$3&amp;$N37&amp;$AF$3&amp;$O37&amp;$AG$3&amp;"False"&amp;$AH$3&amp;$L37&amp;$AI$3&amp;$M37&amp;$AJ$3&amp;$N37&amp;$AK$3</f>
        <v>SavedMinimapMarks=(Name="Dossier _Helena _Leedsichthys ",CustomTag="chipy-49",Location=(X=-212158,Y=265101,Z=-10706)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38" spans="1:23" x14ac:dyDescent="0.25">
      <c r="A38">
        <v>-211660</v>
      </c>
      <c r="B38" t="s">
        <v>0</v>
      </c>
      <c r="C38" t="s">
        <v>1</v>
      </c>
      <c r="D38" t="s">
        <v>135</v>
      </c>
      <c r="E38" t="s">
        <v>136</v>
      </c>
      <c r="F38" t="s">
        <v>115</v>
      </c>
      <c r="G38" t="s">
        <v>5</v>
      </c>
      <c r="H38" t="s">
        <v>6</v>
      </c>
      <c r="I38">
        <v>226395</v>
      </c>
      <c r="J38">
        <v>-12176</v>
      </c>
      <c r="K38">
        <v>47</v>
      </c>
      <c r="L38">
        <v>0</v>
      </c>
      <c r="M38">
        <v>0.7</v>
      </c>
      <c r="N38">
        <v>0.7</v>
      </c>
      <c r="O38" t="s">
        <v>7</v>
      </c>
      <c r="P38">
        <f>VLOOKUP(A38,'Yavuz-Indexd'!$A$1:$D$169,4,0)</f>
        <v>46</v>
      </c>
      <c r="V38" t="str">
        <f>$X$3&amp;($B38&amp;$C38&amp;$D38)&amp;$Y$3&amp;$K38&amp;$Z$3&amp;$A38&amp;$AA$3&amp;$I38&amp;$AB$3&amp;$J38&amp;$AC$3&amp;$L38&amp;$AD$3&amp;$M38&amp;$AE$3&amp;$N38&amp;$AF$3&amp;$O38&amp;$AG$3&amp;"True"&amp;$AH$3&amp;$L38&amp;$AI$3&amp;$M38&amp;$AJ$3&amp;$N38&amp;$AK$3</f>
        <v>SavedMinimapMarks=(Name="Dossier _Helena _Kentrosaurus ",CustomTag="chipy-47",Location=(X=-211660,Y=226395,Z=-12176)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38" t="str">
        <f>$X$3&amp;($B38&amp;$C38&amp;$D38)&amp;$Y$3&amp;$K38&amp;$Z$3&amp;$A38&amp;$AA$3&amp;$I38&amp;$AB$3&amp;$J38&amp;$AC$3&amp;$L38&amp;$AD$3&amp;$M38&amp;$AE$3&amp;$N38&amp;$AF$3&amp;$O38&amp;$AG$3&amp;"False"&amp;$AH$3&amp;$L38&amp;$AI$3&amp;$M38&amp;$AJ$3&amp;$N38&amp;$AK$3</f>
        <v>SavedMinimapMarks=(Name="Dossier _Helena _Kentrosaurus ",CustomTag="chipy-47",Location=(X=-211660,Y=226395,Z=-12176)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39" spans="1:23" x14ac:dyDescent="0.25">
      <c r="A39">
        <v>-211418</v>
      </c>
      <c r="B39" t="s">
        <v>0</v>
      </c>
      <c r="C39" t="s">
        <v>1</v>
      </c>
      <c r="D39" t="s">
        <v>276</v>
      </c>
      <c r="E39" t="s">
        <v>277</v>
      </c>
      <c r="F39" t="s">
        <v>115</v>
      </c>
      <c r="G39" t="s">
        <v>5</v>
      </c>
      <c r="H39" t="s">
        <v>6</v>
      </c>
      <c r="I39">
        <v>191621</v>
      </c>
      <c r="J39">
        <v>-6069</v>
      </c>
      <c r="K39">
        <v>101</v>
      </c>
      <c r="L39">
        <v>0</v>
      </c>
      <c r="M39">
        <v>0.7</v>
      </c>
      <c r="N39">
        <v>0.7</v>
      </c>
      <c r="O39" t="s">
        <v>7</v>
      </c>
      <c r="P39">
        <f>VLOOKUP(A39,'Yavuz-Indexd'!$A$1:$D$169,4,0)</f>
        <v>47</v>
      </c>
      <c r="V39" t="str">
        <f>$X$3&amp;($B39&amp;$C39&amp;$D39)&amp;$Y$3&amp;$K39&amp;$Z$3&amp;$A39&amp;$AA$3&amp;$I39&amp;$AB$3&amp;$J39&amp;$AC$3&amp;$L39&amp;$AD$3&amp;$M39&amp;$AE$3&amp;$N39&amp;$AF$3&amp;$O39&amp;$AG$3&amp;"True"&amp;$AH$3&amp;$L39&amp;$AI$3&amp;$M39&amp;$AJ$3&amp;$N39&amp;$AK$3</f>
        <v>SavedMinimapMarks=(Name="Dossier _Helena _Yutyrannus ",CustomTag="chipy-101",Location=(X=-211418,Y=191621,Z=-6069)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39" t="str">
        <f>$X$3&amp;($B39&amp;$C39&amp;$D39)&amp;$Y$3&amp;$K39&amp;$Z$3&amp;$A39&amp;$AA$3&amp;$I39&amp;$AB$3&amp;$J39&amp;$AC$3&amp;$L39&amp;$AD$3&amp;$M39&amp;$AE$3&amp;$N39&amp;$AF$3&amp;$O39&amp;$AG$3&amp;"False"&amp;$AH$3&amp;$L39&amp;$AI$3&amp;$M39&amp;$AJ$3&amp;$N39&amp;$AK$3</f>
        <v>SavedMinimapMarks=(Name="Dossier _Helena _Yutyrannus ",CustomTag="chipy-101",Location=(X=-211418,Y=191621,Z=-6069)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40" spans="1:23" x14ac:dyDescent="0.25">
      <c r="A40">
        <v>-211274</v>
      </c>
      <c r="B40" t="s">
        <v>0</v>
      </c>
      <c r="C40" t="s">
        <v>1</v>
      </c>
      <c r="D40" t="s">
        <v>114</v>
      </c>
      <c r="E40" t="s">
        <v>77</v>
      </c>
      <c r="F40" t="s">
        <v>115</v>
      </c>
      <c r="G40" t="s">
        <v>5</v>
      </c>
      <c r="H40" t="s">
        <v>6</v>
      </c>
      <c r="I40">
        <v>-187065</v>
      </c>
      <c r="J40">
        <v>23721</v>
      </c>
      <c r="K40">
        <v>39</v>
      </c>
      <c r="L40">
        <v>0</v>
      </c>
      <c r="M40">
        <v>0.7</v>
      </c>
      <c r="N40">
        <v>0.7</v>
      </c>
      <c r="O40" t="s">
        <v>7</v>
      </c>
      <c r="P40">
        <f>VLOOKUP(A40,'Yavuz-Indexd'!$A$1:$D$169,4,0)</f>
        <v>48</v>
      </c>
      <c r="V40" t="str">
        <f>$X$3&amp;($B40&amp;$C40&amp;$D40)&amp;$Y$3&amp;$K40&amp;$Z$3&amp;$A40&amp;$AA$3&amp;$I40&amp;$AB$3&amp;$J40&amp;$AC$3&amp;$L40&amp;$AD$3&amp;$M40&amp;$AE$3&amp;$N40&amp;$AF$3&amp;$O40&amp;$AG$3&amp;"True"&amp;$AH$3&amp;$L40&amp;$AI$3&amp;$M40&amp;$AJ$3&amp;$N40&amp;$AK$3</f>
        <v>SavedMinimapMarks=(Name="Dossier _Helena _Gigantopithecus ",CustomTag="chipy-39",Location=(X=-211274,Y=-187065,Z=23721)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40" t="str">
        <f>$X$3&amp;($B40&amp;$C40&amp;$D40)&amp;$Y$3&amp;$K40&amp;$Z$3&amp;$A40&amp;$AA$3&amp;$I40&amp;$AB$3&amp;$J40&amp;$AC$3&amp;$L40&amp;$AD$3&amp;$M40&amp;$AE$3&amp;$N40&amp;$AF$3&amp;$O40&amp;$AG$3&amp;"False"&amp;$AH$3&amp;$L40&amp;$AI$3&amp;$M40&amp;$AJ$3&amp;$N40&amp;$AK$3</f>
        <v>SavedMinimapMarks=(Name="Dossier _Helena _Gigantopithecus ",CustomTag="chipy-39",Location=(X=-211274,Y=-187065,Z=23721)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41" spans="1:23" x14ac:dyDescent="0.25">
      <c r="A41">
        <v>-202538</v>
      </c>
      <c r="B41" t="s">
        <v>0</v>
      </c>
      <c r="C41" t="s">
        <v>1</v>
      </c>
      <c r="D41" t="s">
        <v>127</v>
      </c>
      <c r="E41" t="s">
        <v>128</v>
      </c>
      <c r="F41" t="s">
        <v>129</v>
      </c>
      <c r="G41" t="s">
        <v>5</v>
      </c>
      <c r="H41" t="s">
        <v>6</v>
      </c>
      <c r="I41">
        <v>99169</v>
      </c>
      <c r="J41">
        <v>-13578</v>
      </c>
      <c r="K41">
        <v>44</v>
      </c>
      <c r="L41">
        <v>0.7</v>
      </c>
      <c r="M41">
        <v>0.6</v>
      </c>
      <c r="N41">
        <v>0</v>
      </c>
      <c r="O41" t="s">
        <v>7</v>
      </c>
      <c r="P41">
        <f>VLOOKUP(A41,'Yavuz-Indexd'!$A$1:$D$169,4,0)</f>
        <v>50</v>
      </c>
      <c r="V41" t="str">
        <f>$X$3&amp;($B41&amp;$C41&amp;$D41)&amp;$Y$3&amp;$K41&amp;$Z$3&amp;$A41&amp;$AA$3&amp;$I41&amp;$AB$3&amp;$J41&amp;$AC$3&amp;$L41&amp;$AD$3&amp;$M41&amp;$AE$3&amp;$N41&amp;$AF$3&amp;$O41&amp;$AG$3&amp;"True"&amp;$AH$3&amp;$L41&amp;$AI$3&amp;$M41&amp;$AJ$3&amp;$N41&amp;$AK$3</f>
        <v>SavedMinimapMarks=(Name="Dossier _Helena _Iguanodon ",CustomTag="chipy-44",Location=(X=-202538,Y=99169,Z=-13578)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41" t="str">
        <f>$X$3&amp;($B41&amp;$C41&amp;$D41)&amp;$Y$3&amp;$K41&amp;$Z$3&amp;$A41&amp;$AA$3&amp;$I41&amp;$AB$3&amp;$J41&amp;$AC$3&amp;$L41&amp;$AD$3&amp;$M41&amp;$AE$3&amp;$N41&amp;$AF$3&amp;$O41&amp;$AG$3&amp;"False"&amp;$AH$3&amp;$L41&amp;$AI$3&amp;$M41&amp;$AJ$3&amp;$N41&amp;$AK$3</f>
        <v>SavedMinimapMarks=(Name="Dossier _Helena _Iguanodon ",CustomTag="chipy-44",Location=(X=-202538,Y=99169,Z=-13578)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42" spans="1:23" x14ac:dyDescent="0.25">
      <c r="A42">
        <v>193638</v>
      </c>
      <c r="B42" t="s">
        <v>0</v>
      </c>
      <c r="C42" t="s">
        <v>1</v>
      </c>
      <c r="D42" t="s">
        <v>73</v>
      </c>
      <c r="E42" t="s">
        <v>74</v>
      </c>
      <c r="F42" t="s">
        <v>75</v>
      </c>
      <c r="G42" t="s">
        <v>5</v>
      </c>
      <c r="H42" t="s">
        <v>6</v>
      </c>
      <c r="I42">
        <v>-172146</v>
      </c>
      <c r="J42">
        <v>-12394</v>
      </c>
      <c r="K42">
        <v>24</v>
      </c>
      <c r="L42">
        <v>0.7</v>
      </c>
      <c r="M42">
        <v>0.6</v>
      </c>
      <c r="N42">
        <v>0</v>
      </c>
      <c r="O42" t="s">
        <v>7</v>
      </c>
      <c r="P42">
        <f>VLOOKUP(A42,'Yavuz-Indexd'!$A$1:$D$169,4,0)</f>
        <v>52</v>
      </c>
      <c r="V42" t="str">
        <f>$X$3&amp;($B42&amp;$C42&amp;$D42)&amp;$Y$3&amp;$K42&amp;$Z$3&amp;$A42&amp;$AA$3&amp;$I42&amp;$AB$3&amp;$J42&amp;$AC$3&amp;$L42&amp;$AD$3&amp;$M42&amp;$AE$3&amp;$N42&amp;$AF$3&amp;$O42&amp;$AG$3&amp;"True"&amp;$AH$3&amp;$L42&amp;$AI$3&amp;$M42&amp;$AJ$3&amp;$N42&amp;$AK$3</f>
        <v>SavedMinimapMarks=(Name="Dossier _Helena _Dimetrodon ",CustomTag="chipy-24",Location=(X=193638,Y=-172146,Z=-12394)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42" t="str">
        <f>$X$3&amp;($B42&amp;$C42&amp;$D42)&amp;$Y$3&amp;$K42&amp;$Z$3&amp;$A42&amp;$AA$3&amp;$I42&amp;$AB$3&amp;$J42&amp;$AC$3&amp;$L42&amp;$AD$3&amp;$M42&amp;$AE$3&amp;$N42&amp;$AF$3&amp;$O42&amp;$AG$3&amp;"False"&amp;$AH$3&amp;$L42&amp;$AI$3&amp;$M42&amp;$AJ$3&amp;$N42&amp;$AK$3</f>
        <v>SavedMinimapMarks=(Name="Dossier _Helena _Dimetrodon ",CustomTag="chipy-24",Location=(X=193638,Y=-172146,Z=-12394)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43" spans="1:23" x14ac:dyDescent="0.25">
      <c r="A43">
        <v>192800</v>
      </c>
      <c r="B43" t="s">
        <v>0</v>
      </c>
      <c r="C43" t="s">
        <v>1</v>
      </c>
      <c r="D43" t="s">
        <v>185</v>
      </c>
      <c r="E43" t="s">
        <v>186</v>
      </c>
      <c r="F43" t="s">
        <v>187</v>
      </c>
      <c r="G43" t="s">
        <v>5</v>
      </c>
      <c r="H43" t="s">
        <v>6</v>
      </c>
      <c r="I43">
        <v>186400</v>
      </c>
      <c r="J43">
        <v>-11500</v>
      </c>
      <c r="K43">
        <v>67</v>
      </c>
      <c r="L43">
        <v>0</v>
      </c>
      <c r="M43">
        <v>0.9</v>
      </c>
      <c r="N43">
        <v>0</v>
      </c>
      <c r="O43" t="s">
        <v>7</v>
      </c>
      <c r="P43">
        <f>VLOOKUP(A43,'Yavuz-Indexd'!$A$1:$D$169,4,0)</f>
        <v>53</v>
      </c>
      <c r="V43" t="str">
        <f>$X$3&amp;($B43&amp;$C43&amp;$D43)&amp;$Y$3&amp;$K43&amp;$Z$3&amp;$A43&amp;$AA$3&amp;$I43&amp;$AB$3&amp;$J43&amp;$AC$3&amp;$L43&amp;$AD$3&amp;$M43&amp;$AE$3&amp;$N43&amp;$AF$3&amp;$O43&amp;$AG$3&amp;"True"&amp;$AH$3&amp;$L43&amp;$AI$3&amp;$M43&amp;$AJ$3&amp;$N43&amp;$AK$3</f>
        <v>SavedMinimapMarks=(Name="Dossier _Helena _Ovis ",CustomTag="chipy-67",Location=(X=192800,Y=186400,Z=-11500)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43" t="str">
        <f>$X$3&amp;($B43&amp;$C43&amp;$D43)&amp;$Y$3&amp;$K43&amp;$Z$3&amp;$A43&amp;$AA$3&amp;$I43&amp;$AB$3&amp;$J43&amp;$AC$3&amp;$L43&amp;$AD$3&amp;$M43&amp;$AE$3&amp;$N43&amp;$AF$3&amp;$O43&amp;$AG$3&amp;"False"&amp;$AH$3&amp;$L43&amp;$AI$3&amp;$M43&amp;$AJ$3&amp;$N43&amp;$AK$3</f>
        <v>SavedMinimapMarks=(Name="Dossier _Helena _Ovis ",CustomTag="chipy-67",Location=(X=192800,Y=186400,Z=-11500)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44" spans="1:23" x14ac:dyDescent="0.25">
      <c r="A44">
        <v>-179776</v>
      </c>
      <c r="B44" t="s">
        <v>0</v>
      </c>
      <c r="C44" t="s">
        <v>1</v>
      </c>
      <c r="D44" t="s">
        <v>92</v>
      </c>
      <c r="E44" t="s">
        <v>93</v>
      </c>
      <c r="F44" t="s">
        <v>94</v>
      </c>
      <c r="G44" t="s">
        <v>5</v>
      </c>
      <c r="H44" t="s">
        <v>6</v>
      </c>
      <c r="I44">
        <v>-24235</v>
      </c>
      <c r="J44">
        <v>-5779</v>
      </c>
      <c r="K44">
        <v>31</v>
      </c>
      <c r="L44">
        <v>0.7</v>
      </c>
      <c r="M44">
        <v>0.6</v>
      </c>
      <c r="N44">
        <v>0</v>
      </c>
      <c r="O44" t="s">
        <v>7</v>
      </c>
      <c r="P44">
        <f>VLOOKUP(A44,'Yavuz-Indexd'!$A$1:$D$169,4,0)</f>
        <v>56</v>
      </c>
      <c r="V44" t="str">
        <f>$X$3&amp;($B44&amp;$C44&amp;$D44)&amp;$Y$3&amp;$K44&amp;$Z$3&amp;$A44&amp;$AA$3&amp;$I44&amp;$AB$3&amp;$J44&amp;$AC$3&amp;$L44&amp;$AD$3&amp;$M44&amp;$AE$3&amp;$N44&amp;$AF$3&amp;$O44&amp;$AG$3&amp;"True"&amp;$AH$3&amp;$L44&amp;$AI$3&amp;$M44&amp;$AJ$3&amp;$N44&amp;$AK$3</f>
        <v>SavedMinimapMarks=(Name="Dossier _Helena _Doedicurus ",CustomTag="chipy-31",Location=(X=-179776,Y=-24235,Z=-5779)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44" t="str">
        <f>$X$3&amp;($B44&amp;$C44&amp;$D44)&amp;$Y$3&amp;$K44&amp;$Z$3&amp;$A44&amp;$AA$3&amp;$I44&amp;$AB$3&amp;$J44&amp;$AC$3&amp;$L44&amp;$AD$3&amp;$M44&amp;$AE$3&amp;$N44&amp;$AF$3&amp;$O44&amp;$AG$3&amp;"False"&amp;$AH$3&amp;$L44&amp;$AI$3&amp;$M44&amp;$AJ$3&amp;$N44&amp;$AK$3</f>
        <v>SavedMinimapMarks=(Name="Dossier _Helena _Doedicurus ",CustomTag="chipy-31",Location=(X=-179776,Y=-24235,Z=-5779)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45" spans="1:23" x14ac:dyDescent="0.25">
      <c r="A45">
        <v>174824</v>
      </c>
      <c r="B45" t="s">
        <v>0</v>
      </c>
      <c r="C45" t="s">
        <v>1</v>
      </c>
      <c r="D45" t="s">
        <v>52</v>
      </c>
      <c r="E45" t="s">
        <v>53</v>
      </c>
      <c r="F45" t="s">
        <v>54</v>
      </c>
      <c r="G45" t="s">
        <v>5</v>
      </c>
      <c r="H45" t="s">
        <v>6</v>
      </c>
      <c r="I45">
        <v>-199201</v>
      </c>
      <c r="J45">
        <v>-13578</v>
      </c>
      <c r="K45">
        <v>17</v>
      </c>
      <c r="L45">
        <v>0</v>
      </c>
      <c r="M45">
        <v>0.9</v>
      </c>
      <c r="N45">
        <v>0</v>
      </c>
      <c r="O45" t="s">
        <v>7</v>
      </c>
      <c r="P45">
        <f>VLOOKUP(A45,'Yavuz-Indexd'!$A$1:$D$169,4,0)</f>
        <v>57</v>
      </c>
      <c r="V45" t="str">
        <f>$X$3&amp;($B45&amp;$C45&amp;$D45)&amp;$Y$3&amp;$K45&amp;$Z$3&amp;$A45&amp;$AA$3&amp;$I45&amp;$AB$3&amp;$J45&amp;$AC$3&amp;$L45&amp;$AD$3&amp;$M45&amp;$AE$3&amp;$N45&amp;$AF$3&amp;$O45&amp;$AG$3&amp;"True"&amp;$AH$3&amp;$L45&amp;$AI$3&amp;$M45&amp;$AJ$3&amp;$N45&amp;$AK$3</f>
        <v>SavedMinimapMarks=(Name="Dossier _Helena _Castoroides ",CustomTag="chipy-17",Location=(X=174824,Y=-199201,Z=-13578)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45" t="str">
        <f>$X$3&amp;($B45&amp;$C45&amp;$D45)&amp;$Y$3&amp;$K45&amp;$Z$3&amp;$A45&amp;$AA$3&amp;$I45&amp;$AB$3&amp;$J45&amp;$AC$3&amp;$L45&amp;$AD$3&amp;$M45&amp;$AE$3&amp;$N45&amp;$AF$3&amp;$O45&amp;$AG$3&amp;"False"&amp;$AH$3&amp;$L45&amp;$AI$3&amp;$M45&amp;$AJ$3&amp;$N45&amp;$AK$3</f>
        <v>SavedMinimapMarks=(Name="Dossier _Helena _Castoroides ",CustomTag="chipy-17",Location=(X=174824,Y=-199201,Z=-13578)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46" spans="1:23" x14ac:dyDescent="0.25">
      <c r="A46">
        <v>-168812</v>
      </c>
      <c r="B46" t="s">
        <v>0</v>
      </c>
      <c r="C46" t="s">
        <v>1</v>
      </c>
      <c r="D46" t="s">
        <v>55</v>
      </c>
      <c r="E46" t="s">
        <v>56</v>
      </c>
      <c r="F46" t="s">
        <v>57</v>
      </c>
      <c r="G46" t="s">
        <v>5</v>
      </c>
      <c r="H46" t="s">
        <v>6</v>
      </c>
      <c r="I46">
        <v>-149912</v>
      </c>
      <c r="J46">
        <v>-62</v>
      </c>
      <c r="K46">
        <v>18</v>
      </c>
      <c r="L46">
        <v>0</v>
      </c>
      <c r="M46">
        <v>0.7</v>
      </c>
      <c r="N46">
        <v>0.7</v>
      </c>
      <c r="O46" t="s">
        <v>7</v>
      </c>
      <c r="P46">
        <f>VLOOKUP(A46,'Yavuz-Indexd'!$A$1:$D$169,4,0)</f>
        <v>58</v>
      </c>
      <c r="V46" t="str">
        <f>$X$3&amp;($B46&amp;$C46&amp;$D46)&amp;$Y$3&amp;$K46&amp;$Z$3&amp;$A46&amp;$AA$3&amp;$I46&amp;$AB$3&amp;$J46&amp;$AC$3&amp;$L46&amp;$AD$3&amp;$M46&amp;$AE$3&amp;$N46&amp;$AF$3&amp;$O46&amp;$AG$3&amp;"True"&amp;$AH$3&amp;$L46&amp;$AI$3&amp;$M46&amp;$AJ$3&amp;$N46&amp;$AK$3</f>
        <v>SavedMinimapMarks=(Name="Dossier _Helena _Chalicotherium ",CustomTag="chipy-18",Location=(X=-168812,Y=-149912,Z=-62)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46" t="str">
        <f>$X$3&amp;($B46&amp;$C46&amp;$D46)&amp;$Y$3&amp;$K46&amp;$Z$3&amp;$A46&amp;$AA$3&amp;$I46&amp;$AB$3&amp;$J46&amp;$AC$3&amp;$L46&amp;$AD$3&amp;$M46&amp;$AE$3&amp;$N46&amp;$AF$3&amp;$O46&amp;$AG$3&amp;"False"&amp;$AH$3&amp;$L46&amp;$AI$3&amp;$M46&amp;$AJ$3&amp;$N46&amp;$AK$3</f>
        <v>SavedMinimapMarks=(Name="Dossier _Helena _Chalicotherium ",CustomTag="chipy-18",Location=(X=-168812,Y=-149912,Z=-62)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47" spans="1:23" x14ac:dyDescent="0.25">
      <c r="A47">
        <v>164711</v>
      </c>
      <c r="B47" t="s">
        <v>0</v>
      </c>
      <c r="C47" t="s">
        <v>1</v>
      </c>
      <c r="D47" t="s">
        <v>76</v>
      </c>
      <c r="E47" t="s">
        <v>77</v>
      </c>
      <c r="F47" t="s">
        <v>78</v>
      </c>
      <c r="G47" t="s">
        <v>5</v>
      </c>
      <c r="H47" t="s">
        <v>6</v>
      </c>
      <c r="I47">
        <v>-186999</v>
      </c>
      <c r="J47">
        <v>-11882</v>
      </c>
      <c r="K47">
        <v>25</v>
      </c>
      <c r="L47">
        <v>0</v>
      </c>
      <c r="M47">
        <v>0.9</v>
      </c>
      <c r="N47">
        <v>0</v>
      </c>
      <c r="O47" t="s">
        <v>7</v>
      </c>
      <c r="P47">
        <f>VLOOKUP(A47,'Yavuz-Indexd'!$A$1:$D$169,4,0)</f>
        <v>59</v>
      </c>
      <c r="V47" t="str">
        <f>$X$3&amp;($B47&amp;$C47&amp;$D47)&amp;$Y$3&amp;$K47&amp;$Z$3&amp;$A47&amp;$AA$3&amp;$I47&amp;$AB$3&amp;$J47&amp;$AC$3&amp;$L47&amp;$AD$3&amp;$M47&amp;$AE$3&amp;$N47&amp;$AF$3&amp;$O47&amp;$AG$3&amp;"True"&amp;$AH$3&amp;$L47&amp;$AI$3&amp;$M47&amp;$AJ$3&amp;$N47&amp;$AK$3</f>
        <v>SavedMinimapMarks=(Name="Dossier _Helena _Dimorphodon ",CustomTag="chipy-25",Location=(X=164711,Y=-186999,Z=-11882)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47" t="str">
        <f>$X$3&amp;($B47&amp;$C47&amp;$D47)&amp;$Y$3&amp;$K47&amp;$Z$3&amp;$A47&amp;$AA$3&amp;$I47&amp;$AB$3&amp;$J47&amp;$AC$3&amp;$L47&amp;$AD$3&amp;$M47&amp;$AE$3&amp;$N47&amp;$AF$3&amp;$O47&amp;$AG$3&amp;"False"&amp;$AH$3&amp;$L47&amp;$AI$3&amp;$M47&amp;$AJ$3&amp;$N47&amp;$AK$3</f>
        <v>SavedMinimapMarks=(Name="Dossier _Helena _Dimorphodon ",CustomTag="chipy-25",Location=(X=164711,Y=-186999,Z=-11882)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48" spans="1:23" x14ac:dyDescent="0.25">
      <c r="A48">
        <v>15536</v>
      </c>
      <c r="B48" t="s">
        <v>0</v>
      </c>
      <c r="C48" t="s">
        <v>1</v>
      </c>
      <c r="D48" t="s">
        <v>132</v>
      </c>
      <c r="E48" t="s">
        <v>133</v>
      </c>
      <c r="F48" t="s">
        <v>134</v>
      </c>
      <c r="G48" t="s">
        <v>5</v>
      </c>
      <c r="H48" t="s">
        <v>6</v>
      </c>
      <c r="I48">
        <v>263399</v>
      </c>
      <c r="J48">
        <v>-22991</v>
      </c>
      <c r="K48">
        <v>46</v>
      </c>
      <c r="L48">
        <v>0.7</v>
      </c>
      <c r="M48">
        <v>0.6</v>
      </c>
      <c r="N48">
        <v>0</v>
      </c>
      <c r="O48" t="s">
        <v>7</v>
      </c>
      <c r="P48">
        <f>VLOOKUP(A48,'Yavuz-Indexd'!$A$1:$D$169,4,0)</f>
        <v>60</v>
      </c>
      <c r="V48" t="str">
        <f>$X$3&amp;($B48&amp;$C48&amp;$D48)&amp;$Y$3&amp;$K48&amp;$Z$3&amp;$A48&amp;$AA$3&amp;$I48&amp;$AB$3&amp;$J48&amp;$AC$3&amp;$L48&amp;$AD$3&amp;$M48&amp;$AE$3&amp;$N48&amp;$AF$3&amp;$O48&amp;$AG$3&amp;"True"&amp;$AH$3&amp;$L48&amp;$AI$3&amp;$M48&amp;$AJ$3&amp;$N48&amp;$AK$3</f>
        <v>SavedMinimapMarks=(Name="Dossier _Helena _Kaprosuchus ",CustomTag="chipy-46",Location=(X=15536,Y=263399,Z=-22991)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48" t="str">
        <f>$X$3&amp;($B48&amp;$C48&amp;$D48)&amp;$Y$3&amp;$K48&amp;$Z$3&amp;$A48&amp;$AA$3&amp;$I48&amp;$AB$3&amp;$J48&amp;$AC$3&amp;$L48&amp;$AD$3&amp;$M48&amp;$AE$3&amp;$N48&amp;$AF$3&amp;$O48&amp;$AG$3&amp;"False"&amp;$AH$3&amp;$L48&amp;$AI$3&amp;$M48&amp;$AJ$3&amp;$N48&amp;$AK$3</f>
        <v>SavedMinimapMarks=(Name="Dossier _Helena _Kaprosuchus ",CustomTag="chipy-46",Location=(X=15536,Y=263399,Z=-22991)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49" spans="1:23" x14ac:dyDescent="0.25">
      <c r="A49">
        <v>-132738</v>
      </c>
      <c r="B49" t="s">
        <v>0</v>
      </c>
      <c r="C49" t="s">
        <v>1</v>
      </c>
      <c r="D49" t="s">
        <v>103</v>
      </c>
      <c r="E49" t="s">
        <v>104</v>
      </c>
      <c r="F49" t="s">
        <v>105</v>
      </c>
      <c r="G49" t="s">
        <v>5</v>
      </c>
      <c r="H49" t="s">
        <v>6</v>
      </c>
      <c r="I49">
        <v>108520</v>
      </c>
      <c r="J49">
        <v>-8288</v>
      </c>
      <c r="K49">
        <v>35</v>
      </c>
      <c r="L49">
        <v>0.7</v>
      </c>
      <c r="M49">
        <v>0.6</v>
      </c>
      <c r="N49">
        <v>0</v>
      </c>
      <c r="O49" t="s">
        <v>7</v>
      </c>
      <c r="P49">
        <f>VLOOKUP(A49,'Yavuz-Indexd'!$A$1:$D$169,4,0)</f>
        <v>65</v>
      </c>
      <c r="V49" t="str">
        <f>$X$3&amp;($B49&amp;$C49&amp;$D49)&amp;$Y$3&amp;$K49&amp;$Z$3&amp;$A49&amp;$AA$3&amp;$I49&amp;$AB$3&amp;$J49&amp;$AC$3&amp;$L49&amp;$AD$3&amp;$M49&amp;$AE$3&amp;$N49&amp;$AF$3&amp;$O49&amp;$AG$3&amp;"True"&amp;$AH$3&amp;$L49&amp;$AI$3&amp;$M49&amp;$AJ$3&amp;$N49&amp;$AK$3</f>
        <v>SavedMinimapMarks=(Name="Dossier _Helena _Equus ",CustomTag="chipy-35",Location=(X=-132738,Y=108520,Z=-8288)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49" t="str">
        <f>$X$3&amp;($B49&amp;$C49&amp;$D49)&amp;$Y$3&amp;$K49&amp;$Z$3&amp;$A49&amp;$AA$3&amp;$I49&amp;$AB$3&amp;$J49&amp;$AC$3&amp;$L49&amp;$AD$3&amp;$M49&amp;$AE$3&amp;$N49&amp;$AF$3&amp;$O49&amp;$AG$3&amp;"False"&amp;$AH$3&amp;$L49&amp;$AI$3&amp;$M49&amp;$AJ$3&amp;$N49&amp;$AK$3</f>
        <v>SavedMinimapMarks=(Name="Dossier _Helena _Equus ",CustomTag="chipy-35",Location=(X=-132738,Y=108520,Z=-8288)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0" spans="1:23" x14ac:dyDescent="0.25">
      <c r="A50">
        <v>129600</v>
      </c>
      <c r="B50" t="s">
        <v>0</v>
      </c>
      <c r="C50" t="s">
        <v>1</v>
      </c>
      <c r="D50" t="s">
        <v>251</v>
      </c>
      <c r="E50" t="s">
        <v>252</v>
      </c>
      <c r="F50" t="s">
        <v>253</v>
      </c>
      <c r="G50" t="s">
        <v>5</v>
      </c>
      <c r="H50" t="s">
        <v>6</v>
      </c>
      <c r="I50">
        <v>-140800</v>
      </c>
      <c r="J50">
        <v>-6300</v>
      </c>
      <c r="K50">
        <v>92</v>
      </c>
      <c r="L50">
        <v>0</v>
      </c>
      <c r="M50">
        <v>0.7</v>
      </c>
      <c r="N50">
        <v>0.7</v>
      </c>
      <c r="O50" t="s">
        <v>7</v>
      </c>
      <c r="P50">
        <f>VLOOKUP(A50,'Yavuz-Indexd'!$A$1:$D$169,4,0)</f>
        <v>67</v>
      </c>
      <c r="V50" t="str">
        <f>$X$3&amp;($B50&amp;$C50&amp;$D50)&amp;$Y$3&amp;$K50&amp;$Z$3&amp;$A50&amp;$AA$3&amp;$I50&amp;$AB$3&amp;$J50&amp;$AC$3&amp;$L50&amp;$AD$3&amp;$M50&amp;$AE$3&amp;$N50&amp;$AF$3&amp;$O50&amp;$AG$3&amp;"True"&amp;$AH$3&amp;$L50&amp;$AI$3&amp;$M50&amp;$AJ$3&amp;$N50&amp;$AK$3</f>
        <v>SavedMinimapMarks=(Name="Dossier _Helena _Thylacoleo ",CustomTag="chipy-92",Location=(X=129600,Y=-140800,Z=-6300)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50" t="str">
        <f>$X$3&amp;($B50&amp;$C50&amp;$D50)&amp;$Y$3&amp;$K50&amp;$Z$3&amp;$A50&amp;$AA$3&amp;$I50&amp;$AB$3&amp;$J50&amp;$AC$3&amp;$L50&amp;$AD$3&amp;$M50&amp;$AE$3&amp;$N50&amp;$AF$3&amp;$O50&amp;$AG$3&amp;"False"&amp;$AH$3&amp;$L50&amp;$AI$3&amp;$M50&amp;$AJ$3&amp;$N50&amp;$AK$3</f>
        <v>SavedMinimapMarks=(Name="Dossier _Helena _Thylacoleo ",CustomTag="chipy-92",Location=(X=129600,Y=-140800,Z=-6300)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51" spans="1:23" x14ac:dyDescent="0.25">
      <c r="A51">
        <v>-120800</v>
      </c>
      <c r="B51" t="s">
        <v>0</v>
      </c>
      <c r="C51" t="s">
        <v>1</v>
      </c>
      <c r="D51" t="s">
        <v>222</v>
      </c>
      <c r="E51" t="s">
        <v>223</v>
      </c>
      <c r="F51" t="s">
        <v>224</v>
      </c>
      <c r="G51" t="s">
        <v>5</v>
      </c>
      <c r="H51" t="s">
        <v>6</v>
      </c>
      <c r="I51">
        <v>-107200</v>
      </c>
      <c r="J51">
        <v>4300</v>
      </c>
      <c r="K51">
        <v>80</v>
      </c>
      <c r="L51">
        <v>0.7</v>
      </c>
      <c r="M51">
        <v>0.6</v>
      </c>
      <c r="N51">
        <v>0</v>
      </c>
      <c r="O51" t="s">
        <v>7</v>
      </c>
      <c r="P51">
        <f>VLOOKUP(A51,'Yavuz-Indexd'!$A$1:$D$169,4,0)</f>
        <v>68</v>
      </c>
      <c r="V51" t="str">
        <f>$X$3&amp;($B51&amp;$C51&amp;$D51)&amp;$Y$3&amp;$K51&amp;$Z$3&amp;$A51&amp;$AA$3&amp;$I51&amp;$AB$3&amp;$J51&amp;$AC$3&amp;$L51&amp;$AD$3&amp;$M51&amp;$AE$3&amp;$N51&amp;$AF$3&amp;$O51&amp;$AG$3&amp;"True"&amp;$AH$3&amp;$L51&amp;$AI$3&amp;$M51&amp;$AJ$3&amp;$N51&amp;$AK$3</f>
        <v>SavedMinimapMarks=(Name="Dossier _Helena _Purlovia ",CustomTag="chipy-80",Location=(X=-120800,Y=-107200,Z=4300)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1" t="str">
        <f>$X$3&amp;($B51&amp;$C51&amp;$D51)&amp;$Y$3&amp;$K51&amp;$Z$3&amp;$A51&amp;$AA$3&amp;$I51&amp;$AB$3&amp;$J51&amp;$AC$3&amp;$L51&amp;$AD$3&amp;$M51&amp;$AE$3&amp;$N51&amp;$AF$3&amp;$O51&amp;$AG$3&amp;"False"&amp;$AH$3&amp;$L51&amp;$AI$3&amp;$M51&amp;$AJ$3&amp;$N51&amp;$AK$3</f>
        <v>SavedMinimapMarks=(Name="Dossier _Helena _Purlovia ",CustomTag="chipy-80",Location=(X=-120800,Y=-107200,Z=4300)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2" spans="1:23" x14ac:dyDescent="0.25">
      <c r="A52">
        <v>-11700</v>
      </c>
      <c r="B52" t="s">
        <v>0</v>
      </c>
      <c r="C52" t="s">
        <v>1</v>
      </c>
      <c r="D52" t="s">
        <v>250</v>
      </c>
      <c r="E52" t="s">
        <v>210</v>
      </c>
      <c r="F52" t="s">
        <v>171</v>
      </c>
      <c r="G52" t="s">
        <v>5</v>
      </c>
      <c r="H52" t="s">
        <v>6</v>
      </c>
      <c r="I52">
        <v>140400</v>
      </c>
      <c r="J52">
        <v>-14200</v>
      </c>
      <c r="K52">
        <v>91</v>
      </c>
      <c r="L52">
        <v>0.7</v>
      </c>
      <c r="M52">
        <v>0.6</v>
      </c>
      <c r="N52">
        <v>0</v>
      </c>
      <c r="O52" t="s">
        <v>7</v>
      </c>
      <c r="P52">
        <f>VLOOKUP(A52,'Yavuz-Indexd'!$A$1:$D$169,4,0)</f>
        <v>69</v>
      </c>
      <c r="V52" t="str">
        <f>$X$3&amp;($B52&amp;$C52&amp;$D52)&amp;$Y$3&amp;$K52&amp;$Z$3&amp;$A52&amp;$AA$3&amp;$I52&amp;$AB$3&amp;$J52&amp;$AC$3&amp;$L52&amp;$AD$3&amp;$M52&amp;$AE$3&amp;$N52&amp;$AF$3&amp;$O52&amp;$AG$3&amp;"True"&amp;$AH$3&amp;$L52&amp;$AI$3&amp;$M52&amp;$AJ$3&amp;$N52&amp;$AK$3</f>
        <v>SavedMinimapMarks=(Name="Dossier _Helena _Therizinosaurus ",CustomTag="chipy-91",Location=(X=-11700,Y=140400,Z=-14200)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2" t="str">
        <f>$X$3&amp;($B52&amp;$C52&amp;$D52)&amp;$Y$3&amp;$K52&amp;$Z$3&amp;$A52&amp;$AA$3&amp;$I52&amp;$AB$3&amp;$J52&amp;$AC$3&amp;$L52&amp;$AD$3&amp;$M52&amp;$AE$3&amp;$N52&amp;$AF$3&amp;$O52&amp;$AG$3&amp;"False"&amp;$AH$3&amp;$L52&amp;$AI$3&amp;$M52&amp;$AJ$3&amp;$N52&amp;$AK$3</f>
        <v>SavedMinimapMarks=(Name="Dossier _Helena _Therizinosaurus ",CustomTag="chipy-91",Location=(X=-11700,Y=140400,Z=-14200)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3" spans="1:23" x14ac:dyDescent="0.25">
      <c r="A53">
        <v>115788</v>
      </c>
      <c r="B53" t="s">
        <v>0</v>
      </c>
      <c r="C53" t="s">
        <v>1</v>
      </c>
      <c r="D53" t="s">
        <v>121</v>
      </c>
      <c r="E53" t="s">
        <v>122</v>
      </c>
      <c r="F53" t="s">
        <v>123</v>
      </c>
      <c r="G53" t="s">
        <v>5</v>
      </c>
      <c r="H53" t="s">
        <v>6</v>
      </c>
      <c r="I53">
        <v>182198</v>
      </c>
      <c r="J53">
        <v>-12636</v>
      </c>
      <c r="K53">
        <v>42</v>
      </c>
      <c r="L53">
        <v>0</v>
      </c>
      <c r="M53">
        <v>0.9</v>
      </c>
      <c r="N53">
        <v>0</v>
      </c>
      <c r="O53" t="s">
        <v>7</v>
      </c>
      <c r="P53">
        <f>VLOOKUP(A53,'Yavuz-Indexd'!$A$1:$D$169,4,0)</f>
        <v>70</v>
      </c>
      <c r="V53" t="str">
        <f>$X$3&amp;($B53&amp;$C53&amp;$D53)&amp;$Y$3&amp;$K53&amp;$Z$3&amp;$A53&amp;$AA$3&amp;$I53&amp;$AB$3&amp;$J53&amp;$AC$3&amp;$L53&amp;$AD$3&amp;$M53&amp;$AE$3&amp;$N53&amp;$AF$3&amp;$O53&amp;$AG$3&amp;"True"&amp;$AH$3&amp;$L53&amp;$AI$3&amp;$M53&amp;$AJ$3&amp;$N53&amp;$AK$3</f>
        <v>SavedMinimapMarks=(Name="Dossier _Helena _Ichthyornis ",CustomTag="chipy-42",Location=(X=115788,Y=182198,Z=-12636)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53" t="str">
        <f>$X$3&amp;($B53&amp;$C53&amp;$D53)&amp;$Y$3&amp;$K53&amp;$Z$3&amp;$A53&amp;$AA$3&amp;$I53&amp;$AB$3&amp;$J53&amp;$AC$3&amp;$L53&amp;$AD$3&amp;$M53&amp;$AE$3&amp;$N53&amp;$AF$3&amp;$O53&amp;$AG$3&amp;"False"&amp;$AH$3&amp;$L53&amp;$AI$3&amp;$M53&amp;$AJ$3&amp;$N53&amp;$AK$3</f>
        <v>SavedMinimapMarks=(Name="Dossier _Helena _Ichthyornis ",CustomTag="chipy-42",Location=(X=115788,Y=182198,Z=-12636)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54" spans="1:23" x14ac:dyDescent="0.25">
      <c r="A54">
        <v>103200</v>
      </c>
      <c r="B54" t="s">
        <v>0</v>
      </c>
      <c r="C54" t="s">
        <v>1</v>
      </c>
      <c r="D54" t="s">
        <v>200</v>
      </c>
      <c r="E54" t="s">
        <v>201</v>
      </c>
      <c r="F54" t="s">
        <v>202</v>
      </c>
      <c r="G54" t="s">
        <v>5</v>
      </c>
      <c r="H54" t="s">
        <v>6</v>
      </c>
      <c r="I54">
        <v>257600</v>
      </c>
      <c r="J54">
        <v>-9900</v>
      </c>
      <c r="K54">
        <v>72</v>
      </c>
      <c r="L54">
        <v>0.7</v>
      </c>
      <c r="M54">
        <v>0.6</v>
      </c>
      <c r="N54">
        <v>0</v>
      </c>
      <c r="O54" t="s">
        <v>7</v>
      </c>
      <c r="P54">
        <f>VLOOKUP(A54,'Yavuz-Indexd'!$A$1:$D$169,4,0)</f>
        <v>71</v>
      </c>
      <c r="V54" t="str">
        <f>$X$3&amp;($B54&amp;$C54&amp;$D54)&amp;$Y$3&amp;$K54&amp;$Z$3&amp;$A54&amp;$AA$3&amp;$I54&amp;$AB$3&amp;$J54&amp;$AC$3&amp;$L54&amp;$AD$3&amp;$M54&amp;$AE$3&amp;$N54&amp;$AF$3&amp;$O54&amp;$AG$3&amp;"True"&amp;$AH$3&amp;$L54&amp;$AI$3&amp;$M54&amp;$AJ$3&amp;$N54&amp;$AK$3</f>
        <v>SavedMinimapMarks=(Name="Dossier _Helena _Pegomastax ",CustomTag="chipy-72",Location=(X=103200,Y=257600,Z=-9900)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4" t="str">
        <f>$X$3&amp;($B54&amp;$C54&amp;$D54)&amp;$Y$3&amp;$K54&amp;$Z$3&amp;$A54&amp;$AA$3&amp;$I54&amp;$AB$3&amp;$J54&amp;$AC$3&amp;$L54&amp;$AD$3&amp;$M54&amp;$AE$3&amp;$N54&amp;$AF$3&amp;$O54&amp;$AG$3&amp;"False"&amp;$AH$3&amp;$L54&amp;$AI$3&amp;$M54&amp;$AJ$3&amp;$N54&amp;$AK$3</f>
        <v>SavedMinimapMarks=(Name="Dossier _Helena _Pegomastax ",CustomTag="chipy-72",Location=(X=103200,Y=257600,Z=-9900)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5" spans="1:23" x14ac:dyDescent="0.25">
      <c r="A55">
        <v>-97600</v>
      </c>
      <c r="B55" t="s">
        <v>278</v>
      </c>
      <c r="C55" t="s">
        <v>412</v>
      </c>
      <c r="D55" t="s">
        <v>341</v>
      </c>
      <c r="E55" t="s">
        <v>142</v>
      </c>
      <c r="F55" t="s">
        <v>443</v>
      </c>
      <c r="G55" t="s">
        <v>5</v>
      </c>
      <c r="H55" t="s">
        <v>6</v>
      </c>
      <c r="I55">
        <v>-212500</v>
      </c>
      <c r="J55">
        <v>-5000</v>
      </c>
      <c r="K55">
        <v>188</v>
      </c>
      <c r="L55">
        <v>0.7</v>
      </c>
      <c r="M55">
        <v>0.6</v>
      </c>
      <c r="N55">
        <v>0</v>
      </c>
      <c r="O55" t="s">
        <v>7</v>
      </c>
      <c r="P55">
        <f>VLOOKUP(A55,'Yavuz-Indexd'!$A$1:$D$169,4,0)</f>
        <v>72</v>
      </c>
      <c r="V55" t="str">
        <f>$X$3&amp;($B55&amp;$C55&amp;$D55)&amp;$Y$3&amp;$K55&amp;$Z$3&amp;$A55&amp;$AA$3&amp;$I55&amp;$AB$3&amp;$J55&amp;$AC$3&amp;$L55&amp;$AD$3&amp;$M55&amp;$AE$3&amp;$N55&amp;$AF$3&amp;$O55&amp;$AG$3&amp;"True"&amp;$AH$3&amp;$L55&amp;$AI$3&amp;$M55&amp;$AJ$3&amp;$N55&amp;$AK$3</f>
        <v>SavedMinimapMarks=(Name="Note _Mei Yin _Note 28 ",CustomTag="chipy-188",Location=(X=-97600,Y=-212500,Z=-5000)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5" t="str">
        <f>$X$3&amp;($B55&amp;$C55&amp;$D55)&amp;$Y$3&amp;$K55&amp;$Z$3&amp;$A55&amp;$AA$3&amp;$I55&amp;$AB$3&amp;$J55&amp;$AC$3&amp;$L55&amp;$AD$3&amp;$M55&amp;$AE$3&amp;$N55&amp;$AF$3&amp;$O55&amp;$AG$3&amp;"False"&amp;$AH$3&amp;$L55&amp;$AI$3&amp;$M55&amp;$AJ$3&amp;$N55&amp;$AK$3</f>
        <v>SavedMinimapMarks=(Name="Note _Mei Yin _Note 28 ",CustomTag="chipy-188",Location=(X=-97600,Y=-212500,Z=-5000)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6" spans="1:23" x14ac:dyDescent="0.25">
      <c r="A56">
        <v>-96000</v>
      </c>
      <c r="B56" t="s">
        <v>278</v>
      </c>
      <c r="C56" t="s">
        <v>412</v>
      </c>
      <c r="D56" t="s">
        <v>344</v>
      </c>
      <c r="E56" t="s">
        <v>444</v>
      </c>
      <c r="F56" t="s">
        <v>445</v>
      </c>
      <c r="G56" t="s">
        <v>5</v>
      </c>
      <c r="H56" t="s">
        <v>6</v>
      </c>
      <c r="I56">
        <v>-254400</v>
      </c>
      <c r="J56">
        <v>-10100</v>
      </c>
      <c r="K56">
        <v>189</v>
      </c>
      <c r="L56">
        <v>0.7</v>
      </c>
      <c r="M56">
        <v>0.6</v>
      </c>
      <c r="N56">
        <v>0</v>
      </c>
      <c r="O56" t="s">
        <v>7</v>
      </c>
      <c r="P56">
        <f>VLOOKUP(A56,'Yavuz-Indexd'!$A$1:$D$169,4,0)</f>
        <v>73</v>
      </c>
      <c r="V56" t="str">
        <f>$X$3&amp;($B56&amp;$C56&amp;$D56)&amp;$Y$3&amp;$K56&amp;$Z$3&amp;$A56&amp;$AA$3&amp;$I56&amp;$AB$3&amp;$J56&amp;$AC$3&amp;$L56&amp;$AD$3&amp;$M56&amp;$AE$3&amp;$N56&amp;$AF$3&amp;$O56&amp;$AG$3&amp;"True"&amp;$AH$3&amp;$L56&amp;$AI$3&amp;$M56&amp;$AJ$3&amp;$N56&amp;$AK$3</f>
        <v>SavedMinimapMarks=(Name="Note _Mei Yin _Note 29 ",CustomTag="chipy-189",Location=(X=-96000,Y=-254400,Z=-10100)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6" t="str">
        <f>$X$3&amp;($B56&amp;$C56&amp;$D56)&amp;$Y$3&amp;$K56&amp;$Z$3&amp;$A56&amp;$AA$3&amp;$I56&amp;$AB$3&amp;$J56&amp;$AC$3&amp;$L56&amp;$AD$3&amp;$M56&amp;$AE$3&amp;$N56&amp;$AF$3&amp;$O56&amp;$AG$3&amp;"False"&amp;$AH$3&amp;$L56&amp;$AI$3&amp;$M56&amp;$AJ$3&amp;$N56&amp;$AK$3</f>
        <v>SavedMinimapMarks=(Name="Note _Mei Yin _Note 29 ",CustomTag="chipy-189",Location=(X=-96000,Y=-254400,Z=-10100)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7" spans="1:23" x14ac:dyDescent="0.25">
      <c r="A57">
        <v>-92000</v>
      </c>
      <c r="B57" t="s">
        <v>278</v>
      </c>
      <c r="C57" t="s">
        <v>450</v>
      </c>
      <c r="D57" t="s">
        <v>322</v>
      </c>
      <c r="E57" t="s">
        <v>479</v>
      </c>
      <c r="F57" t="s">
        <v>480</v>
      </c>
      <c r="G57" t="s">
        <v>5</v>
      </c>
      <c r="H57" t="s">
        <v>6</v>
      </c>
      <c r="I57">
        <v>4800</v>
      </c>
      <c r="J57">
        <v>-9900</v>
      </c>
      <c r="K57">
        <v>211</v>
      </c>
      <c r="L57">
        <v>0.7</v>
      </c>
      <c r="M57">
        <v>0.6</v>
      </c>
      <c r="N57">
        <v>0</v>
      </c>
      <c r="O57" t="s">
        <v>7</v>
      </c>
      <c r="P57">
        <f>VLOOKUP(A57,'Yavuz-Indexd'!$A$1:$D$169,4,0)</f>
        <v>74</v>
      </c>
      <c r="V57" t="str">
        <f>$X$3&amp;($B57&amp;$C57&amp;$D57)&amp;$Y$3&amp;$K57&amp;$Z$3&amp;$A57&amp;$AA$3&amp;$I57&amp;$AB$3&amp;$J57&amp;$AC$3&amp;$L57&amp;$AD$3&amp;$M57&amp;$AE$3&amp;$N57&amp;$AF$3&amp;$O57&amp;$AG$3&amp;"True"&amp;$AH$3&amp;$L57&amp;$AI$3&amp;$M57&amp;$AJ$3&amp;$N57&amp;$AK$3</f>
        <v>SavedMinimapMarks=(Name="Note _Nerva _Note 20 ",CustomTag="chipy-211",Location=(X=-92000,Y=4800,Z=-9900)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7" t="str">
        <f>$X$3&amp;($B57&amp;$C57&amp;$D57)&amp;$Y$3&amp;$K57&amp;$Z$3&amp;$A57&amp;$AA$3&amp;$I57&amp;$AB$3&amp;$J57&amp;$AC$3&amp;$L57&amp;$AD$3&amp;$M57&amp;$AE$3&amp;$N57&amp;$AF$3&amp;$O57&amp;$AG$3&amp;"False"&amp;$AH$3&amp;$L57&amp;$AI$3&amp;$M57&amp;$AJ$3&amp;$N57&amp;$AK$3</f>
        <v>SavedMinimapMarks=(Name="Note _Nerva _Note 20 ",CustomTag="chipy-211",Location=(X=-92000,Y=4800,Z=-9900)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8" spans="1:23" x14ac:dyDescent="0.25">
      <c r="A58">
        <v>87200</v>
      </c>
      <c r="B58" t="s">
        <v>278</v>
      </c>
      <c r="C58" t="s">
        <v>1</v>
      </c>
      <c r="D58" t="s">
        <v>326</v>
      </c>
      <c r="E58" t="s">
        <v>327</v>
      </c>
      <c r="F58" t="s">
        <v>328</v>
      </c>
      <c r="G58" t="s">
        <v>5</v>
      </c>
      <c r="H58" t="s">
        <v>6</v>
      </c>
      <c r="I58">
        <v>-200800</v>
      </c>
      <c r="J58">
        <v>-800</v>
      </c>
      <c r="K58">
        <v>123</v>
      </c>
      <c r="L58">
        <v>0.7</v>
      </c>
      <c r="M58">
        <v>0.6</v>
      </c>
      <c r="N58">
        <v>0</v>
      </c>
      <c r="O58" t="s">
        <v>7</v>
      </c>
      <c r="P58">
        <f>VLOOKUP(A58,'Yavuz-Indexd'!$A$1:$D$169,4,0)</f>
        <v>77</v>
      </c>
      <c r="V58" t="str">
        <f>$X$3&amp;($B58&amp;$C58&amp;$D58)&amp;$Y$3&amp;$K58&amp;$Z$3&amp;$A58&amp;$AA$3&amp;$I58&amp;$AB$3&amp;$J58&amp;$AC$3&amp;$L58&amp;$AD$3&amp;$M58&amp;$AE$3&amp;$N58&amp;$AF$3&amp;$O58&amp;$AG$3&amp;"True"&amp;$AH$3&amp;$L58&amp;$AI$3&amp;$M58&amp;$AJ$3&amp;$N58&amp;$AK$3</f>
        <v>SavedMinimapMarks=(Name="Note _Helena _Note 22 ",CustomTag="chipy-123",Location=(X=87200,Y=-200800,Z=-800)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8" t="str">
        <f>$X$3&amp;($B58&amp;$C58&amp;$D58)&amp;$Y$3&amp;$K58&amp;$Z$3&amp;$A58&amp;$AA$3&amp;$I58&amp;$AB$3&amp;$J58&amp;$AC$3&amp;$L58&amp;$AD$3&amp;$M58&amp;$AE$3&amp;$N58&amp;$AF$3&amp;$O58&amp;$AG$3&amp;"False"&amp;$AH$3&amp;$L58&amp;$AI$3&amp;$M58&amp;$AJ$3&amp;$N58&amp;$AK$3</f>
        <v>SavedMinimapMarks=(Name="Note _Helena _Note 22 ",CustomTag="chipy-123",Location=(X=87200,Y=-200800,Z=-800)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59" spans="1:23" x14ac:dyDescent="0.25">
      <c r="A59">
        <v>87200</v>
      </c>
      <c r="B59" t="s">
        <v>278</v>
      </c>
      <c r="C59" t="s">
        <v>450</v>
      </c>
      <c r="D59" t="s">
        <v>295</v>
      </c>
      <c r="E59" t="s">
        <v>458</v>
      </c>
      <c r="F59" t="s">
        <v>328</v>
      </c>
      <c r="G59" t="s">
        <v>5</v>
      </c>
      <c r="H59" t="s">
        <v>6</v>
      </c>
      <c r="I59">
        <v>-17500</v>
      </c>
      <c r="J59">
        <v>-12000</v>
      </c>
      <c r="K59">
        <v>198</v>
      </c>
      <c r="L59">
        <v>0.7</v>
      </c>
      <c r="M59">
        <v>0.6</v>
      </c>
      <c r="N59">
        <v>0</v>
      </c>
      <c r="O59" t="s">
        <v>7</v>
      </c>
      <c r="P59">
        <f>VLOOKUP(A59,'Yavuz-Indexd'!$A$1:$D$169,4,0)</f>
        <v>77</v>
      </c>
      <c r="V59" t="str">
        <f>$X$3&amp;($B59&amp;$C59&amp;$D59)&amp;$Y$3&amp;$K59&amp;$Z$3&amp;$A59&amp;$AA$3&amp;$I59&amp;$AB$3&amp;$J59&amp;$AC$3&amp;$L59&amp;$AD$3&amp;$M59&amp;$AE$3&amp;$N59&amp;$AF$3&amp;$O59&amp;$AG$3&amp;"True"&amp;$AH$3&amp;$L59&amp;$AI$3&amp;$M59&amp;$AJ$3&amp;$N59&amp;$AK$3</f>
        <v>SavedMinimapMarks=(Name="Note _Nerva _Note 7 ",CustomTag="chipy-198",Location=(X=87200,Y=-17500,Z=-12000)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59" t="str">
        <f>$X$3&amp;($B59&amp;$C59&amp;$D59)&amp;$Y$3&amp;$K59&amp;$Z$3&amp;$A59&amp;$AA$3&amp;$I59&amp;$AB$3&amp;$J59&amp;$AC$3&amp;$L59&amp;$AD$3&amp;$M59&amp;$AE$3&amp;$N59&amp;$AF$3&amp;$O59&amp;$AG$3&amp;"False"&amp;$AH$3&amp;$L59&amp;$AI$3&amp;$M59&amp;$AJ$3&amp;$N59&amp;$AK$3</f>
        <v>SavedMinimapMarks=(Name="Note _Nerva _Note 7 ",CustomTag="chipy-198",Location=(X=87200,Y=-17500,Z=-12000)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60" spans="1:23" x14ac:dyDescent="0.25">
      <c r="A60">
        <v>-81999</v>
      </c>
      <c r="B60" t="s">
        <v>278</v>
      </c>
      <c r="C60" t="s">
        <v>412</v>
      </c>
      <c r="D60" t="s">
        <v>312</v>
      </c>
      <c r="E60" t="s">
        <v>428</v>
      </c>
      <c r="F60" t="s">
        <v>429</v>
      </c>
      <c r="G60" t="s">
        <v>5</v>
      </c>
      <c r="H60" t="s">
        <v>6</v>
      </c>
      <c r="I60">
        <v>-185599</v>
      </c>
      <c r="J60">
        <v>1499</v>
      </c>
      <c r="K60">
        <v>175</v>
      </c>
      <c r="L60">
        <v>0.7</v>
      </c>
      <c r="M60">
        <v>0.6</v>
      </c>
      <c r="N60">
        <v>0</v>
      </c>
      <c r="O60" t="s">
        <v>7</v>
      </c>
      <c r="P60">
        <f>VLOOKUP(A60,'Yavuz-Indexd'!$A$1:$D$169,4,0)</f>
        <v>79</v>
      </c>
      <c r="V60" t="str">
        <f>$X$3&amp;($B60&amp;$C60&amp;$D60)&amp;$Y$3&amp;$K60&amp;$Z$3&amp;$A60&amp;$AA$3&amp;$I60&amp;$AB$3&amp;$J60&amp;$AC$3&amp;$L60&amp;$AD$3&amp;$M60&amp;$AE$3&amp;$N60&amp;$AF$3&amp;$O60&amp;$AG$3&amp;"True"&amp;$AH$3&amp;$L60&amp;$AI$3&amp;$M60&amp;$AJ$3&amp;$N60&amp;$AK$3</f>
        <v>SavedMinimapMarks=(Name="Note _Mei Yin _Note 15 ",CustomTag="chipy-175",Location=(X=-81999,Y=-185599,Z=1499)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60" t="str">
        <f>$X$3&amp;($B60&amp;$C60&amp;$D60)&amp;$Y$3&amp;$K60&amp;$Z$3&amp;$A60&amp;$AA$3&amp;$I60&amp;$AB$3&amp;$J60&amp;$AC$3&amp;$L60&amp;$AD$3&amp;$M60&amp;$AE$3&amp;$N60&amp;$AF$3&amp;$O60&amp;$AG$3&amp;"False"&amp;$AH$3&amp;$L60&amp;$AI$3&amp;$M60&amp;$AJ$3&amp;$N60&amp;$AK$3</f>
        <v>SavedMinimapMarks=(Name="Note _Mei Yin _Note 15 ",CustomTag="chipy-175",Location=(X=-81999,Y=-185599,Z=1499)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61" spans="1:23" x14ac:dyDescent="0.25">
      <c r="A61">
        <v>-800</v>
      </c>
      <c r="B61" t="s">
        <v>278</v>
      </c>
      <c r="C61" t="s">
        <v>1</v>
      </c>
      <c r="D61" t="s">
        <v>322</v>
      </c>
      <c r="E61" t="s">
        <v>323</v>
      </c>
      <c r="F61" t="s">
        <v>63</v>
      </c>
      <c r="G61" t="s">
        <v>5</v>
      </c>
      <c r="H61" t="s">
        <v>6</v>
      </c>
      <c r="I61">
        <v>-246600</v>
      </c>
      <c r="J61">
        <v>10300</v>
      </c>
      <c r="K61">
        <v>121</v>
      </c>
      <c r="L61">
        <v>0</v>
      </c>
      <c r="M61">
        <v>0.7</v>
      </c>
      <c r="N61">
        <v>0.7</v>
      </c>
      <c r="O61" t="s">
        <v>7</v>
      </c>
      <c r="P61">
        <f>VLOOKUP(A61,'Yavuz-Indexd'!$A$1:$D$169,4,0)</f>
        <v>80</v>
      </c>
      <c r="V61" t="str">
        <f>$X$3&amp;($B61&amp;$C61&amp;$D61)&amp;$Y$3&amp;$K61&amp;$Z$3&amp;$A61&amp;$AA$3&amp;$I61&amp;$AB$3&amp;$J61&amp;$AC$3&amp;$L61&amp;$AD$3&amp;$M61&amp;$AE$3&amp;$N61&amp;$AF$3&amp;$O61&amp;$AG$3&amp;"True"&amp;$AH$3&amp;$L61&amp;$AI$3&amp;$M61&amp;$AJ$3&amp;$N61&amp;$AK$3</f>
        <v>SavedMinimapMarks=(Name="Note _Helena _Note 20 ",CustomTag="chipy-121",Location=(X=-800,Y=-246600,Z=10300)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61" t="str">
        <f>$X$3&amp;($B61&amp;$C61&amp;$D61)&amp;$Y$3&amp;$K61&amp;$Z$3&amp;$A61&amp;$AA$3&amp;$I61&amp;$AB$3&amp;$J61&amp;$AC$3&amp;$L61&amp;$AD$3&amp;$M61&amp;$AE$3&amp;$N61&amp;$AF$3&amp;$O61&amp;$AG$3&amp;"False"&amp;$AH$3&amp;$L61&amp;$AI$3&amp;$M61&amp;$AJ$3&amp;$N61&amp;$AK$3</f>
        <v>SavedMinimapMarks=(Name="Note _Helena _Note 20 ",CustomTag="chipy-121",Location=(X=-800,Y=-246600,Z=10300)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62" spans="1:23" x14ac:dyDescent="0.25">
      <c r="A62">
        <v>-75430</v>
      </c>
      <c r="B62" t="s">
        <v>278</v>
      </c>
      <c r="C62" t="s">
        <v>412</v>
      </c>
      <c r="D62" t="s">
        <v>347</v>
      </c>
      <c r="E62" t="s">
        <v>446</v>
      </c>
      <c r="F62" t="s">
        <v>447</v>
      </c>
      <c r="G62" t="s">
        <v>5</v>
      </c>
      <c r="H62" t="s">
        <v>6</v>
      </c>
      <c r="I62">
        <v>-80437</v>
      </c>
      <c r="J62">
        <v>28034</v>
      </c>
      <c r="K62">
        <v>190</v>
      </c>
      <c r="L62">
        <v>0</v>
      </c>
      <c r="M62">
        <v>0.7</v>
      </c>
      <c r="N62">
        <v>0.7</v>
      </c>
      <c r="O62" t="s">
        <v>7</v>
      </c>
      <c r="P62">
        <f>VLOOKUP(A62,'Yavuz-Indexd'!$A$1:$D$169,4,0)</f>
        <v>81</v>
      </c>
      <c r="V62" t="str">
        <f>$X$3&amp;($B62&amp;$C62&amp;$D62)&amp;$Y$3&amp;$K62&amp;$Z$3&amp;$A62&amp;$AA$3&amp;$I62&amp;$AB$3&amp;$J62&amp;$AC$3&amp;$L62&amp;$AD$3&amp;$M62&amp;$AE$3&amp;$N62&amp;$AF$3&amp;$O62&amp;$AG$3&amp;"True"&amp;$AH$3&amp;$L62&amp;$AI$3&amp;$M62&amp;$AJ$3&amp;$N62&amp;$AK$3</f>
        <v>SavedMinimapMarks=(Name="Note _Mei Yin _Note 30 ",CustomTag="chipy-190",Location=(X=-75430,Y=-80437,Z=28034)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62" t="str">
        <f>$X$3&amp;($B62&amp;$C62&amp;$D62)&amp;$Y$3&amp;$K62&amp;$Z$3&amp;$A62&amp;$AA$3&amp;$I62&amp;$AB$3&amp;$J62&amp;$AC$3&amp;$L62&amp;$AD$3&amp;$M62&amp;$AE$3&amp;$N62&amp;$AF$3&amp;$O62&amp;$AG$3&amp;"False"&amp;$AH$3&amp;$L62&amp;$AI$3&amp;$M62&amp;$AJ$3&amp;$N62&amp;$AK$3</f>
        <v>SavedMinimapMarks=(Name="Note _Mei Yin _Note 30 ",CustomTag="chipy-190",Location=(X=-75430,Y=-80437,Z=28034)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63" spans="1:23" x14ac:dyDescent="0.25">
      <c r="A63">
        <v>-74000</v>
      </c>
      <c r="B63" t="s">
        <v>278</v>
      </c>
      <c r="C63" t="s">
        <v>412</v>
      </c>
      <c r="D63" t="s">
        <v>304</v>
      </c>
      <c r="E63" t="s">
        <v>423</v>
      </c>
      <c r="F63" t="s">
        <v>190</v>
      </c>
      <c r="G63" t="s">
        <v>5</v>
      </c>
      <c r="H63" t="s">
        <v>6</v>
      </c>
      <c r="I63">
        <v>-236500</v>
      </c>
      <c r="J63">
        <v>-9100</v>
      </c>
      <c r="K63">
        <v>171</v>
      </c>
      <c r="L63">
        <v>0</v>
      </c>
      <c r="M63">
        <v>0.7</v>
      </c>
      <c r="N63">
        <v>0.7</v>
      </c>
      <c r="O63" t="s">
        <v>7</v>
      </c>
      <c r="P63">
        <f>VLOOKUP(A63,'Yavuz-Indexd'!$A$1:$D$169,4,0)</f>
        <v>82</v>
      </c>
      <c r="V63" t="str">
        <f>$X$3&amp;($B63&amp;$C63&amp;$D63)&amp;$Y$3&amp;$K63&amp;$Z$3&amp;$A63&amp;$AA$3&amp;$I63&amp;$AB$3&amp;$J63&amp;$AC$3&amp;$L63&amp;$AD$3&amp;$M63&amp;$AE$3&amp;$N63&amp;$AF$3&amp;$O63&amp;$AG$3&amp;"True"&amp;$AH$3&amp;$L63&amp;$AI$3&amp;$M63&amp;$AJ$3&amp;$N63&amp;$AK$3</f>
        <v>SavedMinimapMarks=(Name="Note _Mei Yin _Note 11 ",CustomTag="chipy-171",Location=(X=-74000,Y=-236500,Z=-9100)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63" t="str">
        <f>$X$3&amp;($B63&amp;$C63&amp;$D63)&amp;$Y$3&amp;$K63&amp;$Z$3&amp;$A63&amp;$AA$3&amp;$I63&amp;$AB$3&amp;$J63&amp;$AC$3&amp;$L63&amp;$AD$3&amp;$M63&amp;$AE$3&amp;$N63&amp;$AF$3&amp;$O63&amp;$AG$3&amp;"False"&amp;$AH$3&amp;$L63&amp;$AI$3&amp;$M63&amp;$AJ$3&amp;$N63&amp;$AK$3</f>
        <v>SavedMinimapMarks=(Name="Note _Mei Yin _Note 11 ",CustomTag="chipy-171",Location=(X=-74000,Y=-236500,Z=-9100)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64" spans="1:23" x14ac:dyDescent="0.25">
      <c r="A64">
        <v>73600</v>
      </c>
      <c r="B64" t="s">
        <v>278</v>
      </c>
      <c r="C64" t="s">
        <v>450</v>
      </c>
      <c r="D64" t="s">
        <v>310</v>
      </c>
      <c r="E64" t="s">
        <v>215</v>
      </c>
      <c r="F64" t="s">
        <v>468</v>
      </c>
      <c r="G64" t="s">
        <v>5</v>
      </c>
      <c r="H64" t="s">
        <v>6</v>
      </c>
      <c r="I64">
        <v>178400</v>
      </c>
      <c r="J64">
        <v>-13900</v>
      </c>
      <c r="K64">
        <v>205</v>
      </c>
      <c r="L64">
        <v>0.7</v>
      </c>
      <c r="M64">
        <v>0.6</v>
      </c>
      <c r="N64">
        <v>0</v>
      </c>
      <c r="O64" t="s">
        <v>7</v>
      </c>
      <c r="P64">
        <f>VLOOKUP(A64,'Yavuz-Indexd'!$A$1:$D$169,4,0)</f>
        <v>83</v>
      </c>
      <c r="V64" t="str">
        <f>$X$3&amp;($B64&amp;$C64&amp;$D64)&amp;$Y$3&amp;$K64&amp;$Z$3&amp;$A64&amp;$AA$3&amp;$I64&amp;$AB$3&amp;$J64&amp;$AC$3&amp;$L64&amp;$AD$3&amp;$M64&amp;$AE$3&amp;$N64&amp;$AF$3&amp;$O64&amp;$AG$3&amp;"True"&amp;$AH$3&amp;$L64&amp;$AI$3&amp;$M64&amp;$AJ$3&amp;$N64&amp;$AK$3</f>
        <v>SavedMinimapMarks=(Name="Note _Nerva _Note 14 ",CustomTag="chipy-205",Location=(X=73600,Y=178400,Z=-13900)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64" t="str">
        <f>$X$3&amp;($B64&amp;$C64&amp;$D64)&amp;$Y$3&amp;$K64&amp;$Z$3&amp;$A64&amp;$AA$3&amp;$I64&amp;$AB$3&amp;$J64&amp;$AC$3&amp;$L64&amp;$AD$3&amp;$M64&amp;$AE$3&amp;$N64&amp;$AF$3&amp;$O64&amp;$AG$3&amp;"False"&amp;$AH$3&amp;$L64&amp;$AI$3&amp;$M64&amp;$AJ$3&amp;$N64&amp;$AK$3</f>
        <v>SavedMinimapMarks=(Name="Note _Nerva _Note 14 ",CustomTag="chipy-205",Location=(X=73600,Y=178400,Z=-13900)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65" spans="1:23" x14ac:dyDescent="0.25">
      <c r="A65">
        <v>-72800</v>
      </c>
      <c r="B65" t="s">
        <v>0</v>
      </c>
      <c r="C65" t="s">
        <v>1</v>
      </c>
      <c r="D65" t="s">
        <v>247</v>
      </c>
      <c r="E65" t="s">
        <v>248</v>
      </c>
      <c r="F65" t="s">
        <v>249</v>
      </c>
      <c r="G65" t="s">
        <v>5</v>
      </c>
      <c r="H65" t="s">
        <v>6</v>
      </c>
      <c r="I65">
        <v>97600</v>
      </c>
      <c r="J65">
        <v>-10800</v>
      </c>
      <c r="K65">
        <v>90</v>
      </c>
      <c r="L65">
        <v>0.1</v>
      </c>
      <c r="M65">
        <v>0.1</v>
      </c>
      <c r="N65">
        <v>0.1</v>
      </c>
      <c r="O65" t="s">
        <v>7</v>
      </c>
      <c r="P65">
        <f>VLOOKUP(A65,'Yavuz-Indexd'!$A$1:$D$169,4,0)</f>
        <v>84</v>
      </c>
      <c r="V65" t="str">
        <f>$X$3&amp;($B65&amp;$C65&amp;$D65)&amp;$Y$3&amp;$K65&amp;$Z$3&amp;$A65&amp;$AA$3&amp;$I65&amp;$AB$3&amp;$J65&amp;$AC$3&amp;$L65&amp;$AD$3&amp;$M65&amp;$AE$3&amp;$N65&amp;$AF$3&amp;$O65&amp;$AG$3&amp;"True"&amp;$AH$3&amp;$L65&amp;$AI$3&amp;$M65&amp;$AJ$3&amp;$N65&amp;$AK$3</f>
        <v>SavedMinimapMarks=(Name="Dossier _Helena _Terror Bird ",CustomTag="chipy-90",Location=(X=-72800,Y=97600,Z=-10800)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65" t="str">
        <f>$X$3&amp;($B65&amp;$C65&amp;$D65)&amp;$Y$3&amp;$K65&amp;$Z$3&amp;$A65&amp;$AA$3&amp;$I65&amp;$AB$3&amp;$J65&amp;$AC$3&amp;$L65&amp;$AD$3&amp;$M65&amp;$AE$3&amp;$N65&amp;$AF$3&amp;$O65&amp;$AG$3&amp;"False"&amp;$AH$3&amp;$L65&amp;$AI$3&amp;$M65&amp;$AJ$3&amp;$N65&amp;$AK$3</f>
        <v>SavedMinimapMarks=(Name="Dossier _Helena _Terror Bird ",CustomTag="chipy-90",Location=(X=-72800,Y=97600,Z=-10800)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66" spans="1:23" x14ac:dyDescent="0.25">
      <c r="A66">
        <v>-72800</v>
      </c>
      <c r="B66" t="s">
        <v>278</v>
      </c>
      <c r="C66" t="s">
        <v>412</v>
      </c>
      <c r="D66" t="s">
        <v>309</v>
      </c>
      <c r="E66" t="s">
        <v>272</v>
      </c>
      <c r="F66" t="s">
        <v>249</v>
      </c>
      <c r="G66" t="s">
        <v>5</v>
      </c>
      <c r="H66" t="s">
        <v>6</v>
      </c>
      <c r="I66">
        <v>-229600</v>
      </c>
      <c r="J66">
        <v>-9000</v>
      </c>
      <c r="K66">
        <v>173</v>
      </c>
      <c r="L66">
        <v>0.7</v>
      </c>
      <c r="M66">
        <v>0.6</v>
      </c>
      <c r="N66">
        <v>0</v>
      </c>
      <c r="O66" t="s">
        <v>7</v>
      </c>
      <c r="P66">
        <f>VLOOKUP(A66,'Yavuz-Indexd'!$A$1:$D$169,4,0)</f>
        <v>84</v>
      </c>
      <c r="V66" t="str">
        <f>$X$3&amp;($B66&amp;$C66&amp;$D66)&amp;$Y$3&amp;$K66&amp;$Z$3&amp;$A66&amp;$AA$3&amp;$I66&amp;$AB$3&amp;$J66&amp;$AC$3&amp;$L66&amp;$AD$3&amp;$M66&amp;$AE$3&amp;$N66&amp;$AF$3&amp;$O66&amp;$AG$3&amp;"True"&amp;$AH$3&amp;$L66&amp;$AI$3&amp;$M66&amp;$AJ$3&amp;$N66&amp;$AK$3</f>
        <v>SavedMinimapMarks=(Name="Note _Mei Yin _Note 13 ",CustomTag="chipy-173",Location=(X=-72800,Y=-229600,Z=-9000)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66" t="str">
        <f>$X$3&amp;($B66&amp;$C66&amp;$D66)&amp;$Y$3&amp;$K66&amp;$Z$3&amp;$A66&amp;$AA$3&amp;$I66&amp;$AB$3&amp;$J66&amp;$AC$3&amp;$L66&amp;$AD$3&amp;$M66&amp;$AE$3&amp;$N66&amp;$AF$3&amp;$O66&amp;$AG$3&amp;"False"&amp;$AH$3&amp;$L66&amp;$AI$3&amp;$M66&amp;$AJ$3&amp;$N66&amp;$AK$3</f>
        <v>SavedMinimapMarks=(Name="Note _Mei Yin _Note 13 ",CustomTag="chipy-173",Location=(X=-72800,Y=-229600,Z=-9000)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67" spans="1:23" x14ac:dyDescent="0.25">
      <c r="A67">
        <v>72000</v>
      </c>
      <c r="B67" t="s">
        <v>278</v>
      </c>
      <c r="C67" t="s">
        <v>1</v>
      </c>
      <c r="D67" t="s">
        <v>301</v>
      </c>
      <c r="E67" t="s">
        <v>302</v>
      </c>
      <c r="F67" t="s">
        <v>303</v>
      </c>
      <c r="G67" t="s">
        <v>5</v>
      </c>
      <c r="H67" t="s">
        <v>6</v>
      </c>
      <c r="I67">
        <v>19200</v>
      </c>
      <c r="J67">
        <v>-9500</v>
      </c>
      <c r="K67">
        <v>111</v>
      </c>
      <c r="L67">
        <v>0</v>
      </c>
      <c r="M67">
        <v>0.7</v>
      </c>
      <c r="N67">
        <v>0.7</v>
      </c>
      <c r="O67" t="s">
        <v>7</v>
      </c>
      <c r="P67">
        <f>VLOOKUP(A67,'Yavuz-Indexd'!$A$1:$D$169,4,0)</f>
        <v>85</v>
      </c>
      <c r="V67" t="str">
        <f>$X$3&amp;($B67&amp;$C67&amp;$D67)&amp;$Y$3&amp;$K67&amp;$Z$3&amp;$A67&amp;$AA$3&amp;$I67&amp;$AB$3&amp;$J67&amp;$AC$3&amp;$L67&amp;$AD$3&amp;$M67&amp;$AE$3&amp;$N67&amp;$AF$3&amp;$O67&amp;$AG$3&amp;"True"&amp;$AH$3&amp;$L67&amp;$AI$3&amp;$M67&amp;$AJ$3&amp;$N67&amp;$AK$3</f>
        <v>SavedMinimapMarks=(Name="Note _Helena _Note 10 ",CustomTag="chipy-111",Location=(X=72000,Y=19200,Z=-9500)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67" t="str">
        <f>$X$3&amp;($B67&amp;$C67&amp;$D67)&amp;$Y$3&amp;$K67&amp;$Z$3&amp;$A67&amp;$AA$3&amp;$I67&amp;$AB$3&amp;$J67&amp;$AC$3&amp;$L67&amp;$AD$3&amp;$M67&amp;$AE$3&amp;$N67&amp;$AF$3&amp;$O67&amp;$AG$3&amp;"False"&amp;$AH$3&amp;$L67&amp;$AI$3&amp;$M67&amp;$AJ$3&amp;$N67&amp;$AK$3</f>
        <v>SavedMinimapMarks=(Name="Note _Helena _Note 10 ",CustomTag="chipy-111",Location=(X=72000,Y=19200,Z=-9500)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68" spans="1:23" x14ac:dyDescent="0.25">
      <c r="A68">
        <v>-7200</v>
      </c>
      <c r="B68" t="s">
        <v>278</v>
      </c>
      <c r="C68" t="s">
        <v>450</v>
      </c>
      <c r="D68" t="s">
        <v>297</v>
      </c>
      <c r="E68" t="s">
        <v>36</v>
      </c>
      <c r="F68" t="s">
        <v>459</v>
      </c>
      <c r="G68" t="s">
        <v>5</v>
      </c>
      <c r="H68" t="s">
        <v>6</v>
      </c>
      <c r="I68">
        <v>20000</v>
      </c>
      <c r="J68">
        <v>-6000</v>
      </c>
      <c r="K68">
        <v>199</v>
      </c>
      <c r="L68">
        <v>0</v>
      </c>
      <c r="M68">
        <v>0.7</v>
      </c>
      <c r="N68">
        <v>0.7</v>
      </c>
      <c r="O68" t="s">
        <v>7</v>
      </c>
      <c r="P68">
        <f>VLOOKUP(A68,'Yavuz-Indexd'!$A$1:$D$169,4,0)</f>
        <v>86</v>
      </c>
      <c r="V68" t="str">
        <f>$X$3&amp;($B68&amp;$C68&amp;$D68)&amp;$Y$3&amp;$K68&amp;$Z$3&amp;$A68&amp;$AA$3&amp;$I68&amp;$AB$3&amp;$J68&amp;$AC$3&amp;$L68&amp;$AD$3&amp;$M68&amp;$AE$3&amp;$N68&amp;$AF$3&amp;$O68&amp;$AG$3&amp;"True"&amp;$AH$3&amp;$L68&amp;$AI$3&amp;$M68&amp;$AJ$3&amp;$N68&amp;$AK$3</f>
        <v>SavedMinimapMarks=(Name="Note _Nerva _Note 8 ",CustomTag="chipy-199",Location=(X=-7200,Y=20000,Z=-6000)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68" t="str">
        <f>$X$3&amp;($B68&amp;$C68&amp;$D68)&amp;$Y$3&amp;$K68&amp;$Z$3&amp;$A68&amp;$AA$3&amp;$I68&amp;$AB$3&amp;$J68&amp;$AC$3&amp;$L68&amp;$AD$3&amp;$M68&amp;$AE$3&amp;$N68&amp;$AF$3&amp;$O68&amp;$AG$3&amp;"False"&amp;$AH$3&amp;$L68&amp;$AI$3&amp;$M68&amp;$AJ$3&amp;$N68&amp;$AK$3</f>
        <v>SavedMinimapMarks=(Name="Note _Nerva _Note 8 ",CustomTag="chipy-199",Location=(X=-7200,Y=20000,Z=-6000)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69" spans="1:23" x14ac:dyDescent="0.25">
      <c r="A69">
        <v>63900</v>
      </c>
      <c r="B69" t="s">
        <v>278</v>
      </c>
      <c r="C69" t="s">
        <v>450</v>
      </c>
      <c r="D69" t="s">
        <v>344</v>
      </c>
      <c r="E69" t="s">
        <v>492</v>
      </c>
      <c r="F69" t="s">
        <v>493</v>
      </c>
      <c r="G69" t="s">
        <v>5</v>
      </c>
      <c r="H69" t="s">
        <v>6</v>
      </c>
      <c r="I69">
        <v>169300</v>
      </c>
      <c r="J69">
        <v>-14100</v>
      </c>
      <c r="K69">
        <v>220</v>
      </c>
      <c r="L69">
        <v>0.7</v>
      </c>
      <c r="M69">
        <v>0.6</v>
      </c>
      <c r="N69">
        <v>0</v>
      </c>
      <c r="O69" t="s">
        <v>7</v>
      </c>
      <c r="P69">
        <f>VLOOKUP(A69,'Yavuz-Indexd'!$A$1:$D$169,4,0)</f>
        <v>87</v>
      </c>
      <c r="V69" t="str">
        <f>$X$3&amp;($B69&amp;$C69&amp;$D69)&amp;$Y$3&amp;$K69&amp;$Z$3&amp;$A69&amp;$AA$3&amp;$I69&amp;$AB$3&amp;$J69&amp;$AC$3&amp;$L69&amp;$AD$3&amp;$M69&amp;$AE$3&amp;$N69&amp;$AF$3&amp;$O69&amp;$AG$3&amp;"True"&amp;$AH$3&amp;$L69&amp;$AI$3&amp;$M69&amp;$AJ$3&amp;$N69&amp;$AK$3</f>
        <v>SavedMinimapMarks=(Name="Note _Nerva _Note 29 ",CustomTag="chipy-220",Location=(X=63900,Y=169300,Z=-14100)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69" t="str">
        <f>$X$3&amp;($B69&amp;$C69&amp;$D69)&amp;$Y$3&amp;$K69&amp;$Z$3&amp;$A69&amp;$AA$3&amp;$I69&amp;$AB$3&amp;$J69&amp;$AC$3&amp;$L69&amp;$AD$3&amp;$M69&amp;$AE$3&amp;$N69&amp;$AF$3&amp;$O69&amp;$AG$3&amp;"False"&amp;$AH$3&amp;$L69&amp;$AI$3&amp;$M69&amp;$AJ$3&amp;$N69&amp;$AK$3</f>
        <v>SavedMinimapMarks=(Name="Note _Nerva _Note 29 ",CustomTag="chipy-220",Location=(X=63900,Y=169300,Z=-14100)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0" spans="1:23" x14ac:dyDescent="0.25">
      <c r="A70">
        <v>51200</v>
      </c>
      <c r="B70" t="s">
        <v>278</v>
      </c>
      <c r="C70" t="s">
        <v>1</v>
      </c>
      <c r="D70" t="s">
        <v>336</v>
      </c>
      <c r="E70" t="s">
        <v>296</v>
      </c>
      <c r="F70" t="s">
        <v>337</v>
      </c>
      <c r="G70" t="s">
        <v>5</v>
      </c>
      <c r="H70" t="s">
        <v>6</v>
      </c>
      <c r="I70">
        <v>-178400</v>
      </c>
      <c r="J70">
        <v>1400</v>
      </c>
      <c r="K70">
        <v>127</v>
      </c>
      <c r="L70">
        <v>0.7</v>
      </c>
      <c r="M70">
        <v>0.6</v>
      </c>
      <c r="N70">
        <v>0</v>
      </c>
      <c r="O70" t="s">
        <v>7</v>
      </c>
      <c r="P70">
        <f>VLOOKUP(A70,'Yavuz-Indexd'!$A$1:$D$169,4,0)</f>
        <v>88</v>
      </c>
      <c r="V70" t="str">
        <f>$X$3&amp;($B70&amp;$C70&amp;$D70)&amp;$Y$3&amp;$K70&amp;$Z$3&amp;$A70&amp;$AA$3&amp;$I70&amp;$AB$3&amp;$J70&amp;$AC$3&amp;$L70&amp;$AD$3&amp;$M70&amp;$AE$3&amp;$N70&amp;$AF$3&amp;$O70&amp;$AG$3&amp;"True"&amp;$AH$3&amp;$L70&amp;$AI$3&amp;$M70&amp;$AJ$3&amp;$N70&amp;$AK$3</f>
        <v>SavedMinimapMarks=(Name="Note _Helena _Note 26 ",CustomTag="chipy-127",Location=(X=51200,Y=-178400,Z=1400)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0" t="str">
        <f>$X$3&amp;($B70&amp;$C70&amp;$D70)&amp;$Y$3&amp;$K70&amp;$Z$3&amp;$A70&amp;$AA$3&amp;$I70&amp;$AB$3&amp;$J70&amp;$AC$3&amp;$L70&amp;$AD$3&amp;$M70&amp;$AE$3&amp;$N70&amp;$AF$3&amp;$O70&amp;$AG$3&amp;"False"&amp;$AH$3&amp;$L70&amp;$AI$3&amp;$M70&amp;$AJ$3&amp;$N70&amp;$AK$3</f>
        <v>SavedMinimapMarks=(Name="Note _Helena _Note 26 ",CustomTag="chipy-127",Location=(X=51200,Y=-178400,Z=1400)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1" spans="1:23" x14ac:dyDescent="0.25">
      <c r="A71">
        <v>-48800</v>
      </c>
      <c r="B71" t="s">
        <v>278</v>
      </c>
      <c r="C71" t="s">
        <v>412</v>
      </c>
      <c r="D71" t="s">
        <v>301</v>
      </c>
      <c r="E71" t="s">
        <v>421</v>
      </c>
      <c r="F71" t="s">
        <v>422</v>
      </c>
      <c r="G71" t="s">
        <v>5</v>
      </c>
      <c r="H71" t="s">
        <v>6</v>
      </c>
      <c r="I71">
        <v>-181600</v>
      </c>
      <c r="J71">
        <v>-2900</v>
      </c>
      <c r="K71">
        <v>170</v>
      </c>
      <c r="L71">
        <v>0.7</v>
      </c>
      <c r="M71">
        <v>0.6</v>
      </c>
      <c r="N71">
        <v>0</v>
      </c>
      <c r="O71" t="s">
        <v>7</v>
      </c>
      <c r="P71">
        <f>VLOOKUP(A71,'Yavuz-Indexd'!$A$1:$D$169,4,0)</f>
        <v>89</v>
      </c>
      <c r="V71" t="str">
        <f>$X$3&amp;($B71&amp;$C71&amp;$D71)&amp;$Y$3&amp;$K71&amp;$Z$3&amp;$A71&amp;$AA$3&amp;$I71&amp;$AB$3&amp;$J71&amp;$AC$3&amp;$L71&amp;$AD$3&amp;$M71&amp;$AE$3&amp;$N71&amp;$AF$3&amp;$O71&amp;$AG$3&amp;"True"&amp;$AH$3&amp;$L71&amp;$AI$3&amp;$M71&amp;$AJ$3&amp;$N71&amp;$AK$3</f>
        <v>SavedMinimapMarks=(Name="Note _Mei Yin _Note 10 ",CustomTag="chipy-170",Location=(X=-48800,Y=-181600,Z=-2900)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1" t="str">
        <f>$X$3&amp;($B71&amp;$C71&amp;$D71)&amp;$Y$3&amp;$K71&amp;$Z$3&amp;$A71&amp;$AA$3&amp;$I71&amp;$AB$3&amp;$J71&amp;$AC$3&amp;$L71&amp;$AD$3&amp;$M71&amp;$AE$3&amp;$N71&amp;$AF$3&amp;$O71&amp;$AG$3&amp;"False"&amp;$AH$3&amp;$L71&amp;$AI$3&amp;$M71&amp;$AJ$3&amp;$N71&amp;$AK$3</f>
        <v>SavedMinimapMarks=(Name="Note _Mei Yin _Note 10 ",CustomTag="chipy-170",Location=(X=-48800,Y=-181600,Z=-2900)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2" spans="1:23" x14ac:dyDescent="0.25">
      <c r="A72">
        <v>48800</v>
      </c>
      <c r="B72" t="s">
        <v>278</v>
      </c>
      <c r="C72" t="s">
        <v>1</v>
      </c>
      <c r="D72" t="s">
        <v>312</v>
      </c>
      <c r="E72" t="s">
        <v>313</v>
      </c>
      <c r="F72" t="s">
        <v>314</v>
      </c>
      <c r="G72" t="s">
        <v>5</v>
      </c>
      <c r="H72" t="s">
        <v>6</v>
      </c>
      <c r="I72">
        <v>-127200</v>
      </c>
      <c r="J72">
        <v>7300</v>
      </c>
      <c r="K72">
        <v>116</v>
      </c>
      <c r="L72">
        <v>0.7</v>
      </c>
      <c r="M72">
        <v>0.6</v>
      </c>
      <c r="N72">
        <v>0</v>
      </c>
      <c r="O72" t="s">
        <v>7</v>
      </c>
      <c r="P72">
        <f>VLOOKUP(A72,'Yavuz-Indexd'!$A$1:$D$169,4,0)</f>
        <v>90</v>
      </c>
      <c r="V72" t="str">
        <f>$X$3&amp;($B72&amp;$C72&amp;$D72)&amp;$Y$3&amp;$K72&amp;$Z$3&amp;$A72&amp;$AA$3&amp;$I72&amp;$AB$3&amp;$J72&amp;$AC$3&amp;$L72&amp;$AD$3&amp;$M72&amp;$AE$3&amp;$N72&amp;$AF$3&amp;$O72&amp;$AG$3&amp;"True"&amp;$AH$3&amp;$L72&amp;$AI$3&amp;$M72&amp;$AJ$3&amp;$N72&amp;$AK$3</f>
        <v>SavedMinimapMarks=(Name="Note _Helena _Note 15 ",CustomTag="chipy-116",Location=(X=48800,Y=-127200,Z=7300)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2" t="str">
        <f>$X$3&amp;($B72&amp;$C72&amp;$D72)&amp;$Y$3&amp;$K72&amp;$Z$3&amp;$A72&amp;$AA$3&amp;$I72&amp;$AB$3&amp;$J72&amp;$AC$3&amp;$L72&amp;$AD$3&amp;$M72&amp;$AE$3&amp;$N72&amp;$AF$3&amp;$O72&amp;$AG$3&amp;"False"&amp;$AH$3&amp;$L72&amp;$AI$3&amp;$M72&amp;$AJ$3&amp;$N72&amp;$AK$3</f>
        <v>SavedMinimapMarks=(Name="Note _Helena _Note 15 ",CustomTag="chipy-116",Location=(X=48800,Y=-127200,Z=7300)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3" spans="1:23" x14ac:dyDescent="0.25">
      <c r="A73">
        <v>-47200</v>
      </c>
      <c r="B73" t="s">
        <v>278</v>
      </c>
      <c r="C73" t="s">
        <v>412</v>
      </c>
      <c r="D73" t="s">
        <v>320</v>
      </c>
      <c r="E73" t="s">
        <v>435</v>
      </c>
      <c r="F73" t="s">
        <v>107</v>
      </c>
      <c r="G73" t="s">
        <v>5</v>
      </c>
      <c r="H73" t="s">
        <v>6</v>
      </c>
      <c r="I73">
        <v>-88000</v>
      </c>
      <c r="J73">
        <v>13300</v>
      </c>
      <c r="K73">
        <v>179</v>
      </c>
      <c r="L73">
        <v>0.7</v>
      </c>
      <c r="M73">
        <v>0.6</v>
      </c>
      <c r="N73">
        <v>0</v>
      </c>
      <c r="O73" t="s">
        <v>7</v>
      </c>
      <c r="P73">
        <f>VLOOKUP(A73,'Yavuz-Indexd'!$A$1:$D$169,4,0)</f>
        <v>91</v>
      </c>
      <c r="V73" t="str">
        <f>$X$3&amp;($B73&amp;$C73&amp;$D73)&amp;$Y$3&amp;$K73&amp;$Z$3&amp;$A73&amp;$AA$3&amp;$I73&amp;$AB$3&amp;$J73&amp;$AC$3&amp;$L73&amp;$AD$3&amp;$M73&amp;$AE$3&amp;$N73&amp;$AF$3&amp;$O73&amp;$AG$3&amp;"True"&amp;$AH$3&amp;$L73&amp;$AI$3&amp;$M73&amp;$AJ$3&amp;$N73&amp;$AK$3</f>
        <v>SavedMinimapMarks=(Name="Note _Mei Yin _Note 19 ",CustomTag="chipy-179",Location=(X=-47200,Y=-88000,Z=13300)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3" t="str">
        <f>$X$3&amp;($B73&amp;$C73&amp;$D73)&amp;$Y$3&amp;$K73&amp;$Z$3&amp;$A73&amp;$AA$3&amp;$I73&amp;$AB$3&amp;$J73&amp;$AC$3&amp;$L73&amp;$AD$3&amp;$M73&amp;$AE$3&amp;$N73&amp;$AF$3&amp;$O73&amp;$AG$3&amp;"False"&amp;$AH$3&amp;$L73&amp;$AI$3&amp;$M73&amp;$AJ$3&amp;$N73&amp;$AK$3</f>
        <v>SavedMinimapMarks=(Name="Note _Mei Yin _Note 19 ",CustomTag="chipy-179",Location=(X=-47200,Y=-88000,Z=13300)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4" spans="1:23" x14ac:dyDescent="0.25">
      <c r="A74">
        <v>-43200</v>
      </c>
      <c r="B74" t="s">
        <v>278</v>
      </c>
      <c r="C74" t="s">
        <v>1</v>
      </c>
      <c r="D74" t="s">
        <v>320</v>
      </c>
      <c r="E74" t="s">
        <v>53</v>
      </c>
      <c r="F74" t="s">
        <v>321</v>
      </c>
      <c r="G74" t="s">
        <v>5</v>
      </c>
      <c r="H74" t="s">
        <v>6</v>
      </c>
      <c r="I74">
        <v>-199200</v>
      </c>
      <c r="J74">
        <v>-3800</v>
      </c>
      <c r="K74">
        <v>120</v>
      </c>
      <c r="L74">
        <v>0.7</v>
      </c>
      <c r="M74">
        <v>0.6</v>
      </c>
      <c r="N74">
        <v>0</v>
      </c>
      <c r="O74" t="s">
        <v>7</v>
      </c>
      <c r="P74">
        <f>VLOOKUP(A74,'Yavuz-Indexd'!$A$1:$D$169,4,0)</f>
        <v>92</v>
      </c>
      <c r="V74" t="str">
        <f>$X$3&amp;($B74&amp;$C74&amp;$D74)&amp;$Y$3&amp;$K74&amp;$Z$3&amp;$A74&amp;$AA$3&amp;$I74&amp;$AB$3&amp;$J74&amp;$AC$3&amp;$L74&amp;$AD$3&amp;$M74&amp;$AE$3&amp;$N74&amp;$AF$3&amp;$O74&amp;$AG$3&amp;"True"&amp;$AH$3&amp;$L74&amp;$AI$3&amp;$M74&amp;$AJ$3&amp;$N74&amp;$AK$3</f>
        <v>SavedMinimapMarks=(Name="Note _Helena _Note 19 ",CustomTag="chipy-120",Location=(X=-43200,Y=-199200,Z=-3800)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4" t="str">
        <f>$X$3&amp;($B74&amp;$C74&amp;$D74)&amp;$Y$3&amp;$K74&amp;$Z$3&amp;$A74&amp;$AA$3&amp;$I74&amp;$AB$3&amp;$J74&amp;$AC$3&amp;$L74&amp;$AD$3&amp;$M74&amp;$AE$3&amp;$N74&amp;$AF$3&amp;$O74&amp;$AG$3&amp;"False"&amp;$AH$3&amp;$L74&amp;$AI$3&amp;$M74&amp;$AJ$3&amp;$N74&amp;$AK$3</f>
        <v>SavedMinimapMarks=(Name="Note _Helena _Note 19 ",CustomTag="chipy-120",Location=(X=-43200,Y=-199200,Z=-3800)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5" spans="1:23" x14ac:dyDescent="0.25">
      <c r="A75">
        <v>-42400</v>
      </c>
      <c r="B75" t="s">
        <v>278</v>
      </c>
      <c r="C75" t="s">
        <v>1</v>
      </c>
      <c r="D75" t="s">
        <v>289</v>
      </c>
      <c r="E75" t="s">
        <v>290</v>
      </c>
      <c r="F75" t="s">
        <v>291</v>
      </c>
      <c r="G75" t="s">
        <v>5</v>
      </c>
      <c r="H75" t="s">
        <v>6</v>
      </c>
      <c r="I75">
        <v>253000</v>
      </c>
      <c r="J75">
        <v>-10400</v>
      </c>
      <c r="K75">
        <v>106</v>
      </c>
      <c r="L75">
        <v>0.7</v>
      </c>
      <c r="M75">
        <v>0.6</v>
      </c>
      <c r="N75">
        <v>0</v>
      </c>
      <c r="O75" t="s">
        <v>7</v>
      </c>
      <c r="P75">
        <f>VLOOKUP(A75,'Yavuz-Indexd'!$A$1:$D$169,4,0)</f>
        <v>93</v>
      </c>
      <c r="V75" t="str">
        <f>$X$3&amp;($B75&amp;$C75&amp;$D75)&amp;$Y$3&amp;$K75&amp;$Z$3&amp;$A75&amp;$AA$3&amp;$I75&amp;$AB$3&amp;$J75&amp;$AC$3&amp;$L75&amp;$AD$3&amp;$M75&amp;$AE$3&amp;$N75&amp;$AF$3&amp;$O75&amp;$AG$3&amp;"True"&amp;$AH$3&amp;$L75&amp;$AI$3&amp;$M75&amp;$AJ$3&amp;$N75&amp;$AK$3</f>
        <v>SavedMinimapMarks=(Name="Note _Helena _Note 5 ",CustomTag="chipy-106",Location=(X=-42400,Y=253000,Z=-10400)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5" t="str">
        <f>$X$3&amp;($B75&amp;$C75&amp;$D75)&amp;$Y$3&amp;$K75&amp;$Z$3&amp;$A75&amp;$AA$3&amp;$I75&amp;$AB$3&amp;$J75&amp;$AC$3&amp;$L75&amp;$AD$3&amp;$M75&amp;$AE$3&amp;$N75&amp;$AF$3&amp;$O75&amp;$AG$3&amp;"False"&amp;$AH$3&amp;$L75&amp;$AI$3&amp;$M75&amp;$AJ$3&amp;$N75&amp;$AK$3</f>
        <v>SavedMinimapMarks=(Name="Note _Helena _Note 5 ",CustomTag="chipy-106",Location=(X=-42400,Y=253000,Z=-10400)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6" spans="1:23" x14ac:dyDescent="0.25">
      <c r="A76">
        <v>36800</v>
      </c>
      <c r="B76" t="s">
        <v>278</v>
      </c>
      <c r="C76" t="s">
        <v>450</v>
      </c>
      <c r="D76" t="s">
        <v>301</v>
      </c>
      <c r="E76" t="s">
        <v>461</v>
      </c>
      <c r="F76" t="s">
        <v>462</v>
      </c>
      <c r="G76" t="s">
        <v>5</v>
      </c>
      <c r="H76" t="s">
        <v>6</v>
      </c>
      <c r="I76">
        <v>11200</v>
      </c>
      <c r="J76">
        <v>-8900</v>
      </c>
      <c r="K76">
        <v>201</v>
      </c>
      <c r="L76">
        <v>0.7</v>
      </c>
      <c r="M76">
        <v>0.6</v>
      </c>
      <c r="N76">
        <v>0</v>
      </c>
      <c r="O76" t="s">
        <v>7</v>
      </c>
      <c r="P76">
        <f>VLOOKUP(A76,'Yavuz-Indexd'!$A$1:$D$169,4,0)</f>
        <v>94</v>
      </c>
      <c r="V76" t="str">
        <f>$X$3&amp;($B76&amp;$C76&amp;$D76)&amp;$Y$3&amp;$K76&amp;$Z$3&amp;$A76&amp;$AA$3&amp;$I76&amp;$AB$3&amp;$J76&amp;$AC$3&amp;$L76&amp;$AD$3&amp;$M76&amp;$AE$3&amp;$N76&amp;$AF$3&amp;$O76&amp;$AG$3&amp;"True"&amp;$AH$3&amp;$L76&amp;$AI$3&amp;$M76&amp;$AJ$3&amp;$N76&amp;$AK$3</f>
        <v>SavedMinimapMarks=(Name="Note _Nerva _Note 10 ",CustomTag="chipy-201",Location=(X=36800,Y=11200,Z=-8900)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6" t="str">
        <f>$X$3&amp;($B76&amp;$C76&amp;$D76)&amp;$Y$3&amp;$K76&amp;$Z$3&amp;$A76&amp;$AA$3&amp;$I76&amp;$AB$3&amp;$J76&amp;$AC$3&amp;$L76&amp;$AD$3&amp;$M76&amp;$AE$3&amp;$N76&amp;$AF$3&amp;$O76&amp;$AG$3&amp;"False"&amp;$AH$3&amp;$L76&amp;$AI$3&amp;$M76&amp;$AJ$3&amp;$N76&amp;$AK$3</f>
        <v>SavedMinimapMarks=(Name="Note _Nerva _Note 10 ",CustomTag="chipy-201",Location=(X=36800,Y=11200,Z=-8900)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7" spans="1:23" x14ac:dyDescent="0.25">
      <c r="A77">
        <v>276800</v>
      </c>
      <c r="B77" t="s">
        <v>278</v>
      </c>
      <c r="C77" t="s">
        <v>450</v>
      </c>
      <c r="D77" t="s">
        <v>309</v>
      </c>
      <c r="E77" t="s">
        <v>466</v>
      </c>
      <c r="F77" t="s">
        <v>467</v>
      </c>
      <c r="G77" t="s">
        <v>5</v>
      </c>
      <c r="H77" t="s">
        <v>6</v>
      </c>
      <c r="I77">
        <v>157000</v>
      </c>
      <c r="J77">
        <v>-9600</v>
      </c>
      <c r="K77">
        <v>204</v>
      </c>
      <c r="L77">
        <v>0.7</v>
      </c>
      <c r="M77">
        <v>0.6</v>
      </c>
      <c r="N77">
        <v>0</v>
      </c>
      <c r="O77" t="s">
        <v>7</v>
      </c>
      <c r="P77">
        <f>VLOOKUP(A77,'Yavuz-Indexd'!$A$1:$D$169,4,0)</f>
        <v>95</v>
      </c>
      <c r="V77" t="str">
        <f>$X$3&amp;($B77&amp;$C77&amp;$D77)&amp;$Y$3&amp;$K77&amp;$Z$3&amp;$A77&amp;$AA$3&amp;$I77&amp;$AB$3&amp;$J77&amp;$AC$3&amp;$L77&amp;$AD$3&amp;$M77&amp;$AE$3&amp;$N77&amp;$AF$3&amp;$O77&amp;$AG$3&amp;"True"&amp;$AH$3&amp;$L77&amp;$AI$3&amp;$M77&amp;$AJ$3&amp;$N77&amp;$AK$3</f>
        <v>SavedMinimapMarks=(Name="Note _Nerva _Note 13 ",CustomTag="chipy-204",Location=(X=276800,Y=157000,Z=-9600)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7" t="str">
        <f>$X$3&amp;($B77&amp;$C77&amp;$D77)&amp;$Y$3&amp;$K77&amp;$Z$3&amp;$A77&amp;$AA$3&amp;$I77&amp;$AB$3&amp;$J77&amp;$AC$3&amp;$L77&amp;$AD$3&amp;$M77&amp;$AE$3&amp;$N77&amp;$AF$3&amp;$O77&amp;$AG$3&amp;"False"&amp;$AH$3&amp;$L77&amp;$AI$3&amp;$M77&amp;$AJ$3&amp;$N77&amp;$AK$3</f>
        <v>SavedMinimapMarks=(Name="Note _Nerva _Note 13 ",CustomTag="chipy-204",Location=(X=276800,Y=157000,Z=-9600)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8" spans="1:23" x14ac:dyDescent="0.25">
      <c r="A78">
        <v>-269500</v>
      </c>
      <c r="B78" t="s">
        <v>278</v>
      </c>
      <c r="C78" t="s">
        <v>450</v>
      </c>
      <c r="D78" t="s">
        <v>307</v>
      </c>
      <c r="E78" t="s">
        <v>465</v>
      </c>
      <c r="F78" t="s">
        <v>9</v>
      </c>
      <c r="G78" t="s">
        <v>5</v>
      </c>
      <c r="H78" t="s">
        <v>6</v>
      </c>
      <c r="I78">
        <v>219200</v>
      </c>
      <c r="J78">
        <v>-10400</v>
      </c>
      <c r="K78">
        <v>203</v>
      </c>
      <c r="L78">
        <v>0.7</v>
      </c>
      <c r="M78">
        <v>0.6</v>
      </c>
      <c r="N78">
        <v>0</v>
      </c>
      <c r="O78" t="s">
        <v>7</v>
      </c>
      <c r="P78">
        <f>VLOOKUP(A78,'Yavuz-Indexd'!$A$1:$D$169,4,0)</f>
        <v>97</v>
      </c>
      <c r="V78" t="str">
        <f>$X$3&amp;($B78&amp;$C78&amp;$D78)&amp;$Y$3&amp;$K78&amp;$Z$3&amp;$A78&amp;$AA$3&amp;$I78&amp;$AB$3&amp;$J78&amp;$AC$3&amp;$L78&amp;$AD$3&amp;$M78&amp;$AE$3&amp;$N78&amp;$AF$3&amp;$O78&amp;$AG$3&amp;"True"&amp;$AH$3&amp;$L78&amp;$AI$3&amp;$M78&amp;$AJ$3&amp;$N78&amp;$AK$3</f>
        <v>SavedMinimapMarks=(Name="Note _Nerva _Note 12 ",CustomTag="chipy-203",Location=(X=-269500,Y=219200,Z=-10400)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8" t="str">
        <f>$X$3&amp;($B78&amp;$C78&amp;$D78)&amp;$Y$3&amp;$K78&amp;$Z$3&amp;$A78&amp;$AA$3&amp;$I78&amp;$AB$3&amp;$J78&amp;$AC$3&amp;$L78&amp;$AD$3&amp;$M78&amp;$AE$3&amp;$N78&amp;$AF$3&amp;$O78&amp;$AG$3&amp;"False"&amp;$AH$3&amp;$L78&amp;$AI$3&amp;$M78&amp;$AJ$3&amp;$N78&amp;$AK$3</f>
        <v>SavedMinimapMarks=(Name="Note _Nerva _Note 12 ",CustomTag="chipy-203",Location=(X=-269500,Y=219200,Z=-10400)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79" spans="1:23" x14ac:dyDescent="0.25">
      <c r="A79">
        <v>-268800</v>
      </c>
      <c r="B79" t="s">
        <v>278</v>
      </c>
      <c r="C79" t="s">
        <v>412</v>
      </c>
      <c r="D79" t="s">
        <v>289</v>
      </c>
      <c r="E79" t="s">
        <v>77</v>
      </c>
      <c r="F79" t="s">
        <v>9</v>
      </c>
      <c r="G79" t="s">
        <v>5</v>
      </c>
      <c r="H79" t="s">
        <v>6</v>
      </c>
      <c r="I79">
        <v>-187000</v>
      </c>
      <c r="J79">
        <v>-8700</v>
      </c>
      <c r="K79">
        <v>165</v>
      </c>
      <c r="L79">
        <v>0.7</v>
      </c>
      <c r="M79">
        <v>0.6</v>
      </c>
      <c r="N79">
        <v>0</v>
      </c>
      <c r="O79" t="s">
        <v>7</v>
      </c>
      <c r="P79">
        <f>VLOOKUP(A79,'Yavuz-Indexd'!$A$1:$D$169,4,0)</f>
        <v>98</v>
      </c>
      <c r="V79" t="str">
        <f>$X$3&amp;($B79&amp;$C79&amp;$D79)&amp;$Y$3&amp;$K79&amp;$Z$3&amp;$A79&amp;$AA$3&amp;$I79&amp;$AB$3&amp;$J79&amp;$AC$3&amp;$L79&amp;$AD$3&amp;$M79&amp;$AE$3&amp;$N79&amp;$AF$3&amp;$O79&amp;$AG$3&amp;"True"&amp;$AH$3&amp;$L79&amp;$AI$3&amp;$M79&amp;$AJ$3&amp;$N79&amp;$AK$3</f>
        <v>SavedMinimapMarks=(Name="Note _Mei Yin _Note 5 ",CustomTag="chipy-165",Location=(X=-268800,Y=-187000,Z=-8700)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79" t="str">
        <f>$X$3&amp;($B79&amp;$C79&amp;$D79)&amp;$Y$3&amp;$K79&amp;$Z$3&amp;$A79&amp;$AA$3&amp;$I79&amp;$AB$3&amp;$J79&amp;$AC$3&amp;$L79&amp;$AD$3&amp;$M79&amp;$AE$3&amp;$N79&amp;$AF$3&amp;$O79&amp;$AG$3&amp;"False"&amp;$AH$3&amp;$L79&amp;$AI$3&amp;$M79&amp;$AJ$3&amp;$N79&amp;$AK$3</f>
        <v>SavedMinimapMarks=(Name="Note _Mei Yin _Note 5 ",CustomTag="chipy-165",Location=(X=-268800,Y=-187000,Z=-8700)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0" spans="1:23" x14ac:dyDescent="0.25">
      <c r="A80">
        <v>-259200</v>
      </c>
      <c r="B80" t="s">
        <v>278</v>
      </c>
      <c r="C80" t="s">
        <v>450</v>
      </c>
      <c r="D80" t="s">
        <v>336</v>
      </c>
      <c r="E80" t="s">
        <v>486</v>
      </c>
      <c r="F80" t="s">
        <v>487</v>
      </c>
      <c r="G80" t="s">
        <v>5</v>
      </c>
      <c r="H80" t="s">
        <v>6</v>
      </c>
      <c r="I80">
        <v>190400</v>
      </c>
      <c r="J80">
        <v>-8000</v>
      </c>
      <c r="K80">
        <v>217</v>
      </c>
      <c r="L80">
        <v>0.7</v>
      </c>
      <c r="M80">
        <v>0.6</v>
      </c>
      <c r="N80">
        <v>0</v>
      </c>
      <c r="O80" t="s">
        <v>7</v>
      </c>
      <c r="P80">
        <f>VLOOKUP(A80,'Yavuz-Indexd'!$A$1:$D$169,4,0)</f>
        <v>99</v>
      </c>
      <c r="V80" t="str">
        <f>$X$3&amp;($B80&amp;$C80&amp;$D80)&amp;$Y$3&amp;$K80&amp;$Z$3&amp;$A80&amp;$AA$3&amp;$I80&amp;$AB$3&amp;$J80&amp;$AC$3&amp;$L80&amp;$AD$3&amp;$M80&amp;$AE$3&amp;$N80&amp;$AF$3&amp;$O80&amp;$AG$3&amp;"True"&amp;$AH$3&amp;$L80&amp;$AI$3&amp;$M80&amp;$AJ$3&amp;$N80&amp;$AK$3</f>
        <v>SavedMinimapMarks=(Name="Note _Nerva _Note 26 ",CustomTag="chipy-217",Location=(X=-259200,Y=190400,Z=-8000)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0" t="str">
        <f>$X$3&amp;($B80&amp;$C80&amp;$D80)&amp;$Y$3&amp;$K80&amp;$Z$3&amp;$A80&amp;$AA$3&amp;$I80&amp;$AB$3&amp;$J80&amp;$AC$3&amp;$L80&amp;$AD$3&amp;$M80&amp;$AE$3&amp;$N80&amp;$AF$3&amp;$O80&amp;$AG$3&amp;"False"&amp;$AH$3&amp;$L80&amp;$AI$3&amp;$M80&amp;$AJ$3&amp;$N80&amp;$AK$3</f>
        <v>SavedMinimapMarks=(Name="Note _Nerva _Note 26 ",CustomTag="chipy-217",Location=(X=-259200,Y=190400,Z=-8000)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1" spans="1:23" x14ac:dyDescent="0.25">
      <c r="A81">
        <v>259200</v>
      </c>
      <c r="B81" t="s">
        <v>278</v>
      </c>
      <c r="C81" t="s">
        <v>412</v>
      </c>
      <c r="D81" t="s">
        <v>326</v>
      </c>
      <c r="E81" t="s">
        <v>416</v>
      </c>
      <c r="F81" t="s">
        <v>438</v>
      </c>
      <c r="G81" t="s">
        <v>5</v>
      </c>
      <c r="H81" t="s">
        <v>6</v>
      </c>
      <c r="I81">
        <v>-159200</v>
      </c>
      <c r="J81">
        <v>-1000</v>
      </c>
      <c r="K81">
        <v>182</v>
      </c>
      <c r="L81">
        <v>0.7</v>
      </c>
      <c r="M81">
        <v>0.6</v>
      </c>
      <c r="N81">
        <v>0</v>
      </c>
      <c r="O81" t="s">
        <v>7</v>
      </c>
      <c r="P81">
        <f>VLOOKUP(A81,'Yavuz-Indexd'!$A$1:$D$169,4,0)</f>
        <v>100</v>
      </c>
      <c r="V81" t="str">
        <f>$X$3&amp;($B81&amp;$C81&amp;$D81)&amp;$Y$3&amp;$K81&amp;$Z$3&amp;$A81&amp;$AA$3&amp;$I81&amp;$AB$3&amp;$J81&amp;$AC$3&amp;$L81&amp;$AD$3&amp;$M81&amp;$AE$3&amp;$N81&amp;$AF$3&amp;$O81&amp;$AG$3&amp;"True"&amp;$AH$3&amp;$L81&amp;$AI$3&amp;$M81&amp;$AJ$3&amp;$N81&amp;$AK$3</f>
        <v>SavedMinimapMarks=(Name="Note _Mei Yin _Note 22 ",CustomTag="chipy-182",Location=(X=259200,Y=-159200,Z=-1000)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1" t="str">
        <f>$X$3&amp;($B81&amp;$C81&amp;$D81)&amp;$Y$3&amp;$K81&amp;$Z$3&amp;$A81&amp;$AA$3&amp;$I81&amp;$AB$3&amp;$J81&amp;$AC$3&amp;$L81&amp;$AD$3&amp;$M81&amp;$AE$3&amp;$N81&amp;$AF$3&amp;$O81&amp;$AG$3&amp;"False"&amp;$AH$3&amp;$L81&amp;$AI$3&amp;$M81&amp;$AJ$3&amp;$N81&amp;$AK$3</f>
        <v>SavedMinimapMarks=(Name="Note _Mei Yin _Note 22 ",CustomTag="chipy-182",Location=(X=259200,Y=-159200,Z=-1000)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2" spans="1:23" x14ac:dyDescent="0.25">
      <c r="A82">
        <v>25600</v>
      </c>
      <c r="B82" t="s">
        <v>278</v>
      </c>
      <c r="C82" t="s">
        <v>412</v>
      </c>
      <c r="D82" t="s">
        <v>310</v>
      </c>
      <c r="E82" t="s">
        <v>426</v>
      </c>
      <c r="F82" t="s">
        <v>427</v>
      </c>
      <c r="G82" t="s">
        <v>5</v>
      </c>
      <c r="H82" t="s">
        <v>6</v>
      </c>
      <c r="I82">
        <v>-277600</v>
      </c>
      <c r="J82">
        <v>200</v>
      </c>
      <c r="K82">
        <v>174</v>
      </c>
      <c r="L82">
        <v>0.7</v>
      </c>
      <c r="M82">
        <v>0.6</v>
      </c>
      <c r="N82">
        <v>0</v>
      </c>
      <c r="O82" t="s">
        <v>7</v>
      </c>
      <c r="P82">
        <f>VLOOKUP(A82,'Yavuz-Indexd'!$A$1:$D$169,4,0)</f>
        <v>101</v>
      </c>
      <c r="V82" t="str">
        <f>$X$3&amp;($B82&amp;$C82&amp;$D82)&amp;$Y$3&amp;$K82&amp;$Z$3&amp;$A82&amp;$AA$3&amp;$I82&amp;$AB$3&amp;$J82&amp;$AC$3&amp;$L82&amp;$AD$3&amp;$M82&amp;$AE$3&amp;$N82&amp;$AF$3&amp;$O82&amp;$AG$3&amp;"True"&amp;$AH$3&amp;$L82&amp;$AI$3&amp;$M82&amp;$AJ$3&amp;$N82&amp;$AK$3</f>
        <v>SavedMinimapMarks=(Name="Note _Mei Yin _Note 14 ",CustomTag="chipy-174",Location=(X=25600,Y=-277600,Z=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2" t="str">
        <f>$X$3&amp;($B82&amp;$C82&amp;$D82)&amp;$Y$3&amp;$K82&amp;$Z$3&amp;$A82&amp;$AA$3&amp;$I82&amp;$AB$3&amp;$J82&amp;$AC$3&amp;$L82&amp;$AD$3&amp;$M82&amp;$AE$3&amp;$N82&amp;$AF$3&amp;$O82&amp;$AG$3&amp;"False"&amp;$AH$3&amp;$L82&amp;$AI$3&amp;$M82&amp;$AJ$3&amp;$N82&amp;$AK$3</f>
        <v>SavedMinimapMarks=(Name="Note _Mei Yin _Note 14 ",CustomTag="chipy-174",Location=(X=25600,Y=-277600,Z=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3" spans="1:23" x14ac:dyDescent="0.25">
      <c r="A83">
        <v>252000</v>
      </c>
      <c r="B83" t="s">
        <v>278</v>
      </c>
      <c r="C83" t="s">
        <v>1</v>
      </c>
      <c r="D83" t="s">
        <v>297</v>
      </c>
      <c r="E83" t="s">
        <v>298</v>
      </c>
      <c r="F83" t="s">
        <v>290</v>
      </c>
      <c r="G83" t="s">
        <v>5</v>
      </c>
      <c r="H83" t="s">
        <v>6</v>
      </c>
      <c r="I83">
        <v>89600</v>
      </c>
      <c r="J83">
        <v>-11600</v>
      </c>
      <c r="K83">
        <v>109</v>
      </c>
      <c r="L83">
        <v>0</v>
      </c>
      <c r="M83">
        <v>0.7</v>
      </c>
      <c r="N83">
        <v>0.7</v>
      </c>
      <c r="O83" t="s">
        <v>7</v>
      </c>
      <c r="P83">
        <f>VLOOKUP(A83,'Yavuz-Indexd'!$A$1:$D$169,4,0)</f>
        <v>102</v>
      </c>
      <c r="V83" t="str">
        <f>$X$3&amp;($B83&amp;$C83&amp;$D83)&amp;$Y$3&amp;$K83&amp;$Z$3&amp;$A83&amp;$AA$3&amp;$I83&amp;$AB$3&amp;$J83&amp;$AC$3&amp;$L83&amp;$AD$3&amp;$M83&amp;$AE$3&amp;$N83&amp;$AF$3&amp;$O83&amp;$AG$3&amp;"True"&amp;$AH$3&amp;$L83&amp;$AI$3&amp;$M83&amp;$AJ$3&amp;$N83&amp;$AK$3</f>
        <v>SavedMinimapMarks=(Name="Note _Helena _Note 8 ",CustomTag="chipy-109",Location=(X=252000,Y=89600,Z=-11600)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83" t="str">
        <f>$X$3&amp;($B83&amp;$C83&amp;$D83)&amp;$Y$3&amp;$K83&amp;$Z$3&amp;$A83&amp;$AA$3&amp;$I83&amp;$AB$3&amp;$J83&amp;$AC$3&amp;$L83&amp;$AD$3&amp;$M83&amp;$AE$3&amp;$N83&amp;$AF$3&amp;$O83&amp;$AG$3&amp;"False"&amp;$AH$3&amp;$L83&amp;$AI$3&amp;$M83&amp;$AJ$3&amp;$N83&amp;$AK$3</f>
        <v>SavedMinimapMarks=(Name="Note _Helena _Note 8 ",CustomTag="chipy-109",Location=(X=252000,Y=89600,Z=-11600)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84" spans="1:23" x14ac:dyDescent="0.25">
      <c r="A84">
        <v>249600</v>
      </c>
      <c r="B84" t="s">
        <v>278</v>
      </c>
      <c r="C84" t="s">
        <v>1</v>
      </c>
      <c r="D84" t="s">
        <v>344</v>
      </c>
      <c r="E84" t="s">
        <v>345</v>
      </c>
      <c r="F84" t="s">
        <v>346</v>
      </c>
      <c r="G84" t="s">
        <v>5</v>
      </c>
      <c r="H84" t="s">
        <v>6</v>
      </c>
      <c r="I84">
        <v>-269600</v>
      </c>
      <c r="J84">
        <v>-13800</v>
      </c>
      <c r="K84">
        <v>130</v>
      </c>
      <c r="L84">
        <v>0</v>
      </c>
      <c r="M84">
        <v>0.7</v>
      </c>
      <c r="N84">
        <v>0.7</v>
      </c>
      <c r="O84" t="s">
        <v>7</v>
      </c>
      <c r="P84">
        <f>VLOOKUP(A84,'Yavuz-Indexd'!$A$1:$D$169,4,0)</f>
        <v>103</v>
      </c>
      <c r="V84" t="str">
        <f>$X$3&amp;($B84&amp;$C84&amp;$D84)&amp;$Y$3&amp;$K84&amp;$Z$3&amp;$A84&amp;$AA$3&amp;$I84&amp;$AB$3&amp;$J84&amp;$AC$3&amp;$L84&amp;$AD$3&amp;$M84&amp;$AE$3&amp;$N84&amp;$AF$3&amp;$O84&amp;$AG$3&amp;"True"&amp;$AH$3&amp;$L84&amp;$AI$3&amp;$M84&amp;$AJ$3&amp;$N84&amp;$AK$3</f>
        <v>SavedMinimapMarks=(Name="Note _Helena _Note 29 ",CustomTag="chipy-130",Location=(X=249600,Y=-269600,Z=-13800)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84" t="str">
        <f>$X$3&amp;($B84&amp;$C84&amp;$D84)&amp;$Y$3&amp;$K84&amp;$Z$3&amp;$A84&amp;$AA$3&amp;$I84&amp;$AB$3&amp;$J84&amp;$AC$3&amp;$L84&amp;$AD$3&amp;$M84&amp;$AE$3&amp;$N84&amp;$AF$3&amp;$O84&amp;$AG$3&amp;"False"&amp;$AH$3&amp;$L84&amp;$AI$3&amp;$M84&amp;$AJ$3&amp;$N84&amp;$AK$3</f>
        <v>SavedMinimapMarks=(Name="Note _Helena _Note 29 ",CustomTag="chipy-130",Location=(X=249600,Y=-269600,Z=-13800)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85" spans="1:23" x14ac:dyDescent="0.25">
      <c r="A85">
        <v>-248800</v>
      </c>
      <c r="B85" t="s">
        <v>278</v>
      </c>
      <c r="C85" t="s">
        <v>412</v>
      </c>
      <c r="D85" t="s">
        <v>279</v>
      </c>
      <c r="E85" t="s">
        <v>230</v>
      </c>
      <c r="F85" t="s">
        <v>413</v>
      </c>
      <c r="G85" t="s">
        <v>5</v>
      </c>
      <c r="H85" t="s">
        <v>6</v>
      </c>
      <c r="I85">
        <v>-200000</v>
      </c>
      <c r="J85">
        <v>1000</v>
      </c>
      <c r="K85">
        <v>161</v>
      </c>
      <c r="L85">
        <v>0</v>
      </c>
      <c r="M85">
        <v>0.7</v>
      </c>
      <c r="N85">
        <v>0.7</v>
      </c>
      <c r="O85" t="s">
        <v>7</v>
      </c>
      <c r="P85">
        <f>VLOOKUP(A85,'Yavuz-Indexd'!$A$1:$D$169,4,0)</f>
        <v>104</v>
      </c>
      <c r="V85" t="str">
        <f>$X$3&amp;($B85&amp;$C85&amp;$D85)&amp;$Y$3&amp;$K85&amp;$Z$3&amp;$A85&amp;$AA$3&amp;$I85&amp;$AB$3&amp;$J85&amp;$AC$3&amp;$L85&amp;$AD$3&amp;$M85&amp;$AE$3&amp;$N85&amp;$AF$3&amp;$O85&amp;$AG$3&amp;"True"&amp;$AH$3&amp;$L85&amp;$AI$3&amp;$M85&amp;$AJ$3&amp;$N85&amp;$AK$3</f>
        <v>SavedMinimapMarks=(Name="Note _Mei Yin _Note 1 ",CustomTag="chipy-161",Location=(X=-248800,Y=-200000,Z=1000)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85" t="str">
        <f>$X$3&amp;($B85&amp;$C85&amp;$D85)&amp;$Y$3&amp;$K85&amp;$Z$3&amp;$A85&amp;$AA$3&amp;$I85&amp;$AB$3&amp;$J85&amp;$AC$3&amp;$L85&amp;$AD$3&amp;$M85&amp;$AE$3&amp;$N85&amp;$AF$3&amp;$O85&amp;$AG$3&amp;"False"&amp;$AH$3&amp;$L85&amp;$AI$3&amp;$M85&amp;$AJ$3&amp;$N85&amp;$AK$3</f>
        <v>SavedMinimapMarks=(Name="Note _Mei Yin _Note 1 ",CustomTag="chipy-161",Location=(X=-248800,Y=-200000,Z=1000)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86" spans="1:23" x14ac:dyDescent="0.25">
      <c r="A86">
        <v>-234400</v>
      </c>
      <c r="B86" t="s">
        <v>0</v>
      </c>
      <c r="C86" t="s">
        <v>1</v>
      </c>
      <c r="D86" t="s">
        <v>191</v>
      </c>
      <c r="E86" t="s">
        <v>192</v>
      </c>
      <c r="F86" t="s">
        <v>193</v>
      </c>
      <c r="G86" t="s">
        <v>5</v>
      </c>
      <c r="H86" t="s">
        <v>6</v>
      </c>
      <c r="I86">
        <v>220800</v>
      </c>
      <c r="J86">
        <v>-10000</v>
      </c>
      <c r="K86">
        <v>69</v>
      </c>
      <c r="L86">
        <v>0.7</v>
      </c>
      <c r="M86">
        <v>0.6</v>
      </c>
      <c r="N86">
        <v>0</v>
      </c>
      <c r="O86" t="s">
        <v>7</v>
      </c>
      <c r="P86">
        <f>VLOOKUP(A86,'Yavuz-Indexd'!$A$1:$D$169,4,0)</f>
        <v>106</v>
      </c>
      <c r="V86" t="str">
        <f>$X$3&amp;($B86&amp;$C86&amp;$D86)&amp;$Y$3&amp;$K86&amp;$Z$3&amp;$A86&amp;$AA$3&amp;$I86&amp;$AB$3&amp;$J86&amp;$AC$3&amp;$L86&amp;$AD$3&amp;$M86&amp;$AE$3&amp;$N86&amp;$AF$3&amp;$O86&amp;$AG$3&amp;"True"&amp;$AH$3&amp;$L86&amp;$AI$3&amp;$M86&amp;$AJ$3&amp;$N86&amp;$AK$3</f>
        <v>SavedMinimapMarks=(Name="Dossier _Helena _Pachyrhinosaurus ",CustomTag="chipy-69",Location=(X=-234400,Y=220800,Z=-10000)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6" t="str">
        <f>$X$3&amp;($B86&amp;$C86&amp;$D86)&amp;$Y$3&amp;$K86&amp;$Z$3&amp;$A86&amp;$AA$3&amp;$I86&amp;$AB$3&amp;$J86&amp;$AC$3&amp;$L86&amp;$AD$3&amp;$M86&amp;$AE$3&amp;$N86&amp;$AF$3&amp;$O86&amp;$AG$3&amp;"False"&amp;$AH$3&amp;$L86&amp;$AI$3&amp;$M86&amp;$AJ$3&amp;$N86&amp;$AK$3</f>
        <v>SavedMinimapMarks=(Name="Dossier _Helena _Pachyrhinosaurus ",CustomTag="chipy-69",Location=(X=-234400,Y=220800,Z=-10000)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7" spans="1:23" x14ac:dyDescent="0.25">
      <c r="A87">
        <v>-234400</v>
      </c>
      <c r="B87" t="s">
        <v>278</v>
      </c>
      <c r="C87" t="s">
        <v>412</v>
      </c>
      <c r="D87" t="s">
        <v>282</v>
      </c>
      <c r="E87" t="s">
        <v>414</v>
      </c>
      <c r="F87" t="s">
        <v>193</v>
      </c>
      <c r="G87" t="s">
        <v>5</v>
      </c>
      <c r="H87" t="s">
        <v>6</v>
      </c>
      <c r="I87">
        <v>-278400</v>
      </c>
      <c r="J87">
        <v>-14200</v>
      </c>
      <c r="K87">
        <v>162</v>
      </c>
      <c r="L87">
        <v>0.7</v>
      </c>
      <c r="M87">
        <v>0.6</v>
      </c>
      <c r="N87">
        <v>0</v>
      </c>
      <c r="O87" t="s">
        <v>7</v>
      </c>
      <c r="P87">
        <f>VLOOKUP(A87,'Yavuz-Indexd'!$A$1:$D$169,4,0)</f>
        <v>106</v>
      </c>
      <c r="V87" t="str">
        <f>$X$3&amp;($B87&amp;$C87&amp;$D87)&amp;$Y$3&amp;$K87&amp;$Z$3&amp;$A87&amp;$AA$3&amp;$I87&amp;$AB$3&amp;$J87&amp;$AC$3&amp;$L87&amp;$AD$3&amp;$M87&amp;$AE$3&amp;$N87&amp;$AF$3&amp;$O87&amp;$AG$3&amp;"True"&amp;$AH$3&amp;$L87&amp;$AI$3&amp;$M87&amp;$AJ$3&amp;$N87&amp;$AK$3</f>
        <v>SavedMinimapMarks=(Name="Note _Mei Yin _Note 2 ",CustomTag="chipy-162",Location=(X=-234400,Y=-278400,Z=-14200)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7" t="str">
        <f>$X$3&amp;($B87&amp;$C87&amp;$D87)&amp;$Y$3&amp;$K87&amp;$Z$3&amp;$A87&amp;$AA$3&amp;$I87&amp;$AB$3&amp;$J87&amp;$AC$3&amp;$L87&amp;$AD$3&amp;$M87&amp;$AE$3&amp;$N87&amp;$AF$3&amp;$O87&amp;$AG$3&amp;"False"&amp;$AH$3&amp;$L87&amp;$AI$3&amp;$M87&amp;$AJ$3&amp;$N87&amp;$AK$3</f>
        <v>SavedMinimapMarks=(Name="Note _Mei Yin _Note 2 ",CustomTag="chipy-162",Location=(X=-234400,Y=-278400,Z=-14200)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8" spans="1:23" x14ac:dyDescent="0.25">
      <c r="A88">
        <v>232000</v>
      </c>
      <c r="B88" t="s">
        <v>278</v>
      </c>
      <c r="C88" t="s">
        <v>450</v>
      </c>
      <c r="D88" t="s">
        <v>292</v>
      </c>
      <c r="E88" t="s">
        <v>300</v>
      </c>
      <c r="F88" t="s">
        <v>457</v>
      </c>
      <c r="G88" t="s">
        <v>5</v>
      </c>
      <c r="H88" t="s">
        <v>6</v>
      </c>
      <c r="I88">
        <v>-4800</v>
      </c>
      <c r="J88">
        <v>-9100</v>
      </c>
      <c r="K88">
        <v>197</v>
      </c>
      <c r="L88">
        <v>0.7</v>
      </c>
      <c r="M88">
        <v>0.6</v>
      </c>
      <c r="N88">
        <v>0</v>
      </c>
      <c r="O88" t="s">
        <v>7</v>
      </c>
      <c r="P88">
        <f>VLOOKUP(A88,'Yavuz-Indexd'!$A$1:$D$169,4,0)</f>
        <v>107</v>
      </c>
      <c r="V88" t="str">
        <f>$X$3&amp;($B88&amp;$C88&amp;$D88)&amp;$Y$3&amp;$K88&amp;$Z$3&amp;$A88&amp;$AA$3&amp;$I88&amp;$AB$3&amp;$J88&amp;$AC$3&amp;$L88&amp;$AD$3&amp;$M88&amp;$AE$3&amp;$N88&amp;$AF$3&amp;$O88&amp;$AG$3&amp;"True"&amp;$AH$3&amp;$L88&amp;$AI$3&amp;$M88&amp;$AJ$3&amp;$N88&amp;$AK$3</f>
        <v>SavedMinimapMarks=(Name="Note _Nerva _Note 6 ",CustomTag="chipy-197",Location=(X=232000,Y=-4800,Z=-9100)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8" t="str">
        <f>$X$3&amp;($B88&amp;$C88&amp;$D88)&amp;$Y$3&amp;$K88&amp;$Z$3&amp;$A88&amp;$AA$3&amp;$I88&amp;$AB$3&amp;$J88&amp;$AC$3&amp;$L88&amp;$AD$3&amp;$M88&amp;$AE$3&amp;$N88&amp;$AF$3&amp;$O88&amp;$AG$3&amp;"False"&amp;$AH$3&amp;$L88&amp;$AI$3&amp;$M88&amp;$AJ$3&amp;$N88&amp;$AK$3</f>
        <v>SavedMinimapMarks=(Name="Note _Nerva _Note 6 ",CustomTag="chipy-197",Location=(X=232000,Y=-4800,Z=-9100)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89" spans="1:23" x14ac:dyDescent="0.25">
      <c r="A89">
        <v>230000</v>
      </c>
      <c r="B89" t="s">
        <v>278</v>
      </c>
      <c r="C89" t="s">
        <v>412</v>
      </c>
      <c r="D89" t="s">
        <v>329</v>
      </c>
      <c r="E89" t="s">
        <v>246</v>
      </c>
      <c r="F89" t="s">
        <v>269</v>
      </c>
      <c r="G89" t="s">
        <v>5</v>
      </c>
      <c r="H89" t="s">
        <v>6</v>
      </c>
      <c r="I89">
        <v>-78600</v>
      </c>
      <c r="J89">
        <v>-8100</v>
      </c>
      <c r="K89">
        <v>183</v>
      </c>
      <c r="L89">
        <v>0.7</v>
      </c>
      <c r="M89">
        <v>0.6</v>
      </c>
      <c r="N89">
        <v>0</v>
      </c>
      <c r="O89" t="s">
        <v>7</v>
      </c>
      <c r="P89">
        <f>VLOOKUP(A89,'Yavuz-Indexd'!$A$1:$D$169,4,0)</f>
        <v>108</v>
      </c>
      <c r="V89" t="str">
        <f>$X$3&amp;($B89&amp;$C89&amp;$D89)&amp;$Y$3&amp;$K89&amp;$Z$3&amp;$A89&amp;$AA$3&amp;$I89&amp;$AB$3&amp;$J89&amp;$AC$3&amp;$L89&amp;$AD$3&amp;$M89&amp;$AE$3&amp;$N89&amp;$AF$3&amp;$O89&amp;$AG$3&amp;"True"&amp;$AH$3&amp;$L89&amp;$AI$3&amp;$M89&amp;$AJ$3&amp;$N89&amp;$AK$3</f>
        <v>SavedMinimapMarks=(Name="Note _Mei Yin _Note 23 ",CustomTag="chipy-183",Location=(X=230000,Y=-78600,Z=-8100)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89" t="str">
        <f>$X$3&amp;($B89&amp;$C89&amp;$D89)&amp;$Y$3&amp;$K89&amp;$Z$3&amp;$A89&amp;$AA$3&amp;$I89&amp;$AB$3&amp;$J89&amp;$AC$3&amp;$L89&amp;$AD$3&amp;$M89&amp;$AE$3&amp;$N89&amp;$AF$3&amp;$O89&amp;$AG$3&amp;"False"&amp;$AH$3&amp;$L89&amp;$AI$3&amp;$M89&amp;$AJ$3&amp;$N89&amp;$AK$3</f>
        <v>SavedMinimapMarks=(Name="Note _Mei Yin _Note 23 ",CustomTag="chipy-183",Location=(X=230000,Y=-78600,Z=-8100)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0" spans="1:23" x14ac:dyDescent="0.25">
      <c r="A90">
        <v>224800</v>
      </c>
      <c r="B90" t="s">
        <v>278</v>
      </c>
      <c r="C90" t="s">
        <v>450</v>
      </c>
      <c r="D90" t="s">
        <v>282</v>
      </c>
      <c r="E90" t="s">
        <v>180</v>
      </c>
      <c r="F90" t="s">
        <v>34</v>
      </c>
      <c r="G90" t="s">
        <v>5</v>
      </c>
      <c r="H90" t="s">
        <v>6</v>
      </c>
      <c r="I90">
        <v>-114400</v>
      </c>
      <c r="J90">
        <v>12300</v>
      </c>
      <c r="K90">
        <v>193</v>
      </c>
      <c r="L90">
        <v>0.7</v>
      </c>
      <c r="M90">
        <v>0.6</v>
      </c>
      <c r="N90">
        <v>0</v>
      </c>
      <c r="O90" t="s">
        <v>7</v>
      </c>
      <c r="P90">
        <f>VLOOKUP(A90,'Yavuz-Indexd'!$A$1:$D$169,4,0)</f>
        <v>109</v>
      </c>
      <c r="V90" t="str">
        <f>$X$3&amp;($B90&amp;$C90&amp;$D90)&amp;$Y$3&amp;$K90&amp;$Z$3&amp;$A90&amp;$AA$3&amp;$I90&amp;$AB$3&amp;$J90&amp;$AC$3&amp;$L90&amp;$AD$3&amp;$M90&amp;$AE$3&amp;$N90&amp;$AF$3&amp;$O90&amp;$AG$3&amp;"True"&amp;$AH$3&amp;$L90&amp;$AI$3&amp;$M90&amp;$AJ$3&amp;$N90&amp;$AK$3</f>
        <v>SavedMinimapMarks=(Name="Note _Nerva _Note 2 ",CustomTag="chipy-193",Location=(X=224800,Y=-114400,Z=12300)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0" t="str">
        <f>$X$3&amp;($B90&amp;$C90&amp;$D90)&amp;$Y$3&amp;$K90&amp;$Z$3&amp;$A90&amp;$AA$3&amp;$I90&amp;$AB$3&amp;$J90&amp;$AC$3&amp;$L90&amp;$AD$3&amp;$M90&amp;$AE$3&amp;$N90&amp;$AF$3&amp;$O90&amp;$AG$3&amp;"False"&amp;$AH$3&amp;$L90&amp;$AI$3&amp;$M90&amp;$AJ$3&amp;$N90&amp;$AK$3</f>
        <v>SavedMinimapMarks=(Name="Note _Nerva _Note 2 ",CustomTag="chipy-193",Location=(X=224800,Y=-114400,Z=12300)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1" spans="1:23" x14ac:dyDescent="0.25">
      <c r="A91">
        <v>-220800</v>
      </c>
      <c r="B91" t="s">
        <v>278</v>
      </c>
      <c r="C91" t="s">
        <v>1</v>
      </c>
      <c r="D91" t="s">
        <v>334</v>
      </c>
      <c r="E91" t="s">
        <v>285</v>
      </c>
      <c r="F91" t="s">
        <v>335</v>
      </c>
      <c r="G91" t="s">
        <v>5</v>
      </c>
      <c r="H91" t="s">
        <v>6</v>
      </c>
      <c r="I91">
        <v>-110400</v>
      </c>
      <c r="J91">
        <v>-8200</v>
      </c>
      <c r="K91">
        <v>126</v>
      </c>
      <c r="L91">
        <v>0.7</v>
      </c>
      <c r="M91">
        <v>0.6</v>
      </c>
      <c r="N91">
        <v>0</v>
      </c>
      <c r="O91" t="s">
        <v>7</v>
      </c>
      <c r="P91">
        <f>VLOOKUP(A91,'Yavuz-Indexd'!$A$1:$D$169,4,0)</f>
        <v>111</v>
      </c>
      <c r="V91" t="str">
        <f>$X$3&amp;($B91&amp;$C91&amp;$D91)&amp;$Y$3&amp;$K91&amp;$Z$3&amp;$A91&amp;$AA$3&amp;$I91&amp;$AB$3&amp;$J91&amp;$AC$3&amp;$L91&amp;$AD$3&amp;$M91&amp;$AE$3&amp;$N91&amp;$AF$3&amp;$O91&amp;$AG$3&amp;"True"&amp;$AH$3&amp;$L91&amp;$AI$3&amp;$M91&amp;$AJ$3&amp;$N91&amp;$AK$3</f>
        <v>SavedMinimapMarks=(Name="Note _Helena _Note 25 ",CustomTag="chipy-126",Location=(X=-220800,Y=-110400,Z=-8200)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1" t="str">
        <f>$X$3&amp;($B91&amp;$C91&amp;$D91)&amp;$Y$3&amp;$K91&amp;$Z$3&amp;$A91&amp;$AA$3&amp;$I91&amp;$AB$3&amp;$J91&amp;$AC$3&amp;$L91&amp;$AD$3&amp;$M91&amp;$AE$3&amp;$N91&amp;$AF$3&amp;$O91&amp;$AG$3&amp;"False"&amp;$AH$3&amp;$L91&amp;$AI$3&amp;$M91&amp;$AJ$3&amp;$N91&amp;$AK$3</f>
        <v>SavedMinimapMarks=(Name="Note _Helena _Note 25 ",CustomTag="chipy-126",Location=(X=-220800,Y=-110400,Z=-8200)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2" spans="1:23" x14ac:dyDescent="0.25">
      <c r="A92">
        <v>218400</v>
      </c>
      <c r="B92" t="s">
        <v>278</v>
      </c>
      <c r="C92" t="s">
        <v>1</v>
      </c>
      <c r="D92" t="s">
        <v>316</v>
      </c>
      <c r="E92" t="s">
        <v>218</v>
      </c>
      <c r="F92" t="s">
        <v>317</v>
      </c>
      <c r="G92" t="s">
        <v>5</v>
      </c>
      <c r="H92" t="s">
        <v>6</v>
      </c>
      <c r="I92">
        <v>214400</v>
      </c>
      <c r="J92">
        <v>-12200</v>
      </c>
      <c r="K92">
        <v>118</v>
      </c>
      <c r="L92">
        <v>0</v>
      </c>
      <c r="M92">
        <v>0.9</v>
      </c>
      <c r="N92">
        <v>0</v>
      </c>
      <c r="O92" t="s">
        <v>7</v>
      </c>
      <c r="P92">
        <f>VLOOKUP(A92,'Yavuz-Indexd'!$A$1:$D$169,4,0)</f>
        <v>112</v>
      </c>
      <c r="V92" t="str">
        <f>$X$3&amp;($B92&amp;$C92&amp;$D92)&amp;$Y$3&amp;$K92&amp;$Z$3&amp;$A92&amp;$AA$3&amp;$I92&amp;$AB$3&amp;$J92&amp;$AC$3&amp;$L92&amp;$AD$3&amp;$M92&amp;$AE$3&amp;$N92&amp;$AF$3&amp;$O92&amp;$AG$3&amp;"True"&amp;$AH$3&amp;$L92&amp;$AI$3&amp;$M92&amp;$AJ$3&amp;$N92&amp;$AK$3</f>
        <v>SavedMinimapMarks=(Name="Note _Helena _Note 17 ",CustomTag="chipy-118",Location=(X=218400,Y=214400,Z=-12200)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92" t="str">
        <f>$X$3&amp;($B92&amp;$C92&amp;$D92)&amp;$Y$3&amp;$K92&amp;$Z$3&amp;$A92&amp;$AA$3&amp;$I92&amp;$AB$3&amp;$J92&amp;$AC$3&amp;$L92&amp;$AD$3&amp;$M92&amp;$AE$3&amp;$N92&amp;$AF$3&amp;$O92&amp;$AG$3&amp;"False"&amp;$AH$3&amp;$L92&amp;$AI$3&amp;$M92&amp;$AJ$3&amp;$N92&amp;$AK$3</f>
        <v>SavedMinimapMarks=(Name="Note _Helena _Note 17 ",CustomTag="chipy-118",Location=(X=218400,Y=214400,Z=-12200)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93" spans="1:23" x14ac:dyDescent="0.25">
      <c r="A93">
        <v>-216000</v>
      </c>
      <c r="B93" t="s">
        <v>278</v>
      </c>
      <c r="C93" t="s">
        <v>412</v>
      </c>
      <c r="D93" t="s">
        <v>334</v>
      </c>
      <c r="E93" t="s">
        <v>440</v>
      </c>
      <c r="F93" t="s">
        <v>441</v>
      </c>
      <c r="G93" t="s">
        <v>5</v>
      </c>
      <c r="H93" t="s">
        <v>6</v>
      </c>
      <c r="I93">
        <v>-59200</v>
      </c>
      <c r="J93">
        <v>-4000</v>
      </c>
      <c r="K93">
        <v>185</v>
      </c>
      <c r="L93">
        <v>0.7</v>
      </c>
      <c r="M93">
        <v>0.6</v>
      </c>
      <c r="N93">
        <v>0</v>
      </c>
      <c r="O93" t="s">
        <v>7</v>
      </c>
      <c r="P93">
        <f>VLOOKUP(A93,'Yavuz-Indexd'!$A$1:$D$169,4,0)</f>
        <v>113</v>
      </c>
      <c r="V93" t="str">
        <f>$X$3&amp;($B93&amp;$C93&amp;$D93)&amp;$Y$3&amp;$K93&amp;$Z$3&amp;$A93&amp;$AA$3&amp;$I93&amp;$AB$3&amp;$J93&amp;$AC$3&amp;$L93&amp;$AD$3&amp;$M93&amp;$AE$3&amp;$N93&amp;$AF$3&amp;$O93&amp;$AG$3&amp;"True"&amp;$AH$3&amp;$L93&amp;$AI$3&amp;$M93&amp;$AJ$3&amp;$N93&amp;$AK$3</f>
        <v>SavedMinimapMarks=(Name="Note _Mei Yin _Note 25 ",CustomTag="chipy-185",Location=(X=-216000,Y=-59200,Z=-4000)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3" t="str">
        <f>$X$3&amp;($B93&amp;$C93&amp;$D93)&amp;$Y$3&amp;$K93&amp;$Z$3&amp;$A93&amp;$AA$3&amp;$I93&amp;$AB$3&amp;$J93&amp;$AC$3&amp;$L93&amp;$AD$3&amp;$M93&amp;$AE$3&amp;$N93&amp;$AF$3&amp;$O93&amp;$AG$3&amp;"False"&amp;$AH$3&amp;$L93&amp;$AI$3&amp;$M93&amp;$AJ$3&amp;$N93&amp;$AK$3</f>
        <v>SavedMinimapMarks=(Name="Note _Mei Yin _Note 25 ",CustomTag="chipy-185",Location=(X=-216000,Y=-59200,Z=-4000)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4" spans="1:23" x14ac:dyDescent="0.25">
      <c r="A94">
        <v>216000</v>
      </c>
      <c r="B94" t="s">
        <v>278</v>
      </c>
      <c r="C94" t="s">
        <v>450</v>
      </c>
      <c r="D94" t="s">
        <v>332</v>
      </c>
      <c r="E94" t="s">
        <v>107</v>
      </c>
      <c r="F94" t="s">
        <v>484</v>
      </c>
      <c r="G94" t="s">
        <v>5</v>
      </c>
      <c r="H94" t="s">
        <v>6</v>
      </c>
      <c r="I94">
        <v>-47300</v>
      </c>
      <c r="J94">
        <v>-2900</v>
      </c>
      <c r="K94">
        <v>215</v>
      </c>
      <c r="L94">
        <v>0.7</v>
      </c>
      <c r="M94">
        <v>0.6</v>
      </c>
      <c r="N94">
        <v>0</v>
      </c>
      <c r="O94" t="s">
        <v>7</v>
      </c>
      <c r="P94">
        <f>VLOOKUP(A94,'Yavuz-Indexd'!$A$1:$D$169,4,0)</f>
        <v>114</v>
      </c>
      <c r="V94" t="str">
        <f>$X$3&amp;($B94&amp;$C94&amp;$D94)&amp;$Y$3&amp;$K94&amp;$Z$3&amp;$A94&amp;$AA$3&amp;$I94&amp;$AB$3&amp;$J94&amp;$AC$3&amp;$L94&amp;$AD$3&amp;$M94&amp;$AE$3&amp;$N94&amp;$AF$3&amp;$O94&amp;$AG$3&amp;"True"&amp;$AH$3&amp;$L94&amp;$AI$3&amp;$M94&amp;$AJ$3&amp;$N94&amp;$AK$3</f>
        <v>SavedMinimapMarks=(Name="Note _Nerva _Note 24 ",CustomTag="chipy-215",Location=(X=216000,Y=-47300,Z=-2900)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4" t="str">
        <f>$X$3&amp;($B94&amp;$C94&amp;$D94)&amp;$Y$3&amp;$K94&amp;$Z$3&amp;$A94&amp;$AA$3&amp;$I94&amp;$AB$3&amp;$J94&amp;$AC$3&amp;$L94&amp;$AD$3&amp;$M94&amp;$AE$3&amp;$N94&amp;$AF$3&amp;$O94&amp;$AG$3&amp;"False"&amp;$AH$3&amp;$L94&amp;$AI$3&amp;$M94&amp;$AJ$3&amp;$N94&amp;$AK$3</f>
        <v>SavedMinimapMarks=(Name="Note _Nerva _Note 24 ",CustomTag="chipy-215",Location=(X=216000,Y=-47300,Z=-2900)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5" spans="1:23" x14ac:dyDescent="0.25">
      <c r="A95">
        <v>-212800</v>
      </c>
      <c r="B95" t="s">
        <v>278</v>
      </c>
      <c r="C95" t="s">
        <v>1</v>
      </c>
      <c r="D95" t="s">
        <v>341</v>
      </c>
      <c r="E95" t="s">
        <v>342</v>
      </c>
      <c r="F95" t="s">
        <v>343</v>
      </c>
      <c r="G95" t="s">
        <v>5</v>
      </c>
      <c r="H95" t="s">
        <v>6</v>
      </c>
      <c r="I95">
        <v>-221600</v>
      </c>
      <c r="J95">
        <v>10000</v>
      </c>
      <c r="K95">
        <v>129</v>
      </c>
      <c r="L95">
        <v>0.7</v>
      </c>
      <c r="M95">
        <v>0.6</v>
      </c>
      <c r="N95">
        <v>0</v>
      </c>
      <c r="O95" t="s">
        <v>7</v>
      </c>
      <c r="P95">
        <f>VLOOKUP(A95,'Yavuz-Indexd'!$A$1:$D$169,4,0)</f>
        <v>116</v>
      </c>
      <c r="V95" t="str">
        <f>$X$3&amp;($B95&amp;$C95&amp;$D95)&amp;$Y$3&amp;$K95&amp;$Z$3&amp;$A95&amp;$AA$3&amp;$I95&amp;$AB$3&amp;$J95&amp;$AC$3&amp;$L95&amp;$AD$3&amp;$M95&amp;$AE$3&amp;$N95&amp;$AF$3&amp;$O95&amp;$AG$3&amp;"True"&amp;$AH$3&amp;$L95&amp;$AI$3&amp;$M95&amp;$AJ$3&amp;$N95&amp;$AK$3</f>
        <v>SavedMinimapMarks=(Name="Note _Helena _Note 28 ",CustomTag="chipy-129",Location=(X=-212800,Y=-221600,Z=10000)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5" t="str">
        <f>$X$3&amp;($B95&amp;$C95&amp;$D95)&amp;$Y$3&amp;$K95&amp;$Z$3&amp;$A95&amp;$AA$3&amp;$I95&amp;$AB$3&amp;$J95&amp;$AC$3&amp;$L95&amp;$AD$3&amp;$M95&amp;$AE$3&amp;$N95&amp;$AF$3&amp;$O95&amp;$AG$3&amp;"False"&amp;$AH$3&amp;$L95&amp;$AI$3&amp;$M95&amp;$AJ$3&amp;$N95&amp;$AK$3</f>
        <v>SavedMinimapMarks=(Name="Note _Helena _Note 28 ",CustomTag="chipy-129",Location=(X=-212800,Y=-221600,Z=10000)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6" spans="1:23" x14ac:dyDescent="0.25">
      <c r="A96">
        <v>211200</v>
      </c>
      <c r="B96" t="s">
        <v>278</v>
      </c>
      <c r="C96" t="s">
        <v>1</v>
      </c>
      <c r="D96" t="s">
        <v>292</v>
      </c>
      <c r="E96" t="s">
        <v>293</v>
      </c>
      <c r="F96" t="s">
        <v>294</v>
      </c>
      <c r="G96" t="s">
        <v>5</v>
      </c>
      <c r="H96" t="s">
        <v>6</v>
      </c>
      <c r="I96">
        <v>218000</v>
      </c>
      <c r="J96">
        <v>-13100</v>
      </c>
      <c r="K96">
        <v>107</v>
      </c>
      <c r="L96">
        <v>0</v>
      </c>
      <c r="M96">
        <v>0.9</v>
      </c>
      <c r="N96">
        <v>0</v>
      </c>
      <c r="O96" t="s">
        <v>7</v>
      </c>
      <c r="P96">
        <f>VLOOKUP(A96,'Yavuz-Indexd'!$A$1:$D$169,4,0)</f>
        <v>117</v>
      </c>
      <c r="V96" t="str">
        <f>$X$3&amp;($B96&amp;$C96&amp;$D96)&amp;$Y$3&amp;$K96&amp;$Z$3&amp;$A96&amp;$AA$3&amp;$I96&amp;$AB$3&amp;$J96&amp;$AC$3&amp;$L96&amp;$AD$3&amp;$M96&amp;$AE$3&amp;$N96&amp;$AF$3&amp;$O96&amp;$AG$3&amp;"True"&amp;$AH$3&amp;$L96&amp;$AI$3&amp;$M96&amp;$AJ$3&amp;$N96&amp;$AK$3</f>
        <v>SavedMinimapMarks=(Name="Note _Helena _Note 6 ",CustomTag="chipy-107",Location=(X=211200,Y=218000,Z=-13100)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96" t="str">
        <f>$X$3&amp;($B96&amp;$C96&amp;$D96)&amp;$Y$3&amp;$K96&amp;$Z$3&amp;$A96&amp;$AA$3&amp;$I96&amp;$AB$3&amp;$J96&amp;$AC$3&amp;$L96&amp;$AD$3&amp;$M96&amp;$AE$3&amp;$N96&amp;$AF$3&amp;$O96&amp;$AG$3&amp;"False"&amp;$AH$3&amp;$L96&amp;$AI$3&amp;$M96&amp;$AJ$3&amp;$N96&amp;$AK$3</f>
        <v>SavedMinimapMarks=(Name="Note _Helena _Note 6 ",CustomTag="chipy-107",Location=(X=211200,Y=218000,Z=-13100)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97" spans="1:23" x14ac:dyDescent="0.25">
      <c r="A97">
        <v>-204000</v>
      </c>
      <c r="B97" t="s">
        <v>278</v>
      </c>
      <c r="C97" t="s">
        <v>450</v>
      </c>
      <c r="D97" t="s">
        <v>284</v>
      </c>
      <c r="E97" t="s">
        <v>452</v>
      </c>
      <c r="F97" t="s">
        <v>453</v>
      </c>
      <c r="G97" t="s">
        <v>5</v>
      </c>
      <c r="H97" t="s">
        <v>6</v>
      </c>
      <c r="I97">
        <v>-84000</v>
      </c>
      <c r="J97">
        <v>6300</v>
      </c>
      <c r="K97">
        <v>194</v>
      </c>
      <c r="L97">
        <v>0.7</v>
      </c>
      <c r="M97">
        <v>0.6</v>
      </c>
      <c r="N97">
        <v>0</v>
      </c>
      <c r="O97" t="s">
        <v>7</v>
      </c>
      <c r="P97">
        <f>VLOOKUP(A97,'Yavuz-Indexd'!$A$1:$D$169,4,0)</f>
        <v>118</v>
      </c>
      <c r="V97" t="str">
        <f>$X$3&amp;($B97&amp;$C97&amp;$D97)&amp;$Y$3&amp;$K97&amp;$Z$3&amp;$A97&amp;$AA$3&amp;$I97&amp;$AB$3&amp;$J97&amp;$AC$3&amp;$L97&amp;$AD$3&amp;$M97&amp;$AE$3&amp;$N97&amp;$AF$3&amp;$O97&amp;$AG$3&amp;"True"&amp;$AH$3&amp;$L97&amp;$AI$3&amp;$M97&amp;$AJ$3&amp;$N97&amp;$AK$3</f>
        <v>SavedMinimapMarks=(Name="Note _Nerva _Note 3 ",CustomTag="chipy-194",Location=(X=-204000,Y=-84000,Z=6300)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7" t="str">
        <f>$X$3&amp;($B97&amp;$C97&amp;$D97)&amp;$Y$3&amp;$K97&amp;$Z$3&amp;$A97&amp;$AA$3&amp;$I97&amp;$AB$3&amp;$J97&amp;$AC$3&amp;$L97&amp;$AD$3&amp;$M97&amp;$AE$3&amp;$N97&amp;$AF$3&amp;$O97&amp;$AG$3&amp;"False"&amp;$AH$3&amp;$L97&amp;$AI$3&amp;$M97&amp;$AJ$3&amp;$N97&amp;$AK$3</f>
        <v>SavedMinimapMarks=(Name="Note _Nerva _Note 3 ",CustomTag="chipy-194",Location=(X=-204000,Y=-84000,Z=6300)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8" spans="1:23" x14ac:dyDescent="0.25">
      <c r="A98">
        <v>20000</v>
      </c>
      <c r="B98" t="s">
        <v>0</v>
      </c>
      <c r="C98" t="s">
        <v>1</v>
      </c>
      <c r="D98" t="s">
        <v>237</v>
      </c>
      <c r="E98" t="s">
        <v>12</v>
      </c>
      <c r="F98" t="s">
        <v>36</v>
      </c>
      <c r="G98" t="s">
        <v>5</v>
      </c>
      <c r="H98" t="s">
        <v>6</v>
      </c>
      <c r="I98">
        <v>300000</v>
      </c>
      <c r="J98">
        <v>-13200</v>
      </c>
      <c r="K98">
        <v>85</v>
      </c>
      <c r="L98">
        <v>0.7</v>
      </c>
      <c r="M98">
        <v>0.6</v>
      </c>
      <c r="N98">
        <v>0</v>
      </c>
      <c r="O98" t="s">
        <v>7</v>
      </c>
      <c r="P98">
        <f>VLOOKUP(A98,'Yavuz-Indexd'!$A$1:$D$169,4,0)</f>
        <v>119</v>
      </c>
      <c r="R98" t="s">
        <v>882</v>
      </c>
      <c r="S98" t="s">
        <v>882</v>
      </c>
      <c r="V98" t="str">
        <f>$X$3&amp;($B98&amp;$C98&amp;$D98)&amp;$Y$3&amp;$K98&amp;$Z$3&amp;$A98&amp;$AA$3&amp;$I98&amp;$AB$3&amp;$J98&amp;$AC$3&amp;$L98&amp;$AD$3&amp;$M98&amp;$AE$3&amp;$N98&amp;$AF$3&amp;$O98&amp;$AG$3&amp;"True"&amp;$AH$3&amp;$L98&amp;$AI$3&amp;$M98&amp;$AJ$3&amp;$N98&amp;$AK$3</f>
        <v>SavedMinimapMarks=(Name="Dossier _Helena _Sabertooth Salmon ",CustomTag="chipy-85",Location=(X=20000,Y=300000,Z=-13200)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8" t="str">
        <f>$X$3&amp;($B98&amp;$C98&amp;$D98)&amp;$Y$3&amp;$K98&amp;$Z$3&amp;$A98&amp;$AA$3&amp;$I98&amp;$AB$3&amp;$J98&amp;$AC$3&amp;$L98&amp;$AD$3&amp;$M98&amp;$AE$3&amp;$N98&amp;$AF$3&amp;$O98&amp;$AG$3&amp;"False"&amp;$AH$3&amp;$L98&amp;$AI$3&amp;$M98&amp;$AJ$3&amp;$N98&amp;$AK$3</f>
        <v>SavedMinimapMarks=(Name="Dossier _Helena _Sabertooth Salmon ",CustomTag="chipy-85",Location=(X=20000,Y=300000,Z=-13200)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99" spans="1:23" x14ac:dyDescent="0.25">
      <c r="A99">
        <v>20000</v>
      </c>
      <c r="B99" t="s">
        <v>278</v>
      </c>
      <c r="C99" t="s">
        <v>412</v>
      </c>
      <c r="D99" t="s">
        <v>284</v>
      </c>
      <c r="E99" t="s">
        <v>18</v>
      </c>
      <c r="F99" t="s">
        <v>36</v>
      </c>
      <c r="G99" t="s">
        <v>5</v>
      </c>
      <c r="H99" t="s">
        <v>6</v>
      </c>
      <c r="I99">
        <v>-273600</v>
      </c>
      <c r="J99">
        <v>1700</v>
      </c>
      <c r="K99">
        <v>163</v>
      </c>
      <c r="L99">
        <v>0.7</v>
      </c>
      <c r="M99">
        <v>0.6</v>
      </c>
      <c r="N99">
        <v>0</v>
      </c>
      <c r="O99" t="s">
        <v>7</v>
      </c>
      <c r="P99">
        <f>VLOOKUP(A99,'Yavuz-Indexd'!$A$1:$D$169,4,0)</f>
        <v>119</v>
      </c>
      <c r="V99" t="str">
        <f>$X$3&amp;($B99&amp;$C99&amp;$D99)&amp;$Y$3&amp;$K99&amp;$Z$3&amp;$A99&amp;$AA$3&amp;$I99&amp;$AB$3&amp;$J99&amp;$AC$3&amp;$L99&amp;$AD$3&amp;$M99&amp;$AE$3&amp;$N99&amp;$AF$3&amp;$O99&amp;$AG$3&amp;"True"&amp;$AH$3&amp;$L99&amp;$AI$3&amp;$M99&amp;$AJ$3&amp;$N99&amp;$AK$3</f>
        <v>SavedMinimapMarks=(Name="Note _Mei Yin _Note 3 ",CustomTag="chipy-163",Location=(X=20000,Y=-273600,Z=1700)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99" t="str">
        <f>$X$3&amp;($B99&amp;$C99&amp;$D99)&amp;$Y$3&amp;$K99&amp;$Z$3&amp;$A99&amp;$AA$3&amp;$I99&amp;$AB$3&amp;$J99&amp;$AC$3&amp;$L99&amp;$AD$3&amp;$M99&amp;$AE$3&amp;$N99&amp;$AF$3&amp;$O99&amp;$AG$3&amp;"False"&amp;$AH$3&amp;$L99&amp;$AI$3&amp;$M99&amp;$AJ$3&amp;$N99&amp;$AK$3</f>
        <v>SavedMinimapMarks=(Name="Note _Mei Yin _Note 3 ",CustomTag="chipy-163",Location=(X=20000,Y=-273600,Z=1700)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0" spans="1:23" x14ac:dyDescent="0.25">
      <c r="A100">
        <v>-195200</v>
      </c>
      <c r="B100" t="s">
        <v>278</v>
      </c>
      <c r="C100" t="s">
        <v>1</v>
      </c>
      <c r="D100" t="s">
        <v>338</v>
      </c>
      <c r="E100" t="s">
        <v>339</v>
      </c>
      <c r="F100" t="s">
        <v>340</v>
      </c>
      <c r="G100" t="s">
        <v>5</v>
      </c>
      <c r="H100" t="s">
        <v>6</v>
      </c>
      <c r="I100">
        <v>-192200</v>
      </c>
      <c r="J100">
        <v>33800</v>
      </c>
      <c r="K100">
        <v>128</v>
      </c>
      <c r="L100">
        <v>0.7</v>
      </c>
      <c r="M100">
        <v>0.6</v>
      </c>
      <c r="N100">
        <v>0</v>
      </c>
      <c r="O100" t="s">
        <v>7</v>
      </c>
      <c r="P100">
        <f>VLOOKUP(A100,'Yavuz-Indexd'!$A$1:$D$169,4,0)</f>
        <v>120</v>
      </c>
      <c r="V100" t="str">
        <f>$X$3&amp;($B100&amp;$C100&amp;$D100)&amp;$Y$3&amp;$K100&amp;$Z$3&amp;$A100&amp;$AA$3&amp;$I100&amp;$AB$3&amp;$J100&amp;$AC$3&amp;$L100&amp;$AD$3&amp;$M100&amp;$AE$3&amp;$N100&amp;$AF$3&amp;$O100&amp;$AG$3&amp;"True"&amp;$AH$3&amp;$L100&amp;$AI$3&amp;$M100&amp;$AJ$3&amp;$N100&amp;$AK$3</f>
        <v>SavedMinimapMarks=(Name="Note _Helena _Note 27 ",CustomTag="chipy-128",Location=(X=-195200,Y=-192200,Z=33800)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0" t="str">
        <f>$X$3&amp;($B100&amp;$C100&amp;$D100)&amp;$Y$3&amp;$K100&amp;$Z$3&amp;$A100&amp;$AA$3&amp;$I100&amp;$AB$3&amp;$J100&amp;$AC$3&amp;$L100&amp;$AD$3&amp;$M100&amp;$AE$3&amp;$N100&amp;$AF$3&amp;$O100&amp;$AG$3&amp;"False"&amp;$AH$3&amp;$L100&amp;$AI$3&amp;$M100&amp;$AJ$3&amp;$N100&amp;$AK$3</f>
        <v>SavedMinimapMarks=(Name="Note _Helena _Note 27 ",CustomTag="chipy-128",Location=(X=-195200,Y=-192200,Z=33800)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1" spans="1:23" x14ac:dyDescent="0.25">
      <c r="A101">
        <v>-191000</v>
      </c>
      <c r="B101" t="s">
        <v>278</v>
      </c>
      <c r="C101" t="s">
        <v>1</v>
      </c>
      <c r="D101" t="s">
        <v>315</v>
      </c>
      <c r="E101" t="s">
        <v>262</v>
      </c>
      <c r="F101" t="s">
        <v>236</v>
      </c>
      <c r="G101" t="s">
        <v>5</v>
      </c>
      <c r="H101" t="s">
        <v>6</v>
      </c>
      <c r="I101">
        <v>-74300</v>
      </c>
      <c r="J101">
        <v>5900</v>
      </c>
      <c r="K101">
        <v>117</v>
      </c>
      <c r="L101">
        <v>0.7</v>
      </c>
      <c r="M101">
        <v>0.6</v>
      </c>
      <c r="N101">
        <v>0</v>
      </c>
      <c r="O101" t="s">
        <v>7</v>
      </c>
      <c r="P101">
        <f>VLOOKUP(A101,'Yavuz-Indexd'!$A$1:$D$169,4,0)</f>
        <v>121</v>
      </c>
      <c r="V101" t="str">
        <f>$X$3&amp;($B101&amp;$C101&amp;$D101)&amp;$Y$3&amp;$K101&amp;$Z$3&amp;$A101&amp;$AA$3&amp;$I101&amp;$AB$3&amp;$J101&amp;$AC$3&amp;$L101&amp;$AD$3&amp;$M101&amp;$AE$3&amp;$N101&amp;$AF$3&amp;$O101&amp;$AG$3&amp;"True"&amp;$AH$3&amp;$L101&amp;$AI$3&amp;$M101&amp;$AJ$3&amp;$N101&amp;$AK$3</f>
        <v>SavedMinimapMarks=(Name="Note _Helena _Note 16 ",CustomTag="chipy-117",Location=(X=-191000,Y=-74300,Z=5900)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1" t="str">
        <f>$X$3&amp;($B101&amp;$C101&amp;$D101)&amp;$Y$3&amp;$K101&amp;$Z$3&amp;$A101&amp;$AA$3&amp;$I101&amp;$AB$3&amp;$J101&amp;$AC$3&amp;$L101&amp;$AD$3&amp;$M101&amp;$AE$3&amp;$N101&amp;$AF$3&amp;$O101&amp;$AG$3&amp;"False"&amp;$AH$3&amp;$L101&amp;$AI$3&amp;$M101&amp;$AJ$3&amp;$N101&amp;$AK$3</f>
        <v>SavedMinimapMarks=(Name="Note _Helena _Note 16 ",CustomTag="chipy-117",Location=(X=-191000,Y=-74300,Z=5900)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2" spans="1:23" x14ac:dyDescent="0.25">
      <c r="A102">
        <v>-178500</v>
      </c>
      <c r="B102" t="s">
        <v>278</v>
      </c>
      <c r="C102" t="s">
        <v>1</v>
      </c>
      <c r="D102" t="s">
        <v>309</v>
      </c>
      <c r="E102" t="s">
        <v>100</v>
      </c>
      <c r="F102" t="s">
        <v>296</v>
      </c>
      <c r="G102" t="s">
        <v>5</v>
      </c>
      <c r="H102" t="s">
        <v>6</v>
      </c>
      <c r="I102">
        <v>41500</v>
      </c>
      <c r="J102">
        <v>-11100</v>
      </c>
      <c r="K102">
        <v>114</v>
      </c>
      <c r="L102">
        <v>0.7</v>
      </c>
      <c r="M102">
        <v>0.6</v>
      </c>
      <c r="N102">
        <v>0</v>
      </c>
      <c r="O102" t="s">
        <v>7</v>
      </c>
      <c r="P102">
        <f>VLOOKUP(A102,'Yavuz-Indexd'!$A$1:$D$169,4,0)</f>
        <v>123</v>
      </c>
      <c r="V102" t="str">
        <f>$X$3&amp;($B102&amp;$C102&amp;$D102)&amp;$Y$3&amp;$K102&amp;$Z$3&amp;$A102&amp;$AA$3&amp;$I102&amp;$AB$3&amp;$J102&amp;$AC$3&amp;$L102&amp;$AD$3&amp;$M102&amp;$AE$3&amp;$N102&amp;$AF$3&amp;$O102&amp;$AG$3&amp;"True"&amp;$AH$3&amp;$L102&amp;$AI$3&amp;$M102&amp;$AJ$3&amp;$N102&amp;$AK$3</f>
        <v>SavedMinimapMarks=(Name="Note _Helena _Note 13 ",CustomTag="chipy-114",Location=(X=-178500,Y=41500,Z=-11100)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2" t="str">
        <f>$X$3&amp;($B102&amp;$C102&amp;$D102)&amp;$Y$3&amp;$K102&amp;$Z$3&amp;$A102&amp;$AA$3&amp;$I102&amp;$AB$3&amp;$J102&amp;$AC$3&amp;$L102&amp;$AD$3&amp;$M102&amp;$AE$3&amp;$N102&amp;$AF$3&amp;$O102&amp;$AG$3&amp;"False"&amp;$AH$3&amp;$L102&amp;$AI$3&amp;$M102&amp;$AJ$3&amp;$N102&amp;$AK$3</f>
        <v>SavedMinimapMarks=(Name="Note _Helena _Note 13 ",CustomTag="chipy-114",Location=(X=-178500,Y=41500,Z=-11100)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3" spans="1:23" x14ac:dyDescent="0.25">
      <c r="A103">
        <v>-178400</v>
      </c>
      <c r="B103" t="s">
        <v>278</v>
      </c>
      <c r="C103" t="s">
        <v>1</v>
      </c>
      <c r="D103" t="s">
        <v>295</v>
      </c>
      <c r="E103" t="s">
        <v>269</v>
      </c>
      <c r="F103" t="s">
        <v>296</v>
      </c>
      <c r="G103" t="s">
        <v>5</v>
      </c>
      <c r="H103" t="s">
        <v>6</v>
      </c>
      <c r="I103">
        <v>230400</v>
      </c>
      <c r="J103">
        <v>-12800</v>
      </c>
      <c r="K103">
        <v>108</v>
      </c>
      <c r="L103">
        <v>0.7</v>
      </c>
      <c r="M103">
        <v>0.6</v>
      </c>
      <c r="N103">
        <v>0</v>
      </c>
      <c r="O103" t="s">
        <v>7</v>
      </c>
      <c r="P103">
        <f>VLOOKUP(A103,'Yavuz-Indexd'!$A$1:$D$169,4,0)</f>
        <v>124</v>
      </c>
      <c r="V103" t="str">
        <f>$X$3&amp;($B103&amp;$C103&amp;$D103)&amp;$Y$3&amp;$K103&amp;$Z$3&amp;$A103&amp;$AA$3&amp;$I103&amp;$AB$3&amp;$J103&amp;$AC$3&amp;$L103&amp;$AD$3&amp;$M103&amp;$AE$3&amp;$N103&amp;$AF$3&amp;$O103&amp;$AG$3&amp;"True"&amp;$AH$3&amp;$L103&amp;$AI$3&amp;$M103&amp;$AJ$3&amp;$N103&amp;$AK$3</f>
        <v>SavedMinimapMarks=(Name="Note _Helena _Note 7 ",CustomTag="chipy-108",Location=(X=-178400,Y=230400,Z=-12800)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3" t="str">
        <f>$X$3&amp;($B103&amp;$C103&amp;$D103)&amp;$Y$3&amp;$K103&amp;$Z$3&amp;$A103&amp;$AA$3&amp;$I103&amp;$AB$3&amp;$J103&amp;$AC$3&amp;$L103&amp;$AD$3&amp;$M103&amp;$AE$3&amp;$N103&amp;$AF$3&amp;$O103&amp;$AG$3&amp;"False"&amp;$AH$3&amp;$L103&amp;$AI$3&amp;$M103&amp;$AJ$3&amp;$N103&amp;$AK$3</f>
        <v>SavedMinimapMarks=(Name="Note _Helena _Note 7 ",CustomTag="chipy-108",Location=(X=-178400,Y=230400,Z=-12800)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4" spans="1:23" x14ac:dyDescent="0.25">
      <c r="A104">
        <v>168800</v>
      </c>
      <c r="B104" t="s">
        <v>278</v>
      </c>
      <c r="C104" t="s">
        <v>412</v>
      </c>
      <c r="D104" t="s">
        <v>322</v>
      </c>
      <c r="E104" t="s">
        <v>436</v>
      </c>
      <c r="F104" t="s">
        <v>437</v>
      </c>
      <c r="G104" t="s">
        <v>5</v>
      </c>
      <c r="H104" t="s">
        <v>6</v>
      </c>
      <c r="I104">
        <v>-86700</v>
      </c>
      <c r="J104">
        <v>-11500</v>
      </c>
      <c r="K104">
        <v>180</v>
      </c>
      <c r="L104">
        <v>0.7</v>
      </c>
      <c r="M104">
        <v>0.6</v>
      </c>
      <c r="N104">
        <v>0</v>
      </c>
      <c r="O104" t="s">
        <v>7</v>
      </c>
      <c r="P104">
        <f>VLOOKUP(A104,'Yavuz-Indexd'!$A$1:$D$169,4,0)</f>
        <v>125</v>
      </c>
      <c r="V104" t="str">
        <f>$X$3&amp;($B104&amp;$C104&amp;$D104)&amp;$Y$3&amp;$K104&amp;$Z$3&amp;$A104&amp;$AA$3&amp;$I104&amp;$AB$3&amp;$J104&amp;$AC$3&amp;$L104&amp;$AD$3&amp;$M104&amp;$AE$3&amp;$N104&amp;$AF$3&amp;$O104&amp;$AG$3&amp;"True"&amp;$AH$3&amp;$L104&amp;$AI$3&amp;$M104&amp;$AJ$3&amp;$N104&amp;$AK$3</f>
        <v>SavedMinimapMarks=(Name="Note _Mei Yin _Note 20 ",CustomTag="chipy-180",Location=(X=168800,Y=-86700,Z=-11500)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4" t="str">
        <f>$X$3&amp;($B104&amp;$C104&amp;$D104)&amp;$Y$3&amp;$K104&amp;$Z$3&amp;$A104&amp;$AA$3&amp;$I104&amp;$AB$3&amp;$J104&amp;$AC$3&amp;$L104&amp;$AD$3&amp;$M104&amp;$AE$3&amp;$N104&amp;$AF$3&amp;$O104&amp;$AG$3&amp;"False"&amp;$AH$3&amp;$L104&amp;$AI$3&amp;$M104&amp;$AJ$3&amp;$N104&amp;$AK$3</f>
        <v>SavedMinimapMarks=(Name="Note _Mei Yin _Note 20 ",CustomTag="chipy-180",Location=(X=168800,Y=-86700,Z=-11500)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5" spans="1:23" x14ac:dyDescent="0.25">
      <c r="A105">
        <v>165599</v>
      </c>
      <c r="B105" t="s">
        <v>278</v>
      </c>
      <c r="C105" t="s">
        <v>1</v>
      </c>
      <c r="D105" t="s">
        <v>318</v>
      </c>
      <c r="E105" t="s">
        <v>319</v>
      </c>
      <c r="F105" t="s">
        <v>39</v>
      </c>
      <c r="G105" t="s">
        <v>5</v>
      </c>
      <c r="H105" t="s">
        <v>6</v>
      </c>
      <c r="I105">
        <v>212800</v>
      </c>
      <c r="J105">
        <v>-12500</v>
      </c>
      <c r="K105">
        <v>119</v>
      </c>
      <c r="L105">
        <v>0</v>
      </c>
      <c r="M105">
        <v>0.9</v>
      </c>
      <c r="N105">
        <v>0</v>
      </c>
      <c r="O105" t="s">
        <v>7</v>
      </c>
      <c r="P105">
        <f>VLOOKUP(A105,'Yavuz-Indexd'!$A$1:$D$169,4,0)</f>
        <v>126</v>
      </c>
      <c r="V105" t="str">
        <f>$X$3&amp;($B105&amp;$C105&amp;$D105)&amp;$Y$3&amp;$K105&amp;$Z$3&amp;$A105&amp;$AA$3&amp;$I105&amp;$AB$3&amp;$J105&amp;$AC$3&amp;$L105&amp;$AD$3&amp;$M105&amp;$AE$3&amp;$N105&amp;$AF$3&amp;$O105&amp;$AG$3&amp;"True"&amp;$AH$3&amp;$L105&amp;$AI$3&amp;$M105&amp;$AJ$3&amp;$N105&amp;$AK$3</f>
        <v>SavedMinimapMarks=(Name="Note _Helena _Note 18 ",CustomTag="chipy-119",Location=(X=165599,Y=212800,Z=-12500)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05" t="str">
        <f>$X$3&amp;($B105&amp;$C105&amp;$D105)&amp;$Y$3&amp;$K105&amp;$Z$3&amp;$A105&amp;$AA$3&amp;$I105&amp;$AB$3&amp;$J105&amp;$AC$3&amp;$L105&amp;$AD$3&amp;$M105&amp;$AE$3&amp;$N105&amp;$AF$3&amp;$O105&amp;$AG$3&amp;"False"&amp;$AH$3&amp;$L105&amp;$AI$3&amp;$M105&amp;$AJ$3&amp;$N105&amp;$AK$3</f>
        <v>SavedMinimapMarks=(Name="Note _Helena _Note 18 ",CustomTag="chipy-119",Location=(X=165599,Y=212800,Z=-12500)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06" spans="1:23" x14ac:dyDescent="0.25">
      <c r="A106">
        <v>-165100</v>
      </c>
      <c r="B106" t="s">
        <v>278</v>
      </c>
      <c r="C106" t="s">
        <v>412</v>
      </c>
      <c r="D106" t="s">
        <v>315</v>
      </c>
      <c r="E106" t="s">
        <v>430</v>
      </c>
      <c r="F106" t="s">
        <v>431</v>
      </c>
      <c r="G106" t="s">
        <v>5</v>
      </c>
      <c r="H106" t="s">
        <v>6</v>
      </c>
      <c r="I106">
        <v>-125000</v>
      </c>
      <c r="J106">
        <v>2400</v>
      </c>
      <c r="K106">
        <v>176</v>
      </c>
      <c r="L106">
        <v>0.7</v>
      </c>
      <c r="M106">
        <v>0.6</v>
      </c>
      <c r="N106">
        <v>0</v>
      </c>
      <c r="O106" t="s">
        <v>7</v>
      </c>
      <c r="P106">
        <f>VLOOKUP(A106,'Yavuz-Indexd'!$A$1:$D$169,4,0)</f>
        <v>127</v>
      </c>
      <c r="V106" t="str">
        <f>$X$3&amp;($B106&amp;$C106&amp;$D106)&amp;$Y$3&amp;$K106&amp;$Z$3&amp;$A106&amp;$AA$3&amp;$I106&amp;$AB$3&amp;$J106&amp;$AC$3&amp;$L106&amp;$AD$3&amp;$M106&amp;$AE$3&amp;$N106&amp;$AF$3&amp;$O106&amp;$AG$3&amp;"True"&amp;$AH$3&amp;$L106&amp;$AI$3&amp;$M106&amp;$AJ$3&amp;$N106&amp;$AK$3</f>
        <v>SavedMinimapMarks=(Name="Note _Mei Yin _Note 16 ",CustomTag="chipy-176",Location=(X=-165100,Y=-125000,Z=2400)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6" t="str">
        <f>$X$3&amp;($B106&amp;$C106&amp;$D106)&amp;$Y$3&amp;$K106&amp;$Z$3&amp;$A106&amp;$AA$3&amp;$I106&amp;$AB$3&amp;$J106&amp;$AC$3&amp;$L106&amp;$AD$3&amp;$M106&amp;$AE$3&amp;$N106&amp;$AF$3&amp;$O106&amp;$AG$3&amp;"False"&amp;$AH$3&amp;$L106&amp;$AI$3&amp;$M106&amp;$AJ$3&amp;$N106&amp;$AK$3</f>
        <v>SavedMinimapMarks=(Name="Note _Mei Yin _Note 16 ",CustomTag="chipy-176",Location=(X=-165100,Y=-125000,Z=2400)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7" spans="1:23" x14ac:dyDescent="0.25">
      <c r="A107">
        <v>-160000</v>
      </c>
      <c r="B107" t="s">
        <v>278</v>
      </c>
      <c r="C107" t="s">
        <v>412</v>
      </c>
      <c r="D107" t="s">
        <v>295</v>
      </c>
      <c r="E107" t="s">
        <v>272</v>
      </c>
      <c r="F107" t="s">
        <v>33</v>
      </c>
      <c r="G107" t="s">
        <v>5</v>
      </c>
      <c r="H107" t="s">
        <v>6</v>
      </c>
      <c r="I107">
        <v>-229600</v>
      </c>
      <c r="J107">
        <v>11200</v>
      </c>
      <c r="K107">
        <v>167</v>
      </c>
      <c r="L107">
        <v>0</v>
      </c>
      <c r="M107">
        <v>0.7</v>
      </c>
      <c r="N107">
        <v>0.7</v>
      </c>
      <c r="O107" t="s">
        <v>7</v>
      </c>
      <c r="P107">
        <f>VLOOKUP(A107,'Yavuz-Indexd'!$A$1:$D$169,4,0)</f>
        <v>128</v>
      </c>
      <c r="V107" t="str">
        <f>$X$3&amp;($B107&amp;$C107&amp;$D107)&amp;$Y$3&amp;$K107&amp;$Z$3&amp;$A107&amp;$AA$3&amp;$I107&amp;$AB$3&amp;$J107&amp;$AC$3&amp;$L107&amp;$AD$3&amp;$M107&amp;$AE$3&amp;$N107&amp;$AF$3&amp;$O107&amp;$AG$3&amp;"True"&amp;$AH$3&amp;$L107&amp;$AI$3&amp;$M107&amp;$AJ$3&amp;$N107&amp;$AK$3</f>
        <v>SavedMinimapMarks=(Name="Note _Mei Yin _Note 7 ",CustomTag="chipy-167",Location=(X=-160000,Y=-229600,Z=11200)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07" t="str">
        <f>$X$3&amp;($B107&amp;$C107&amp;$D107)&amp;$Y$3&amp;$K107&amp;$Z$3&amp;$A107&amp;$AA$3&amp;$I107&amp;$AB$3&amp;$J107&amp;$AC$3&amp;$L107&amp;$AD$3&amp;$M107&amp;$AE$3&amp;$N107&amp;$AF$3&amp;$O107&amp;$AG$3&amp;"False"&amp;$AH$3&amp;$L107&amp;$AI$3&amp;$M107&amp;$AJ$3&amp;$N107&amp;$AK$3</f>
        <v>SavedMinimapMarks=(Name="Note _Mei Yin _Note 7 ",CustomTag="chipy-167",Location=(X=-160000,Y=-229600,Z=11200)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08" spans="1:23" x14ac:dyDescent="0.25">
      <c r="A108">
        <v>-159200</v>
      </c>
      <c r="B108" t="s">
        <v>278</v>
      </c>
      <c r="C108" t="s">
        <v>412</v>
      </c>
      <c r="D108" t="s">
        <v>286</v>
      </c>
      <c r="E108" t="s">
        <v>415</v>
      </c>
      <c r="F108" t="s">
        <v>416</v>
      </c>
      <c r="G108" t="s">
        <v>5</v>
      </c>
      <c r="H108" t="s">
        <v>6</v>
      </c>
      <c r="I108">
        <v>-241600</v>
      </c>
      <c r="J108">
        <v>-2000</v>
      </c>
      <c r="K108">
        <v>164</v>
      </c>
      <c r="L108">
        <v>0.7</v>
      </c>
      <c r="M108">
        <v>0.6</v>
      </c>
      <c r="N108">
        <v>0</v>
      </c>
      <c r="O108" t="s">
        <v>7</v>
      </c>
      <c r="P108">
        <f>VLOOKUP(A108,'Yavuz-Indexd'!$A$1:$D$169,4,0)</f>
        <v>129</v>
      </c>
      <c r="V108" t="str">
        <f>$X$3&amp;($B108&amp;$C108&amp;$D108)&amp;$Y$3&amp;$K108&amp;$Z$3&amp;$A108&amp;$AA$3&amp;$I108&amp;$AB$3&amp;$J108&amp;$AC$3&amp;$L108&amp;$AD$3&amp;$M108&amp;$AE$3&amp;$N108&amp;$AF$3&amp;$O108&amp;$AG$3&amp;"True"&amp;$AH$3&amp;$L108&amp;$AI$3&amp;$M108&amp;$AJ$3&amp;$N108&amp;$AK$3</f>
        <v>SavedMinimapMarks=(Name="Note _Mei Yin _Note 4 ",CustomTag="chipy-164",Location=(X=-159200,Y=-241600,Z=-2000)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8" t="str">
        <f>$X$3&amp;($B108&amp;$C108&amp;$D108)&amp;$Y$3&amp;$K108&amp;$Z$3&amp;$A108&amp;$AA$3&amp;$I108&amp;$AB$3&amp;$J108&amp;$AC$3&amp;$L108&amp;$AD$3&amp;$M108&amp;$AE$3&amp;$N108&amp;$AF$3&amp;$O108&amp;$AG$3&amp;"False"&amp;$AH$3&amp;$L108&amp;$AI$3&amp;$M108&amp;$AJ$3&amp;$N108&amp;$AK$3</f>
        <v>SavedMinimapMarks=(Name="Note _Mei Yin _Note 4 ",CustomTag="chipy-164",Location=(X=-159200,Y=-241600,Z=-2000)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09" spans="1:23" x14ac:dyDescent="0.25">
      <c r="A109">
        <v>154400</v>
      </c>
      <c r="B109" t="s">
        <v>278</v>
      </c>
      <c r="C109" t="s">
        <v>450</v>
      </c>
      <c r="D109" t="s">
        <v>316</v>
      </c>
      <c r="E109" t="s">
        <v>473</v>
      </c>
      <c r="F109" t="s">
        <v>474</v>
      </c>
      <c r="G109" t="s">
        <v>5</v>
      </c>
      <c r="H109" t="s">
        <v>6</v>
      </c>
      <c r="I109">
        <v>-53600</v>
      </c>
      <c r="J109">
        <v>-10400</v>
      </c>
      <c r="K109">
        <v>208</v>
      </c>
      <c r="L109">
        <v>0.7</v>
      </c>
      <c r="M109">
        <v>0.6</v>
      </c>
      <c r="N109">
        <v>0</v>
      </c>
      <c r="O109" t="s">
        <v>7</v>
      </c>
      <c r="P109">
        <f>VLOOKUP(A109,'Yavuz-Indexd'!$A$1:$D$169,4,0)</f>
        <v>130</v>
      </c>
      <c r="V109" t="str">
        <f>$X$3&amp;($B109&amp;$C109&amp;$D109)&amp;$Y$3&amp;$K109&amp;$Z$3&amp;$A109&amp;$AA$3&amp;$I109&amp;$AB$3&amp;$J109&amp;$AC$3&amp;$L109&amp;$AD$3&amp;$M109&amp;$AE$3&amp;$N109&amp;$AF$3&amp;$O109&amp;$AG$3&amp;"True"&amp;$AH$3&amp;$L109&amp;$AI$3&amp;$M109&amp;$AJ$3&amp;$N109&amp;$AK$3</f>
        <v>SavedMinimapMarks=(Name="Note _Nerva _Note 17 ",CustomTag="chipy-208",Location=(X=154400,Y=-53600,Z=-10400)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09" t="str">
        <f>$X$3&amp;($B109&amp;$C109&amp;$D109)&amp;$Y$3&amp;$K109&amp;$Z$3&amp;$A109&amp;$AA$3&amp;$I109&amp;$AB$3&amp;$J109&amp;$AC$3&amp;$L109&amp;$AD$3&amp;$M109&amp;$AE$3&amp;$N109&amp;$AF$3&amp;$O109&amp;$AG$3&amp;"False"&amp;$AH$3&amp;$L109&amp;$AI$3&amp;$M109&amp;$AJ$3&amp;$N109&amp;$AK$3</f>
        <v>SavedMinimapMarks=(Name="Note _Nerva _Note 17 ",CustomTag="chipy-208",Location=(X=154400,Y=-53600,Z=-10400)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0" spans="1:23" x14ac:dyDescent="0.25">
      <c r="A110">
        <v>-152000</v>
      </c>
      <c r="B110" t="s">
        <v>278</v>
      </c>
      <c r="C110" t="s">
        <v>450</v>
      </c>
      <c r="D110" t="s">
        <v>320</v>
      </c>
      <c r="E110" t="s">
        <v>477</v>
      </c>
      <c r="F110" t="s">
        <v>478</v>
      </c>
      <c r="G110" t="s">
        <v>5</v>
      </c>
      <c r="H110" t="s">
        <v>6</v>
      </c>
      <c r="I110">
        <v>-52800</v>
      </c>
      <c r="J110">
        <v>-100</v>
      </c>
      <c r="K110">
        <v>210</v>
      </c>
      <c r="L110">
        <v>0.7</v>
      </c>
      <c r="M110">
        <v>0.6</v>
      </c>
      <c r="N110">
        <v>0</v>
      </c>
      <c r="O110" t="s">
        <v>7</v>
      </c>
      <c r="P110">
        <f>VLOOKUP(A110,'Yavuz-Indexd'!$A$1:$D$169,4,0)</f>
        <v>131</v>
      </c>
      <c r="V110" t="str">
        <f>$X$3&amp;($B110&amp;$C110&amp;$D110)&amp;$Y$3&amp;$K110&amp;$Z$3&amp;$A110&amp;$AA$3&amp;$I110&amp;$AB$3&amp;$J110&amp;$AC$3&amp;$L110&amp;$AD$3&amp;$M110&amp;$AE$3&amp;$N110&amp;$AF$3&amp;$O110&amp;$AG$3&amp;"True"&amp;$AH$3&amp;$L110&amp;$AI$3&amp;$M110&amp;$AJ$3&amp;$N110&amp;$AK$3</f>
        <v>SavedMinimapMarks=(Name="Note _Nerva _Note 19 ",CustomTag="chipy-210",Location=(X=-152000,Y=-52800,Z=-100)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0" t="str">
        <f>$X$3&amp;($B110&amp;$C110&amp;$D110)&amp;$Y$3&amp;$K110&amp;$Z$3&amp;$A110&amp;$AA$3&amp;$I110&amp;$AB$3&amp;$J110&amp;$AC$3&amp;$L110&amp;$AD$3&amp;$M110&amp;$AE$3&amp;$N110&amp;$AF$3&amp;$O110&amp;$AG$3&amp;"False"&amp;$AH$3&amp;$L110&amp;$AI$3&amp;$M110&amp;$AJ$3&amp;$N110&amp;$AK$3</f>
        <v>SavedMinimapMarks=(Name="Note _Nerva _Note 19 ",CustomTag="chipy-210",Location=(X=-152000,Y=-52800,Z=-100)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1" spans="1:23" x14ac:dyDescent="0.25">
      <c r="A111">
        <v>-148000</v>
      </c>
      <c r="B111" t="s">
        <v>278</v>
      </c>
      <c r="C111" t="s">
        <v>450</v>
      </c>
      <c r="D111" t="s">
        <v>289</v>
      </c>
      <c r="E111" t="s">
        <v>455</v>
      </c>
      <c r="F111" t="s">
        <v>456</v>
      </c>
      <c r="G111" t="s">
        <v>5</v>
      </c>
      <c r="H111" t="s">
        <v>6</v>
      </c>
      <c r="I111">
        <v>-36800</v>
      </c>
      <c r="J111">
        <v>800</v>
      </c>
      <c r="K111">
        <v>196</v>
      </c>
      <c r="L111">
        <v>0.7</v>
      </c>
      <c r="M111">
        <v>0.6</v>
      </c>
      <c r="N111">
        <v>0</v>
      </c>
      <c r="O111" t="s">
        <v>7</v>
      </c>
      <c r="P111">
        <f>VLOOKUP(A111,'Yavuz-Indexd'!$A$1:$D$169,4,0)</f>
        <v>132</v>
      </c>
      <c r="V111" t="str">
        <f>$X$3&amp;($B111&amp;$C111&amp;$D111)&amp;$Y$3&amp;$K111&amp;$Z$3&amp;$A111&amp;$AA$3&amp;$I111&amp;$AB$3&amp;$J111&amp;$AC$3&amp;$L111&amp;$AD$3&amp;$M111&amp;$AE$3&amp;$N111&amp;$AF$3&amp;$O111&amp;$AG$3&amp;"True"&amp;$AH$3&amp;$L111&amp;$AI$3&amp;$M111&amp;$AJ$3&amp;$N111&amp;$AK$3</f>
        <v>SavedMinimapMarks=(Name="Note _Nerva _Note 5 ",CustomTag="chipy-196",Location=(X=-148000,Y=-36800,Z=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1" t="str">
        <f>$X$3&amp;($B111&amp;$C111&amp;$D111)&amp;$Y$3&amp;$K111&amp;$Z$3&amp;$A111&amp;$AA$3&amp;$I111&amp;$AB$3&amp;$J111&amp;$AC$3&amp;$L111&amp;$AD$3&amp;$M111&amp;$AE$3&amp;$N111&amp;$AF$3&amp;$O111&amp;$AG$3&amp;"False"&amp;$AH$3&amp;$L111&amp;$AI$3&amp;$M111&amp;$AJ$3&amp;$N111&amp;$AK$3</f>
        <v>SavedMinimapMarks=(Name="Note _Nerva _Note 5 ",CustomTag="chipy-196",Location=(X=-148000,Y=-36800,Z=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2" spans="1:23" x14ac:dyDescent="0.25">
      <c r="A112">
        <v>148000</v>
      </c>
      <c r="B112" t="s">
        <v>278</v>
      </c>
      <c r="C112" t="s">
        <v>450</v>
      </c>
      <c r="D112" t="s">
        <v>279</v>
      </c>
      <c r="E112" t="s">
        <v>335</v>
      </c>
      <c r="F112" t="s">
        <v>451</v>
      </c>
      <c r="G112" t="s">
        <v>5</v>
      </c>
      <c r="H112" t="s">
        <v>6</v>
      </c>
      <c r="I112">
        <v>-220800</v>
      </c>
      <c r="J112">
        <v>-12800</v>
      </c>
      <c r="K112">
        <v>192</v>
      </c>
      <c r="L112">
        <v>0</v>
      </c>
      <c r="M112">
        <v>0.9</v>
      </c>
      <c r="N112">
        <v>0</v>
      </c>
      <c r="O112" t="s">
        <v>7</v>
      </c>
      <c r="P112">
        <f>VLOOKUP(A112,'Yavuz-Indexd'!$A$1:$D$169,4,0)</f>
        <v>133</v>
      </c>
      <c r="V112" t="str">
        <f>$X$3&amp;($B112&amp;$C112&amp;$D112)&amp;$Y$3&amp;$K112&amp;$Z$3&amp;$A112&amp;$AA$3&amp;$I112&amp;$AB$3&amp;$J112&amp;$AC$3&amp;$L112&amp;$AD$3&amp;$M112&amp;$AE$3&amp;$N112&amp;$AF$3&amp;$O112&amp;$AG$3&amp;"True"&amp;$AH$3&amp;$L112&amp;$AI$3&amp;$M112&amp;$AJ$3&amp;$N112&amp;$AK$3</f>
        <v>SavedMinimapMarks=(Name="Note _Nerva _Note 1 ",CustomTag="chipy-192",Location=(X=148000,Y=-220800,Z=-12800)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12" t="str">
        <f>$X$3&amp;($B112&amp;$C112&amp;$D112)&amp;$Y$3&amp;$K112&amp;$Z$3&amp;$A112&amp;$AA$3&amp;$I112&amp;$AB$3&amp;$J112&amp;$AC$3&amp;$L112&amp;$AD$3&amp;$M112&amp;$AE$3&amp;$N112&amp;$AF$3&amp;$O112&amp;$AG$3&amp;"False"&amp;$AH$3&amp;$L112&amp;$AI$3&amp;$M112&amp;$AJ$3&amp;$N112&amp;$AK$3</f>
        <v>SavedMinimapMarks=(Name="Note _Nerva _Note 1 ",CustomTag="chipy-192",Location=(X=148000,Y=-220800,Z=-12800)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13" spans="1:23" x14ac:dyDescent="0.25">
      <c r="A113">
        <v>147200</v>
      </c>
      <c r="B113" t="s">
        <v>278</v>
      </c>
      <c r="C113" t="s">
        <v>450</v>
      </c>
      <c r="D113" t="s">
        <v>329</v>
      </c>
      <c r="E113" t="s">
        <v>455</v>
      </c>
      <c r="F113" t="s">
        <v>212</v>
      </c>
      <c r="G113" t="s">
        <v>5</v>
      </c>
      <c r="H113" t="s">
        <v>6</v>
      </c>
      <c r="I113">
        <v>-37000</v>
      </c>
      <c r="J113">
        <v>-9500</v>
      </c>
      <c r="K113">
        <v>214</v>
      </c>
      <c r="L113">
        <v>0.7</v>
      </c>
      <c r="M113">
        <v>0.6</v>
      </c>
      <c r="N113">
        <v>0</v>
      </c>
      <c r="O113" t="s">
        <v>7</v>
      </c>
      <c r="P113">
        <f>VLOOKUP(A113,'Yavuz-Indexd'!$A$1:$D$169,4,0)</f>
        <v>134</v>
      </c>
      <c r="V113" t="str">
        <f>$X$3&amp;($B113&amp;$C113&amp;$D113)&amp;$Y$3&amp;$K113&amp;$Z$3&amp;$A113&amp;$AA$3&amp;$I113&amp;$AB$3&amp;$J113&amp;$AC$3&amp;$L113&amp;$AD$3&amp;$M113&amp;$AE$3&amp;$N113&amp;$AF$3&amp;$O113&amp;$AG$3&amp;"True"&amp;$AH$3&amp;$L113&amp;$AI$3&amp;$M113&amp;$AJ$3&amp;$N113&amp;$AK$3</f>
        <v>SavedMinimapMarks=(Name="Note _Nerva _Note 23 ",CustomTag="chipy-214",Location=(X=147200,Y=-37000,Z=-9500)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3" t="str">
        <f>$X$3&amp;($B113&amp;$C113&amp;$D113)&amp;$Y$3&amp;$K113&amp;$Z$3&amp;$A113&amp;$AA$3&amp;$I113&amp;$AB$3&amp;$J113&amp;$AC$3&amp;$L113&amp;$AD$3&amp;$M113&amp;$AE$3&amp;$N113&amp;$AF$3&amp;$O113&amp;$AG$3&amp;"False"&amp;$AH$3&amp;$L113&amp;$AI$3&amp;$M113&amp;$AJ$3&amp;$N113&amp;$AK$3</f>
        <v>SavedMinimapMarks=(Name="Note _Nerva _Note 23 ",CustomTag="chipy-214",Location=(X=147200,Y=-37000,Z=-9500)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4" spans="1:23" x14ac:dyDescent="0.25">
      <c r="A114">
        <v>144000</v>
      </c>
      <c r="B114" t="s">
        <v>278</v>
      </c>
      <c r="C114" t="s">
        <v>450</v>
      </c>
      <c r="D114" t="s">
        <v>286</v>
      </c>
      <c r="E114" t="s">
        <v>65</v>
      </c>
      <c r="F114" t="s">
        <v>454</v>
      </c>
      <c r="G114" t="s">
        <v>5</v>
      </c>
      <c r="H114" t="s">
        <v>6</v>
      </c>
      <c r="I114">
        <v>-70400</v>
      </c>
      <c r="J114">
        <v>-11000</v>
      </c>
      <c r="K114">
        <v>195</v>
      </c>
      <c r="L114">
        <v>0.7</v>
      </c>
      <c r="M114">
        <v>0.6</v>
      </c>
      <c r="N114">
        <v>0</v>
      </c>
      <c r="O114" t="s">
        <v>7</v>
      </c>
      <c r="P114">
        <f>VLOOKUP(A114,'Yavuz-Indexd'!$A$1:$D$169,4,0)</f>
        <v>135</v>
      </c>
      <c r="V114" t="str">
        <f>$X$3&amp;($B114&amp;$C114&amp;$D114)&amp;$Y$3&amp;$K114&amp;$Z$3&amp;$A114&amp;$AA$3&amp;$I114&amp;$AB$3&amp;$J114&amp;$AC$3&amp;$L114&amp;$AD$3&amp;$M114&amp;$AE$3&amp;$N114&amp;$AF$3&amp;$O114&amp;$AG$3&amp;"True"&amp;$AH$3&amp;$L114&amp;$AI$3&amp;$M114&amp;$AJ$3&amp;$N114&amp;$AK$3</f>
        <v>SavedMinimapMarks=(Name="Note _Nerva _Note 4 ",CustomTag="chipy-195",Location=(X=144000,Y=-70400,Z=-11000)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4" t="str">
        <f>$X$3&amp;($B114&amp;$C114&amp;$D114)&amp;$Y$3&amp;$K114&amp;$Z$3&amp;$A114&amp;$AA$3&amp;$I114&amp;$AB$3&amp;$J114&amp;$AC$3&amp;$L114&amp;$AD$3&amp;$M114&amp;$AE$3&amp;$N114&amp;$AF$3&amp;$O114&amp;$AG$3&amp;"False"&amp;$AH$3&amp;$L114&amp;$AI$3&amp;$M114&amp;$AJ$3&amp;$N114&amp;$AK$3</f>
        <v>SavedMinimapMarks=(Name="Note _Nerva _Note 4 ",CustomTag="chipy-195",Location=(X=144000,Y=-70400,Z=-11000)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5" spans="1:23" x14ac:dyDescent="0.25">
      <c r="A115">
        <v>-142300</v>
      </c>
      <c r="B115" t="s">
        <v>278</v>
      </c>
      <c r="C115" t="s">
        <v>450</v>
      </c>
      <c r="D115" t="s">
        <v>318</v>
      </c>
      <c r="E115" t="s">
        <v>475</v>
      </c>
      <c r="F115" t="s">
        <v>476</v>
      </c>
      <c r="G115" t="s">
        <v>5</v>
      </c>
      <c r="H115" t="s">
        <v>6</v>
      </c>
      <c r="I115">
        <v>63000</v>
      </c>
      <c r="J115">
        <v>-11700</v>
      </c>
      <c r="K115">
        <v>209</v>
      </c>
      <c r="L115">
        <v>0.7</v>
      </c>
      <c r="M115">
        <v>0.6</v>
      </c>
      <c r="N115">
        <v>0</v>
      </c>
      <c r="O115" t="s">
        <v>7</v>
      </c>
      <c r="P115">
        <f>VLOOKUP(A115,'Yavuz-Indexd'!$A$1:$D$169,4,0)</f>
        <v>136</v>
      </c>
      <c r="V115" t="str">
        <f>$X$3&amp;($B115&amp;$C115&amp;$D115)&amp;$Y$3&amp;$K115&amp;$Z$3&amp;$A115&amp;$AA$3&amp;$I115&amp;$AB$3&amp;$J115&amp;$AC$3&amp;$L115&amp;$AD$3&amp;$M115&amp;$AE$3&amp;$N115&amp;$AF$3&amp;$O115&amp;$AG$3&amp;"True"&amp;$AH$3&amp;$L115&amp;$AI$3&amp;$M115&amp;$AJ$3&amp;$N115&amp;$AK$3</f>
        <v>SavedMinimapMarks=(Name="Note _Nerva _Note 18 ",CustomTag="chipy-209",Location=(X=-142300,Y=63000,Z=-11700)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5" t="str">
        <f>$X$3&amp;($B115&amp;$C115&amp;$D115)&amp;$Y$3&amp;$K115&amp;$Z$3&amp;$A115&amp;$AA$3&amp;$I115&amp;$AB$3&amp;$J115&amp;$AC$3&amp;$L115&amp;$AD$3&amp;$M115&amp;$AE$3&amp;$N115&amp;$AF$3&amp;$O115&amp;$AG$3&amp;"False"&amp;$AH$3&amp;$L115&amp;$AI$3&amp;$M115&amp;$AJ$3&amp;$N115&amp;$AK$3</f>
        <v>SavedMinimapMarks=(Name="Note _Nerva _Note 18 ",CustomTag="chipy-209",Location=(X=-142300,Y=63000,Z=-11700)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6" spans="1:23" x14ac:dyDescent="0.25">
      <c r="A116">
        <v>13300</v>
      </c>
      <c r="B116" t="s">
        <v>278</v>
      </c>
      <c r="C116" t="s">
        <v>412</v>
      </c>
      <c r="D116" t="s">
        <v>318</v>
      </c>
      <c r="E116" t="s">
        <v>77</v>
      </c>
      <c r="F116" t="s">
        <v>434</v>
      </c>
      <c r="G116" t="s">
        <v>5</v>
      </c>
      <c r="H116" t="s">
        <v>6</v>
      </c>
      <c r="I116">
        <v>-187500</v>
      </c>
      <c r="J116">
        <v>11200</v>
      </c>
      <c r="K116">
        <v>178</v>
      </c>
      <c r="L116">
        <v>0.7</v>
      </c>
      <c r="M116">
        <v>0.6</v>
      </c>
      <c r="N116">
        <v>0</v>
      </c>
      <c r="O116" t="s">
        <v>7</v>
      </c>
      <c r="P116">
        <f>VLOOKUP(A116,'Yavuz-Indexd'!$A$1:$D$169,4,0)</f>
        <v>137</v>
      </c>
      <c r="V116" t="str">
        <f>$X$3&amp;($B116&amp;$C116&amp;$D116)&amp;$Y$3&amp;$K116&amp;$Z$3&amp;$A116&amp;$AA$3&amp;$I116&amp;$AB$3&amp;$J116&amp;$AC$3&amp;$L116&amp;$AD$3&amp;$M116&amp;$AE$3&amp;$N116&amp;$AF$3&amp;$O116&amp;$AG$3&amp;"True"&amp;$AH$3&amp;$L116&amp;$AI$3&amp;$M116&amp;$AJ$3&amp;$N116&amp;$AK$3</f>
        <v>SavedMinimapMarks=(Name="Note _Mei Yin _Note 18 ",CustomTag="chipy-178",Location=(X=13300,Y=-187500,Z=11200)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6" t="str">
        <f>$X$3&amp;($B116&amp;$C116&amp;$D116)&amp;$Y$3&amp;$K116&amp;$Z$3&amp;$A116&amp;$AA$3&amp;$I116&amp;$AB$3&amp;$J116&amp;$AC$3&amp;$L116&amp;$AD$3&amp;$M116&amp;$AE$3&amp;$N116&amp;$AF$3&amp;$O116&amp;$AG$3&amp;"False"&amp;$AH$3&amp;$L116&amp;$AI$3&amp;$M116&amp;$AJ$3&amp;$N116&amp;$AK$3</f>
        <v>SavedMinimapMarks=(Name="Note _Mei Yin _Note 18 ",CustomTag="chipy-178",Location=(X=13300,Y=-187500,Z=11200)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7" spans="1:23" x14ac:dyDescent="0.25">
      <c r="A117">
        <v>-128400</v>
      </c>
      <c r="B117" t="s">
        <v>278</v>
      </c>
      <c r="C117" t="s">
        <v>412</v>
      </c>
      <c r="D117" t="s">
        <v>316</v>
      </c>
      <c r="E117" t="s">
        <v>432</v>
      </c>
      <c r="F117" t="s">
        <v>433</v>
      </c>
      <c r="G117" t="s">
        <v>5</v>
      </c>
      <c r="H117" t="s">
        <v>6</v>
      </c>
      <c r="I117">
        <v>-176100</v>
      </c>
      <c r="J117">
        <v>4200</v>
      </c>
      <c r="K117">
        <v>177</v>
      </c>
      <c r="L117">
        <v>0.7</v>
      </c>
      <c r="M117">
        <v>0.6</v>
      </c>
      <c r="N117">
        <v>0</v>
      </c>
      <c r="O117" t="s">
        <v>7</v>
      </c>
      <c r="P117">
        <f>VLOOKUP(A117,'Yavuz-Indexd'!$A$1:$D$169,4,0)</f>
        <v>138</v>
      </c>
      <c r="V117" t="str">
        <f>$X$3&amp;($B117&amp;$C117&amp;$D117)&amp;$Y$3&amp;$K117&amp;$Z$3&amp;$A117&amp;$AA$3&amp;$I117&amp;$AB$3&amp;$J117&amp;$AC$3&amp;$L117&amp;$AD$3&amp;$M117&amp;$AE$3&amp;$N117&amp;$AF$3&amp;$O117&amp;$AG$3&amp;"True"&amp;$AH$3&amp;$L117&amp;$AI$3&amp;$M117&amp;$AJ$3&amp;$N117&amp;$AK$3</f>
        <v>SavedMinimapMarks=(Name="Note _Mei Yin _Note 17 ",CustomTag="chipy-177",Location=(X=-128400,Y=-176100,Z=4200)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7" t="str">
        <f>$X$3&amp;($B117&amp;$C117&amp;$D117)&amp;$Y$3&amp;$K117&amp;$Z$3&amp;$A117&amp;$AA$3&amp;$I117&amp;$AB$3&amp;$J117&amp;$AC$3&amp;$L117&amp;$AD$3&amp;$M117&amp;$AE$3&amp;$N117&amp;$AF$3&amp;$O117&amp;$AG$3&amp;"False"&amp;$AH$3&amp;$L117&amp;$AI$3&amp;$M117&amp;$AJ$3&amp;$N117&amp;$AK$3</f>
        <v>SavedMinimapMarks=(Name="Note _Mei Yin _Note 17 ",CustomTag="chipy-177",Location=(X=-128400,Y=-176100,Z=4200)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8" spans="1:23" x14ac:dyDescent="0.25">
      <c r="A118">
        <v>122400</v>
      </c>
      <c r="B118" t="s">
        <v>278</v>
      </c>
      <c r="C118" t="s">
        <v>1</v>
      </c>
      <c r="D118" t="s">
        <v>329</v>
      </c>
      <c r="E118" t="s">
        <v>330</v>
      </c>
      <c r="F118" t="s">
        <v>331</v>
      </c>
      <c r="G118" t="s">
        <v>5</v>
      </c>
      <c r="H118" t="s">
        <v>6</v>
      </c>
      <c r="I118">
        <v>-208800</v>
      </c>
      <c r="J118">
        <v>-13400</v>
      </c>
      <c r="K118">
        <v>124</v>
      </c>
      <c r="L118">
        <v>0.7</v>
      </c>
      <c r="M118">
        <v>0.6</v>
      </c>
      <c r="N118">
        <v>0</v>
      </c>
      <c r="O118" t="s">
        <v>7</v>
      </c>
      <c r="P118">
        <f>VLOOKUP(A118,'Yavuz-Indexd'!$A$1:$D$169,4,0)</f>
        <v>139</v>
      </c>
      <c r="V118" t="str">
        <f>$X$3&amp;($B118&amp;$C118&amp;$D118)&amp;$Y$3&amp;$K118&amp;$Z$3&amp;$A118&amp;$AA$3&amp;$I118&amp;$AB$3&amp;$J118&amp;$AC$3&amp;$L118&amp;$AD$3&amp;$M118&amp;$AE$3&amp;$N118&amp;$AF$3&amp;$O118&amp;$AG$3&amp;"True"&amp;$AH$3&amp;$L118&amp;$AI$3&amp;$M118&amp;$AJ$3&amp;$N118&amp;$AK$3</f>
        <v>SavedMinimapMarks=(Name="Note _Helena _Note 23 ",CustomTag="chipy-124",Location=(X=122400,Y=-208800,Z=-13400)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8" t="str">
        <f>$X$3&amp;($B118&amp;$C118&amp;$D118)&amp;$Y$3&amp;$K118&amp;$Z$3&amp;$A118&amp;$AA$3&amp;$I118&amp;$AB$3&amp;$J118&amp;$AC$3&amp;$L118&amp;$AD$3&amp;$M118&amp;$AE$3&amp;$N118&amp;$AF$3&amp;$O118&amp;$AG$3&amp;"False"&amp;$AH$3&amp;$L118&amp;$AI$3&amp;$M118&amp;$AJ$3&amp;$N118&amp;$AK$3</f>
        <v>SavedMinimapMarks=(Name="Note _Helena _Note 23 ",CustomTag="chipy-124",Location=(X=122400,Y=-208800,Z=-13400)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19" spans="1:23" x14ac:dyDescent="0.25">
      <c r="A119">
        <v>103000</v>
      </c>
      <c r="B119" t="s">
        <v>278</v>
      </c>
      <c r="C119" t="s">
        <v>1</v>
      </c>
      <c r="D119" t="s">
        <v>310</v>
      </c>
      <c r="E119" t="s">
        <v>311</v>
      </c>
      <c r="F119" t="s">
        <v>202</v>
      </c>
      <c r="G119" t="s">
        <v>5</v>
      </c>
      <c r="H119" t="s">
        <v>6</v>
      </c>
      <c r="I119">
        <v>-189200</v>
      </c>
      <c r="J119">
        <v>-9900</v>
      </c>
      <c r="K119">
        <v>115</v>
      </c>
      <c r="L119">
        <v>0.7</v>
      </c>
      <c r="M119">
        <v>0.6</v>
      </c>
      <c r="N119">
        <v>0</v>
      </c>
      <c r="O119" t="s">
        <v>7</v>
      </c>
      <c r="P119">
        <f>VLOOKUP(A119,'Yavuz-Indexd'!$A$1:$D$169,4,0)</f>
        <v>140</v>
      </c>
      <c r="V119" t="str">
        <f>$X$3&amp;($B119&amp;$C119&amp;$D119)&amp;$Y$3&amp;$K119&amp;$Z$3&amp;$A119&amp;$AA$3&amp;$I119&amp;$AB$3&amp;$J119&amp;$AC$3&amp;$L119&amp;$AD$3&amp;$M119&amp;$AE$3&amp;$N119&amp;$AF$3&amp;$O119&amp;$AG$3&amp;"True"&amp;$AH$3&amp;$L119&amp;$AI$3&amp;$M119&amp;$AJ$3&amp;$N119&amp;$AK$3</f>
        <v>SavedMinimapMarks=(Name="Note _Helena _Note 14 ",CustomTag="chipy-115",Location=(X=103000,Y=-189200,Z=-9900)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19" t="str">
        <f>$X$3&amp;($B119&amp;$C119&amp;$D119)&amp;$Y$3&amp;$K119&amp;$Z$3&amp;$A119&amp;$AA$3&amp;$I119&amp;$AB$3&amp;$J119&amp;$AC$3&amp;$L119&amp;$AD$3&amp;$M119&amp;$AE$3&amp;$N119&amp;$AF$3&amp;$O119&amp;$AG$3&amp;"False"&amp;$AH$3&amp;$L119&amp;$AI$3&amp;$M119&amp;$AJ$3&amp;$N119&amp;$AK$3</f>
        <v>SavedMinimapMarks=(Name="Note _Helena _Note 14 ",CustomTag="chipy-115",Location=(X=103000,Y=-189200,Z=-9900)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0" spans="1:23" x14ac:dyDescent="0.25">
      <c r="A120">
        <v>92300</v>
      </c>
      <c r="B120" t="s">
        <v>348</v>
      </c>
      <c r="C120" t="s">
        <v>349</v>
      </c>
      <c r="D120" t="s">
        <v>377</v>
      </c>
      <c r="E120" t="s">
        <v>378</v>
      </c>
      <c r="F120" t="s">
        <v>379</v>
      </c>
      <c r="G120" t="s">
        <v>5</v>
      </c>
      <c r="H120" t="s">
        <v>6</v>
      </c>
      <c r="I120">
        <v>113000</v>
      </c>
      <c r="J120">
        <v>-7000</v>
      </c>
      <c r="K120">
        <v>144</v>
      </c>
      <c r="L120">
        <v>0.7</v>
      </c>
      <c r="M120">
        <v>0.6</v>
      </c>
      <c r="N120">
        <v>0</v>
      </c>
      <c r="O120" t="s">
        <v>7</v>
      </c>
      <c r="P120">
        <f>VLOOKUP(A120,'Yavuz-Indexd'!$A$1:$D$169,4,0)</f>
        <v>141</v>
      </c>
      <c r="V120" t="str">
        <f>$X$3&amp;($B120&amp;$C120&amp;$D120)&amp;$Y$3&amp;$K120&amp;$Z$3&amp;$A120&amp;$AA$3&amp;$I120&amp;$AB$3&amp;$J120&amp;$AC$3&amp;$L120&amp;$AD$3&amp;$M120&amp;$AE$3&amp;$N120&amp;$AF$3&amp;$O120&amp;$AG$3&amp;"True"&amp;$AH$3&amp;$L120&amp;$AI$3&amp;$M120&amp;$AJ$3&amp;$N120&amp;$AK$3</f>
        <v>SavedMinimapMarks=(Name="Record _Rockwell _Record 13 ",CustomTag="chipy-144",Location=(X=92300,Y=113000,Z=-7000)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0" t="str">
        <f>$X$3&amp;($B120&amp;$C120&amp;$D120)&amp;$Y$3&amp;$K120&amp;$Z$3&amp;$A120&amp;$AA$3&amp;$I120&amp;$AB$3&amp;$J120&amp;$AC$3&amp;$L120&amp;$AD$3&amp;$M120&amp;$AE$3&amp;$N120&amp;$AF$3&amp;$O120&amp;$AG$3&amp;"False"&amp;$AH$3&amp;$L120&amp;$AI$3&amp;$M120&amp;$AJ$3&amp;$N120&amp;$AK$3</f>
        <v>SavedMinimapMarks=(Name="Record _Rockwell _Record 13 ",CustomTag="chipy-144",Location=(X=92300,Y=113000,Z=-7000)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1" spans="1:23" x14ac:dyDescent="0.25">
      <c r="A121">
        <v>-8000</v>
      </c>
      <c r="B121" t="s">
        <v>348</v>
      </c>
      <c r="C121" t="s">
        <v>349</v>
      </c>
      <c r="D121" t="s">
        <v>380</v>
      </c>
      <c r="E121" t="s">
        <v>381</v>
      </c>
      <c r="F121" t="s">
        <v>108</v>
      </c>
      <c r="G121" t="s">
        <v>5</v>
      </c>
      <c r="H121" t="s">
        <v>6</v>
      </c>
      <c r="I121">
        <v>68800</v>
      </c>
      <c r="J121">
        <v>5500</v>
      </c>
      <c r="K121">
        <v>145</v>
      </c>
      <c r="L121">
        <v>0</v>
      </c>
      <c r="M121">
        <v>0.7</v>
      </c>
      <c r="N121">
        <v>0.7</v>
      </c>
      <c r="O121" t="s">
        <v>7</v>
      </c>
      <c r="P121">
        <f>VLOOKUP(A121,'Yavuz-Indexd'!$A$1:$D$169,4,0)</f>
        <v>142</v>
      </c>
      <c r="V121" t="str">
        <f>$X$3&amp;($B121&amp;$C121&amp;$D121)&amp;$Y$3&amp;$K121&amp;$Z$3&amp;$A121&amp;$AA$3&amp;$I121&amp;$AB$3&amp;$J121&amp;$AC$3&amp;$L121&amp;$AD$3&amp;$M121&amp;$AE$3&amp;$N121&amp;$AF$3&amp;$O121&amp;$AG$3&amp;"True"&amp;$AH$3&amp;$L121&amp;$AI$3&amp;$M121&amp;$AJ$3&amp;$N121&amp;$AK$3</f>
        <v>SavedMinimapMarks=(Name="Record _Rockwell _Record 14 ",CustomTag="chipy-145",Location=(X=-8000,Y=68800,Z=5500)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21" t="str">
        <f>$X$3&amp;($B121&amp;$C121&amp;$D121)&amp;$Y$3&amp;$K121&amp;$Z$3&amp;$A121&amp;$AA$3&amp;$I121&amp;$AB$3&amp;$J121&amp;$AC$3&amp;$L121&amp;$AD$3&amp;$M121&amp;$AE$3&amp;$N121&amp;$AF$3&amp;$O121&amp;$AG$3&amp;"False"&amp;$AH$3&amp;$L121&amp;$AI$3&amp;$M121&amp;$AJ$3&amp;$N121&amp;$AK$3</f>
        <v>SavedMinimapMarks=(Name="Record _Rockwell _Record 14 ",CustomTag="chipy-145",Location=(X=-8000,Y=68800,Z=5500)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22" spans="1:23" x14ac:dyDescent="0.25">
      <c r="A122">
        <v>-289500</v>
      </c>
      <c r="B122" t="s">
        <v>348</v>
      </c>
      <c r="C122" t="s">
        <v>349</v>
      </c>
      <c r="D122" t="s">
        <v>356</v>
      </c>
      <c r="E122" t="s">
        <v>357</v>
      </c>
      <c r="F122" t="s">
        <v>358</v>
      </c>
      <c r="G122" t="s">
        <v>5</v>
      </c>
      <c r="H122" t="s">
        <v>6</v>
      </c>
      <c r="I122">
        <v>38900</v>
      </c>
      <c r="J122">
        <v>-14100</v>
      </c>
      <c r="K122">
        <v>134</v>
      </c>
      <c r="L122">
        <v>0</v>
      </c>
      <c r="M122">
        <v>0.7</v>
      </c>
      <c r="N122">
        <v>0.7</v>
      </c>
      <c r="O122" t="s">
        <v>7</v>
      </c>
      <c r="P122">
        <f>VLOOKUP(A122,'Yavuz-Indexd'!$A$1:$D$169,4,0)</f>
        <v>143</v>
      </c>
      <c r="V122" t="str">
        <f>$X$3&amp;($B122&amp;$C122&amp;$D122)&amp;$Y$3&amp;$K122&amp;$Z$3&amp;$A122&amp;$AA$3&amp;$I122&amp;$AB$3&amp;$J122&amp;$AC$3&amp;$L122&amp;$AD$3&amp;$M122&amp;$AE$3&amp;$N122&amp;$AF$3&amp;$O122&amp;$AG$3&amp;"True"&amp;$AH$3&amp;$L122&amp;$AI$3&amp;$M122&amp;$AJ$3&amp;$N122&amp;$AK$3</f>
        <v>SavedMinimapMarks=(Name="Record _Rockwell _Record 3 ",CustomTag="chipy-134",Location=(X=-289500,Y=38900,Z=-14100)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22" t="str">
        <f>$X$3&amp;($B122&amp;$C122&amp;$D122)&amp;$Y$3&amp;$K122&amp;$Z$3&amp;$A122&amp;$AA$3&amp;$I122&amp;$AB$3&amp;$J122&amp;$AC$3&amp;$L122&amp;$AD$3&amp;$M122&amp;$AE$3&amp;$N122&amp;$AF$3&amp;$O122&amp;$AG$3&amp;"False"&amp;$AH$3&amp;$L122&amp;$AI$3&amp;$M122&amp;$AJ$3&amp;$N122&amp;$AK$3</f>
        <v>SavedMinimapMarks=(Name="Record _Rockwell _Record 3 ",CustomTag="chipy-134",Location=(X=-289500,Y=38900,Z=-14100)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23" spans="1:23" x14ac:dyDescent="0.25">
      <c r="A123">
        <v>287200</v>
      </c>
      <c r="B123" t="s">
        <v>348</v>
      </c>
      <c r="C123" t="s">
        <v>349</v>
      </c>
      <c r="D123" t="s">
        <v>359</v>
      </c>
      <c r="E123" t="s">
        <v>360</v>
      </c>
      <c r="F123" t="s">
        <v>361</v>
      </c>
      <c r="G123" t="s">
        <v>5</v>
      </c>
      <c r="H123" t="s">
        <v>6</v>
      </c>
      <c r="I123">
        <v>-287200</v>
      </c>
      <c r="J123">
        <v>-14100</v>
      </c>
      <c r="K123">
        <v>135</v>
      </c>
      <c r="L123">
        <v>0.7</v>
      </c>
      <c r="M123">
        <v>0.6</v>
      </c>
      <c r="N123">
        <v>0</v>
      </c>
      <c r="O123" t="s">
        <v>7</v>
      </c>
      <c r="P123">
        <f>VLOOKUP(A123,'Yavuz-Indexd'!$A$1:$D$169,4,0)</f>
        <v>144</v>
      </c>
      <c r="V123" t="str">
        <f>$X$3&amp;($B123&amp;$C123&amp;$D123)&amp;$Y$3&amp;$K123&amp;$Z$3&amp;$A123&amp;$AA$3&amp;$I123&amp;$AB$3&amp;$J123&amp;$AC$3&amp;$L123&amp;$AD$3&amp;$M123&amp;$AE$3&amp;$N123&amp;$AF$3&amp;$O123&amp;$AG$3&amp;"True"&amp;$AH$3&amp;$L123&amp;$AI$3&amp;$M123&amp;$AJ$3&amp;$N123&amp;$AK$3</f>
        <v>SavedMinimapMarks=(Name="Record _Rockwell _Record 4 ",CustomTag="chipy-135",Location=(X=287200,Y=-287200,Z=-14100)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3" t="str">
        <f>$X$3&amp;($B123&amp;$C123&amp;$D123)&amp;$Y$3&amp;$K123&amp;$Z$3&amp;$A123&amp;$AA$3&amp;$I123&amp;$AB$3&amp;$J123&amp;$AC$3&amp;$L123&amp;$AD$3&amp;$M123&amp;$AE$3&amp;$N123&amp;$AF$3&amp;$O123&amp;$AG$3&amp;"False"&amp;$AH$3&amp;$L123&amp;$AI$3&amp;$M123&amp;$AJ$3&amp;$N123&amp;$AK$3</f>
        <v>SavedMinimapMarks=(Name="Record _Rockwell _Record 4 ",CustomTag="chipy-135",Location=(X=287200,Y=-287200,Z=-14100)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4" spans="1:23" x14ac:dyDescent="0.25">
      <c r="A124">
        <v>287200</v>
      </c>
      <c r="B124" t="s">
        <v>348</v>
      </c>
      <c r="C124" t="s">
        <v>349</v>
      </c>
      <c r="D124" t="s">
        <v>407</v>
      </c>
      <c r="E124" t="s">
        <v>408</v>
      </c>
      <c r="F124" t="s">
        <v>361</v>
      </c>
      <c r="G124" t="s">
        <v>5</v>
      </c>
      <c r="H124" t="s">
        <v>6</v>
      </c>
      <c r="I124">
        <v>-239200</v>
      </c>
      <c r="J124">
        <v>-14100</v>
      </c>
      <c r="K124">
        <v>158</v>
      </c>
      <c r="L124">
        <v>0.7</v>
      </c>
      <c r="M124">
        <v>0.6</v>
      </c>
      <c r="N124">
        <v>0</v>
      </c>
      <c r="O124" t="s">
        <v>7</v>
      </c>
      <c r="P124">
        <f>VLOOKUP(A124,'Yavuz-Indexd'!$A$1:$D$169,4,0)</f>
        <v>144</v>
      </c>
      <c r="V124" t="str">
        <f>$X$3&amp;($B124&amp;$C124&amp;$D124)&amp;$Y$3&amp;$K124&amp;$Z$3&amp;$A124&amp;$AA$3&amp;$I124&amp;$AB$3&amp;$J124&amp;$AC$3&amp;$L124&amp;$AD$3&amp;$M124&amp;$AE$3&amp;$N124&amp;$AF$3&amp;$O124&amp;$AG$3&amp;"True"&amp;$AH$3&amp;$L124&amp;$AI$3&amp;$M124&amp;$AJ$3&amp;$N124&amp;$AK$3</f>
        <v>SavedMinimapMarks=(Name="Record _Rockwell _Record 27 ",CustomTag="chipy-158",Location=(X=287200,Y=-239200,Z=-14100)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4" t="str">
        <f>$X$3&amp;($B124&amp;$C124&amp;$D124)&amp;$Y$3&amp;$K124&amp;$Z$3&amp;$A124&amp;$AA$3&amp;$I124&amp;$AB$3&amp;$J124&amp;$AC$3&amp;$L124&amp;$AD$3&amp;$M124&amp;$AE$3&amp;$N124&amp;$AF$3&amp;$O124&amp;$AG$3&amp;"False"&amp;$AH$3&amp;$L124&amp;$AI$3&amp;$M124&amp;$AJ$3&amp;$N124&amp;$AK$3</f>
        <v>SavedMinimapMarks=(Name="Record _Rockwell _Record 27 ",CustomTag="chipy-158",Location=(X=287200,Y=-239200,Z=-14100)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5" spans="1:23" x14ac:dyDescent="0.25">
      <c r="A125">
        <v>-26400</v>
      </c>
      <c r="B125" t="s">
        <v>348</v>
      </c>
      <c r="C125" t="s">
        <v>349</v>
      </c>
      <c r="D125" t="s">
        <v>396</v>
      </c>
      <c r="E125" t="s">
        <v>397</v>
      </c>
      <c r="F125" t="s">
        <v>398</v>
      </c>
      <c r="G125" t="s">
        <v>5</v>
      </c>
      <c r="H125" t="s">
        <v>6</v>
      </c>
      <c r="I125">
        <v>208000</v>
      </c>
      <c r="J125">
        <v>2600</v>
      </c>
      <c r="K125">
        <v>153</v>
      </c>
      <c r="L125">
        <v>0.7</v>
      </c>
      <c r="M125">
        <v>0.6</v>
      </c>
      <c r="N125">
        <v>0</v>
      </c>
      <c r="O125" t="s">
        <v>7</v>
      </c>
      <c r="P125">
        <f>VLOOKUP(A125,'Yavuz-Indexd'!$A$1:$D$169,4,0)</f>
        <v>146</v>
      </c>
      <c r="V125" t="str">
        <f>$X$3&amp;($B125&amp;$C125&amp;$D125)&amp;$Y$3&amp;$K125&amp;$Z$3&amp;$A125&amp;$AA$3&amp;$I125&amp;$AB$3&amp;$J125&amp;$AC$3&amp;$L125&amp;$AD$3&amp;$M125&amp;$AE$3&amp;$N125&amp;$AF$3&amp;$O125&amp;$AG$3&amp;"True"&amp;$AH$3&amp;$L125&amp;$AI$3&amp;$M125&amp;$AJ$3&amp;$N125&amp;$AK$3</f>
        <v>SavedMinimapMarks=(Name="Record _Rockwell _Record 22 ",CustomTag="chipy-153",Location=(X=-26400,Y=208000,Z=2600)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5" t="str">
        <f>$X$3&amp;($B125&amp;$C125&amp;$D125)&amp;$Y$3&amp;$K125&amp;$Z$3&amp;$A125&amp;$AA$3&amp;$I125&amp;$AB$3&amp;$J125&amp;$AC$3&amp;$L125&amp;$AD$3&amp;$M125&amp;$AE$3&amp;$N125&amp;$AF$3&amp;$O125&amp;$AG$3&amp;"False"&amp;$AH$3&amp;$L125&amp;$AI$3&amp;$M125&amp;$AJ$3&amp;$N125&amp;$AK$3</f>
        <v>SavedMinimapMarks=(Name="Record _Rockwell _Record 22 ",CustomTag="chipy-153",Location=(X=-26400,Y=208000,Z=2600)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6" spans="1:23" x14ac:dyDescent="0.25">
      <c r="A126">
        <v>251200</v>
      </c>
      <c r="B126" t="s">
        <v>348</v>
      </c>
      <c r="C126" t="s">
        <v>349</v>
      </c>
      <c r="D126" t="s">
        <v>367</v>
      </c>
      <c r="E126" t="s">
        <v>107</v>
      </c>
      <c r="F126" t="s">
        <v>43</v>
      </c>
      <c r="G126" t="s">
        <v>5</v>
      </c>
      <c r="H126" t="s">
        <v>6</v>
      </c>
      <c r="I126">
        <v>-47200</v>
      </c>
      <c r="J126">
        <v>-5800</v>
      </c>
      <c r="K126">
        <v>138</v>
      </c>
      <c r="L126">
        <v>0.7</v>
      </c>
      <c r="M126">
        <v>0.6</v>
      </c>
      <c r="N126">
        <v>0</v>
      </c>
      <c r="O126" t="s">
        <v>7</v>
      </c>
      <c r="P126">
        <f>VLOOKUP(A126,'Yavuz-Indexd'!$A$1:$D$169,4,0)</f>
        <v>147</v>
      </c>
      <c r="V126" t="str">
        <f>$X$3&amp;($B126&amp;$C126&amp;$D126)&amp;$Y$3&amp;$K126&amp;$Z$3&amp;$A126&amp;$AA$3&amp;$I126&amp;$AB$3&amp;$J126&amp;$AC$3&amp;$L126&amp;$AD$3&amp;$M126&amp;$AE$3&amp;$N126&amp;$AF$3&amp;$O126&amp;$AG$3&amp;"True"&amp;$AH$3&amp;$L126&amp;$AI$3&amp;$M126&amp;$AJ$3&amp;$N126&amp;$AK$3</f>
        <v>SavedMinimapMarks=(Name="Record _Rockwell _Record 7 ",CustomTag="chipy-138",Location=(X=251200,Y=-47200,Z=-5800)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6" t="str">
        <f>$X$3&amp;($B126&amp;$C126&amp;$D126)&amp;$Y$3&amp;$K126&amp;$Z$3&amp;$A126&amp;$AA$3&amp;$I126&amp;$AB$3&amp;$J126&amp;$AC$3&amp;$L126&amp;$AD$3&amp;$M126&amp;$AE$3&amp;$N126&amp;$AF$3&amp;$O126&amp;$AG$3&amp;"False"&amp;$AH$3&amp;$L126&amp;$AI$3&amp;$M126&amp;$AJ$3&amp;$N126&amp;$AK$3</f>
        <v>SavedMinimapMarks=(Name="Record _Rockwell _Record 7 ",CustomTag="chipy-138",Location=(X=251200,Y=-47200,Z=-5800)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7" spans="1:23" x14ac:dyDescent="0.25">
      <c r="A127">
        <v>-22000</v>
      </c>
      <c r="B127" t="s">
        <v>348</v>
      </c>
      <c r="C127" t="s">
        <v>349</v>
      </c>
      <c r="D127" t="s">
        <v>409</v>
      </c>
      <c r="E127" t="s">
        <v>136</v>
      </c>
      <c r="F127" t="s">
        <v>160</v>
      </c>
      <c r="G127" t="s">
        <v>5</v>
      </c>
      <c r="H127" t="s">
        <v>6</v>
      </c>
      <c r="I127">
        <v>226300</v>
      </c>
      <c r="J127">
        <v>-8100</v>
      </c>
      <c r="K127">
        <v>159</v>
      </c>
      <c r="L127">
        <v>0.7</v>
      </c>
      <c r="M127">
        <v>0.6</v>
      </c>
      <c r="N127">
        <v>0</v>
      </c>
      <c r="O127" t="s">
        <v>7</v>
      </c>
      <c r="P127">
        <f>VLOOKUP(A127,'Yavuz-Indexd'!$A$1:$D$169,4,0)</f>
        <v>148</v>
      </c>
      <c r="V127" t="str">
        <f>$X$3&amp;($B127&amp;$C127&amp;$D127)&amp;$Y$3&amp;$K127&amp;$Z$3&amp;$A127&amp;$AA$3&amp;$I127&amp;$AB$3&amp;$J127&amp;$AC$3&amp;$L127&amp;$AD$3&amp;$M127&amp;$AE$3&amp;$N127&amp;$AF$3&amp;$O127&amp;$AG$3&amp;"True"&amp;$AH$3&amp;$L127&amp;$AI$3&amp;$M127&amp;$AJ$3&amp;$N127&amp;$AK$3</f>
        <v>SavedMinimapMarks=(Name="Record _Rockwell _Record 28 ",CustomTag="chipy-159",Location=(X=-22000,Y=226300,Z=-8100)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27" t="str">
        <f>$X$3&amp;($B127&amp;$C127&amp;$D127)&amp;$Y$3&amp;$K127&amp;$Z$3&amp;$A127&amp;$AA$3&amp;$I127&amp;$AB$3&amp;$J127&amp;$AC$3&amp;$L127&amp;$AD$3&amp;$M127&amp;$AE$3&amp;$N127&amp;$AF$3&amp;$O127&amp;$AG$3&amp;"False"&amp;$AH$3&amp;$L127&amp;$AI$3&amp;$M127&amp;$AJ$3&amp;$N127&amp;$AK$3</f>
        <v>SavedMinimapMarks=(Name="Record _Rockwell _Record 28 ",CustomTag="chipy-159",Location=(X=-22000,Y=226300,Z=-8100)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28" spans="1:23" x14ac:dyDescent="0.25">
      <c r="A128">
        <v>204000</v>
      </c>
      <c r="B128" t="s">
        <v>348</v>
      </c>
      <c r="C128" t="s">
        <v>349</v>
      </c>
      <c r="D128" t="s">
        <v>406</v>
      </c>
      <c r="E128" t="s">
        <v>3</v>
      </c>
      <c r="F128" t="s">
        <v>400</v>
      </c>
      <c r="G128" t="s">
        <v>5</v>
      </c>
      <c r="H128" t="s">
        <v>6</v>
      </c>
      <c r="I128">
        <v>206400</v>
      </c>
      <c r="J128">
        <v>-12500</v>
      </c>
      <c r="K128">
        <v>157</v>
      </c>
      <c r="L128">
        <v>0</v>
      </c>
      <c r="M128">
        <v>0.9</v>
      </c>
      <c r="N128">
        <v>0</v>
      </c>
      <c r="O128" t="s">
        <v>7</v>
      </c>
      <c r="P128">
        <f>VLOOKUP(A128,'Yavuz-Indexd'!$A$1:$D$169,4,0)</f>
        <v>149</v>
      </c>
      <c r="V128" t="str">
        <f>$X$3&amp;($B128&amp;$C128&amp;$D128)&amp;$Y$3&amp;$K128&amp;$Z$3&amp;$A128&amp;$AA$3&amp;$I128&amp;$AB$3&amp;$J128&amp;$AC$3&amp;$L128&amp;$AD$3&amp;$M128&amp;$AE$3&amp;$N128&amp;$AF$3&amp;$O128&amp;$AG$3&amp;"True"&amp;$AH$3&amp;$L128&amp;$AI$3&amp;$M128&amp;$AJ$3&amp;$N128&amp;$AK$3</f>
        <v>SavedMinimapMarks=(Name="Record _Rockwell _Record 26 ",CustomTag="chipy-157",Location=(X=204000,Y=206400,Z=-12500)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28" t="str">
        <f>$X$3&amp;($B128&amp;$C128&amp;$D128)&amp;$Y$3&amp;$K128&amp;$Z$3&amp;$A128&amp;$AA$3&amp;$I128&amp;$AB$3&amp;$J128&amp;$AC$3&amp;$L128&amp;$AD$3&amp;$M128&amp;$AE$3&amp;$N128&amp;$AF$3&amp;$O128&amp;$AG$3&amp;"False"&amp;$AH$3&amp;$L128&amp;$AI$3&amp;$M128&amp;$AJ$3&amp;$N128&amp;$AK$3</f>
        <v>SavedMinimapMarks=(Name="Record _Rockwell _Record 26 ",CustomTag="chipy-157",Location=(X=204000,Y=206400,Z=-12500)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29" spans="1:23" x14ac:dyDescent="0.25">
      <c r="A129">
        <v>-201600</v>
      </c>
      <c r="B129" t="s">
        <v>348</v>
      </c>
      <c r="C129" t="s">
        <v>349</v>
      </c>
      <c r="D129" t="s">
        <v>353</v>
      </c>
      <c r="E129" t="s">
        <v>354</v>
      </c>
      <c r="F129" t="s">
        <v>355</v>
      </c>
      <c r="G129" t="s">
        <v>5</v>
      </c>
      <c r="H129" t="s">
        <v>6</v>
      </c>
      <c r="I129">
        <v>265600</v>
      </c>
      <c r="J129">
        <v>-4900</v>
      </c>
      <c r="K129">
        <v>133</v>
      </c>
      <c r="L129">
        <v>0</v>
      </c>
      <c r="M129">
        <v>0.7</v>
      </c>
      <c r="N129">
        <v>0.7</v>
      </c>
      <c r="O129" t="s">
        <v>7</v>
      </c>
      <c r="P129">
        <f>VLOOKUP(A129,'Yavuz-Indexd'!$A$1:$D$169,4,0)</f>
        <v>150</v>
      </c>
      <c r="V129" t="str">
        <f>$X$3&amp;($B129&amp;$C129&amp;$D129)&amp;$Y$3&amp;$K129&amp;$Z$3&amp;$A129&amp;$AA$3&amp;$I129&amp;$AB$3&amp;$J129&amp;$AC$3&amp;$L129&amp;$AD$3&amp;$M129&amp;$AE$3&amp;$N129&amp;$AF$3&amp;$O129&amp;$AG$3&amp;"True"&amp;$AH$3&amp;$L129&amp;$AI$3&amp;$M129&amp;$AJ$3&amp;$N129&amp;$AK$3</f>
        <v>SavedMinimapMarks=(Name="Record _Rockwell _Record 2 ",CustomTag="chipy-133",Location=(X=-201600,Y=265600,Z=-4900)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29" t="str">
        <f>$X$3&amp;($B129&amp;$C129&amp;$D129)&amp;$Y$3&amp;$K129&amp;$Z$3&amp;$A129&amp;$AA$3&amp;$I129&amp;$AB$3&amp;$J129&amp;$AC$3&amp;$L129&amp;$AD$3&amp;$M129&amp;$AE$3&amp;$N129&amp;$AF$3&amp;$O129&amp;$AG$3&amp;"False"&amp;$AH$3&amp;$L129&amp;$AI$3&amp;$M129&amp;$AJ$3&amp;$N129&amp;$AK$3</f>
        <v>SavedMinimapMarks=(Name="Record _Rockwell _Record 2 ",CustomTag="chipy-133",Location=(X=-201600,Y=265600,Z=-4900)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30" spans="1:23" x14ac:dyDescent="0.25">
      <c r="A130">
        <v>-201600</v>
      </c>
      <c r="B130" t="s">
        <v>348</v>
      </c>
      <c r="C130" t="s">
        <v>349</v>
      </c>
      <c r="D130" t="s">
        <v>385</v>
      </c>
      <c r="E130" t="s">
        <v>386</v>
      </c>
      <c r="F130" t="s">
        <v>355</v>
      </c>
      <c r="G130" t="s">
        <v>5</v>
      </c>
      <c r="H130" t="s">
        <v>6</v>
      </c>
      <c r="I130">
        <v>156000</v>
      </c>
      <c r="J130">
        <v>-13400</v>
      </c>
      <c r="K130">
        <v>147</v>
      </c>
      <c r="L130">
        <v>0.7</v>
      </c>
      <c r="M130">
        <v>0.6</v>
      </c>
      <c r="N130">
        <v>0</v>
      </c>
      <c r="O130" t="s">
        <v>7</v>
      </c>
      <c r="P130">
        <f>VLOOKUP(A130,'Yavuz-Indexd'!$A$1:$D$169,4,0)</f>
        <v>150</v>
      </c>
      <c r="V130" t="str">
        <f>$X$3&amp;($B130&amp;$C130&amp;$D130)&amp;$Y$3&amp;$K130&amp;$Z$3&amp;$A130&amp;$AA$3&amp;$I130&amp;$AB$3&amp;$J130&amp;$AC$3&amp;$L130&amp;$AD$3&amp;$M130&amp;$AE$3&amp;$N130&amp;$AF$3&amp;$O130&amp;$AG$3&amp;"True"&amp;$AH$3&amp;$L130&amp;$AI$3&amp;$M130&amp;$AJ$3&amp;$N130&amp;$AK$3</f>
        <v>SavedMinimapMarks=(Name="Record _Rockwell _Record 16 ",CustomTag="chipy-147",Location=(X=-201600,Y=156000,Z=-13400)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0" t="str">
        <f>$X$3&amp;($B130&amp;$C130&amp;$D130)&amp;$Y$3&amp;$K130&amp;$Z$3&amp;$A130&amp;$AA$3&amp;$I130&amp;$AB$3&amp;$J130&amp;$AC$3&amp;$L130&amp;$AD$3&amp;$M130&amp;$AE$3&amp;$N130&amp;$AF$3&amp;$O130&amp;$AG$3&amp;"False"&amp;$AH$3&amp;$L130&amp;$AI$3&amp;$M130&amp;$AJ$3&amp;$N130&amp;$AK$3</f>
        <v>SavedMinimapMarks=(Name="Record _Rockwell _Record 16 ",CustomTag="chipy-147",Location=(X=-201600,Y=156000,Z=-13400)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31" spans="1:23" x14ac:dyDescent="0.25">
      <c r="A131">
        <v>192000</v>
      </c>
      <c r="B131" t="s">
        <v>348</v>
      </c>
      <c r="C131" t="s">
        <v>349</v>
      </c>
      <c r="D131" t="s">
        <v>399</v>
      </c>
      <c r="E131" t="s">
        <v>400</v>
      </c>
      <c r="F131" t="s">
        <v>401</v>
      </c>
      <c r="G131" t="s">
        <v>5</v>
      </c>
      <c r="H131" t="s">
        <v>6</v>
      </c>
      <c r="I131">
        <v>204000</v>
      </c>
      <c r="J131">
        <v>-12000</v>
      </c>
      <c r="K131">
        <v>154</v>
      </c>
      <c r="L131">
        <v>0</v>
      </c>
      <c r="M131">
        <v>0.9</v>
      </c>
      <c r="N131">
        <v>0</v>
      </c>
      <c r="O131" t="s">
        <v>7</v>
      </c>
      <c r="P131">
        <f>VLOOKUP(A131,'Yavuz-Indexd'!$A$1:$D$169,4,0)</f>
        <v>152</v>
      </c>
      <c r="V131" t="str">
        <f>$X$3&amp;($B131&amp;$C131&amp;$D131)&amp;$Y$3&amp;$K131&amp;$Z$3&amp;$A131&amp;$AA$3&amp;$I131&amp;$AB$3&amp;$J131&amp;$AC$3&amp;$L131&amp;$AD$3&amp;$M131&amp;$AE$3&amp;$N131&amp;$AF$3&amp;$O131&amp;$AG$3&amp;"True"&amp;$AH$3&amp;$L131&amp;$AI$3&amp;$M131&amp;$AJ$3&amp;$N131&amp;$AK$3</f>
        <v>SavedMinimapMarks=(Name="Record _Rockwell _Record 23 ",CustomTag="chipy-154",Location=(X=192000,Y=204000,Z=-12000)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31" t="str">
        <f>$X$3&amp;($B131&amp;$C131&amp;$D131)&amp;$Y$3&amp;$K131&amp;$Z$3&amp;$A131&amp;$AA$3&amp;$I131&amp;$AB$3&amp;$J131&amp;$AC$3&amp;$L131&amp;$AD$3&amp;$M131&amp;$AE$3&amp;$N131&amp;$AF$3&amp;$O131&amp;$AG$3&amp;"False"&amp;$AH$3&amp;$L131&amp;$AI$3&amp;$M131&amp;$AJ$3&amp;$N131&amp;$AK$3</f>
        <v>SavedMinimapMarks=(Name="Record _Rockwell _Record 23 ",CustomTag="chipy-154",Location=(X=192000,Y=204000,Z=-12000)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32" spans="1:23" x14ac:dyDescent="0.25">
      <c r="A132">
        <v>-186400</v>
      </c>
      <c r="B132" t="s">
        <v>348</v>
      </c>
      <c r="C132" t="s">
        <v>349</v>
      </c>
      <c r="D132" t="s">
        <v>393</v>
      </c>
      <c r="E132" t="s">
        <v>394</v>
      </c>
      <c r="F132" t="s">
        <v>19</v>
      </c>
      <c r="G132" t="s">
        <v>5</v>
      </c>
      <c r="H132" t="s">
        <v>6</v>
      </c>
      <c r="I132">
        <v>291200</v>
      </c>
      <c r="J132">
        <v>-12900</v>
      </c>
      <c r="K132">
        <v>151</v>
      </c>
      <c r="L132">
        <v>0.7</v>
      </c>
      <c r="M132">
        <v>0.6</v>
      </c>
      <c r="N132">
        <v>0</v>
      </c>
      <c r="O132" t="s">
        <v>7</v>
      </c>
      <c r="P132">
        <f>VLOOKUP(A132,'Yavuz-Indexd'!$A$1:$D$169,4,0)</f>
        <v>153</v>
      </c>
      <c r="V132" t="str">
        <f>$X$3&amp;($B132&amp;$C132&amp;$D132)&amp;$Y$3&amp;$K132&amp;$Z$3&amp;$A132&amp;$AA$3&amp;$I132&amp;$AB$3&amp;$J132&amp;$AC$3&amp;$L132&amp;$AD$3&amp;$M132&amp;$AE$3&amp;$N132&amp;$AF$3&amp;$O132&amp;$AG$3&amp;"True"&amp;$AH$3&amp;$L132&amp;$AI$3&amp;$M132&amp;$AJ$3&amp;$N132&amp;$AK$3</f>
        <v>SavedMinimapMarks=(Name="Record _Rockwell _Record 20 ",CustomTag="chipy-151",Location=(X=-186400,Y=291200,Z=-12900)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2" t="str">
        <f>$X$3&amp;($B132&amp;$C132&amp;$D132)&amp;$Y$3&amp;$K132&amp;$Z$3&amp;$A132&amp;$AA$3&amp;$I132&amp;$AB$3&amp;$J132&amp;$AC$3&amp;$L132&amp;$AD$3&amp;$M132&amp;$AE$3&amp;$N132&amp;$AF$3&amp;$O132&amp;$AG$3&amp;"False"&amp;$AH$3&amp;$L132&amp;$AI$3&amp;$M132&amp;$AJ$3&amp;$N132&amp;$AK$3</f>
        <v>SavedMinimapMarks=(Name="Record _Rockwell _Record 20 ",CustomTag="chipy-151",Location=(X=-186400,Y=291200,Z=-12900)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33" spans="1:23" x14ac:dyDescent="0.25">
      <c r="A133">
        <v>184800</v>
      </c>
      <c r="B133" t="s">
        <v>348</v>
      </c>
      <c r="C133" t="s">
        <v>349</v>
      </c>
      <c r="D133" t="s">
        <v>350</v>
      </c>
      <c r="E133" t="s">
        <v>351</v>
      </c>
      <c r="F133" t="s">
        <v>352</v>
      </c>
      <c r="G133" t="s">
        <v>5</v>
      </c>
      <c r="H133" t="s">
        <v>6</v>
      </c>
      <c r="I133">
        <v>-197600</v>
      </c>
      <c r="J133">
        <v>-14200</v>
      </c>
      <c r="K133">
        <v>132</v>
      </c>
      <c r="L133">
        <v>0</v>
      </c>
      <c r="M133">
        <v>0.9</v>
      </c>
      <c r="N133">
        <v>0</v>
      </c>
      <c r="O133" t="s">
        <v>7</v>
      </c>
      <c r="P133">
        <f>VLOOKUP(A133,'Yavuz-Indexd'!$A$1:$D$169,4,0)</f>
        <v>154</v>
      </c>
      <c r="V133" t="str">
        <f>$X$3&amp;($B133&amp;$C133&amp;$D133)&amp;$Y$3&amp;$K133&amp;$Z$3&amp;$A133&amp;$AA$3&amp;$I133&amp;$AB$3&amp;$J133&amp;$AC$3&amp;$L133&amp;$AD$3&amp;$M133&amp;$AE$3&amp;$N133&amp;$AF$3&amp;$O133&amp;$AG$3&amp;"True"&amp;$AH$3&amp;$L133&amp;$AI$3&amp;$M133&amp;$AJ$3&amp;$N133&amp;$AK$3</f>
        <v>SavedMinimapMarks=(Name="Record _Rockwell _Record 1 ",CustomTag="chipy-132",Location=(X=184800,Y=-197600,Z=-14200)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33" t="str">
        <f>$X$3&amp;($B133&amp;$C133&amp;$D133)&amp;$Y$3&amp;$K133&amp;$Z$3&amp;$A133&amp;$AA$3&amp;$I133&amp;$AB$3&amp;$J133&amp;$AC$3&amp;$L133&amp;$AD$3&amp;$M133&amp;$AE$3&amp;$N133&amp;$AF$3&amp;$O133&amp;$AG$3&amp;"False"&amp;$AH$3&amp;$L133&amp;$AI$3&amp;$M133&amp;$AJ$3&amp;$N133&amp;$AK$3</f>
        <v>SavedMinimapMarks=(Name="Record _Rockwell _Record 1 ",CustomTag="chipy-132",Location=(X=184800,Y=-197600,Z=-14200)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34" spans="1:23" x14ac:dyDescent="0.25">
      <c r="A134">
        <v>-178000</v>
      </c>
      <c r="B134" t="s">
        <v>348</v>
      </c>
      <c r="C134" t="s">
        <v>349</v>
      </c>
      <c r="D134" t="s">
        <v>392</v>
      </c>
      <c r="E134" t="s">
        <v>85</v>
      </c>
      <c r="F134" t="s">
        <v>296</v>
      </c>
      <c r="G134" t="s">
        <v>5</v>
      </c>
      <c r="H134" t="s">
        <v>6</v>
      </c>
      <c r="I134">
        <v>270400</v>
      </c>
      <c r="J134">
        <v>-11900</v>
      </c>
      <c r="K134">
        <v>150</v>
      </c>
      <c r="L134">
        <v>0.7</v>
      </c>
      <c r="M134">
        <v>0.6</v>
      </c>
      <c r="N134">
        <v>0</v>
      </c>
      <c r="O134" t="s">
        <v>7</v>
      </c>
      <c r="P134">
        <f>VLOOKUP(A134,'Yavuz-Indexd'!$A$1:$D$169,4,0)</f>
        <v>155</v>
      </c>
      <c r="V134" t="str">
        <f>$X$3&amp;($B134&amp;$C134&amp;$D134)&amp;$Y$3&amp;$K134&amp;$Z$3&amp;$A134&amp;$AA$3&amp;$I134&amp;$AB$3&amp;$J134&amp;$AC$3&amp;$L134&amp;$AD$3&amp;$M134&amp;$AE$3&amp;$N134&amp;$AF$3&amp;$O134&amp;$AG$3&amp;"True"&amp;$AH$3&amp;$L134&amp;$AI$3&amp;$M134&amp;$AJ$3&amp;$N134&amp;$AK$3</f>
        <v>SavedMinimapMarks=(Name="Record _Rockwell _Record 19 ",CustomTag="chipy-150",Location=(X=-178000,Y=270400,Z=-11900)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4" t="str">
        <f>$X$3&amp;($B134&amp;$C134&amp;$D134)&amp;$Y$3&amp;$K134&amp;$Z$3&amp;$A134&amp;$AA$3&amp;$I134&amp;$AB$3&amp;$J134&amp;$AC$3&amp;$L134&amp;$AD$3&amp;$M134&amp;$AE$3&amp;$N134&amp;$AF$3&amp;$O134&amp;$AG$3&amp;"False"&amp;$AH$3&amp;$L134&amp;$AI$3&amp;$M134&amp;$AJ$3&amp;$N134&amp;$AK$3</f>
        <v>SavedMinimapMarks=(Name="Record _Rockwell _Record 19 ",CustomTag="chipy-150",Location=(X=-178000,Y=270400,Z=-11900)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35" spans="1:23" x14ac:dyDescent="0.25">
      <c r="A135">
        <v>172000</v>
      </c>
      <c r="B135" t="s">
        <v>278</v>
      </c>
      <c r="C135" t="s">
        <v>1</v>
      </c>
      <c r="D135" t="s">
        <v>282</v>
      </c>
      <c r="E135" t="s">
        <v>283</v>
      </c>
      <c r="F135" t="s">
        <v>149</v>
      </c>
      <c r="G135" t="s">
        <v>5</v>
      </c>
      <c r="H135" t="s">
        <v>6</v>
      </c>
      <c r="I135">
        <v>333600</v>
      </c>
      <c r="J135">
        <v>-43600</v>
      </c>
      <c r="K135">
        <v>103</v>
      </c>
      <c r="L135">
        <v>0.1</v>
      </c>
      <c r="M135">
        <v>0.1</v>
      </c>
      <c r="N135">
        <v>0.1</v>
      </c>
      <c r="O135" t="s">
        <v>7</v>
      </c>
      <c r="P135">
        <f>VLOOKUP(A135,'Yavuz-Indexd'!$A$1:$D$169,4,0)</f>
        <v>156</v>
      </c>
      <c r="V135" t="str">
        <f>$X$3&amp;($B135&amp;$C135&amp;$D135)&amp;$Y$3&amp;$K135&amp;$Z$3&amp;$A135&amp;$AA$3&amp;$I135&amp;$AB$3&amp;$J135&amp;$AC$3&amp;$L135&amp;$AD$3&amp;$M135&amp;$AE$3&amp;$N135&amp;$AF$3&amp;$O135&amp;$AG$3&amp;"True"&amp;$AH$3&amp;$L135&amp;$AI$3&amp;$M135&amp;$AJ$3&amp;$N135&amp;$AK$3</f>
        <v>SavedMinimapMarks=(Name="Note _Helena _Note 2 ",CustomTag="chipy-103",Location=(X=172000,Y=333600,Z=-43600)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35" t="str">
        <f>$X$3&amp;($B135&amp;$C135&amp;$D135)&amp;$Y$3&amp;$K135&amp;$Z$3&amp;$A135&amp;$AA$3&amp;$I135&amp;$AB$3&amp;$J135&amp;$AC$3&amp;$L135&amp;$AD$3&amp;$M135&amp;$AE$3&amp;$N135&amp;$AF$3&amp;$O135&amp;$AG$3&amp;"False"&amp;$AH$3&amp;$L135&amp;$AI$3&amp;$M135&amp;$AJ$3&amp;$N135&amp;$AK$3</f>
        <v>SavedMinimapMarks=(Name="Note _Helena _Note 2 ",CustomTag="chipy-103",Location=(X=172000,Y=333600,Z=-43600)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36" spans="1:23" x14ac:dyDescent="0.25">
      <c r="A136">
        <v>172000</v>
      </c>
      <c r="B136" t="s">
        <v>348</v>
      </c>
      <c r="C136" t="s">
        <v>349</v>
      </c>
      <c r="D136" t="s">
        <v>371</v>
      </c>
      <c r="E136" t="s">
        <v>242</v>
      </c>
      <c r="F136" t="s">
        <v>198</v>
      </c>
      <c r="G136" t="s">
        <v>5</v>
      </c>
      <c r="H136" t="s">
        <v>6</v>
      </c>
      <c r="I136">
        <v>205600</v>
      </c>
      <c r="J136">
        <v>-13800</v>
      </c>
      <c r="K136">
        <v>141</v>
      </c>
      <c r="L136">
        <v>0</v>
      </c>
      <c r="M136">
        <v>0.9</v>
      </c>
      <c r="N136">
        <v>0</v>
      </c>
      <c r="O136" t="s">
        <v>7</v>
      </c>
      <c r="P136">
        <f>VLOOKUP(A136,'Yavuz-Indexd'!$A$1:$D$169,4,0)</f>
        <v>156</v>
      </c>
      <c r="V136" t="str">
        <f>$X$3&amp;($B136&amp;$C136&amp;$D136)&amp;$Y$3&amp;$K136&amp;$Z$3&amp;$A136&amp;$AA$3&amp;$I136&amp;$AB$3&amp;$J136&amp;$AC$3&amp;$L136&amp;$AD$3&amp;$M136&amp;$AE$3&amp;$N136&amp;$AF$3&amp;$O136&amp;$AG$3&amp;"True"&amp;$AH$3&amp;$L136&amp;$AI$3&amp;$M136&amp;$AJ$3&amp;$N136&amp;$AK$3</f>
        <v>SavedMinimapMarks=(Name="Record _Rockwell _Record 10 ",CustomTag="chipy-141",Location=(X=172000,Y=205600,Z=-13800)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36" t="str">
        <f>$X$3&amp;($B136&amp;$C136&amp;$D136)&amp;$Y$3&amp;$K136&amp;$Z$3&amp;$A136&amp;$AA$3&amp;$I136&amp;$AB$3&amp;$J136&amp;$AC$3&amp;$L136&amp;$AD$3&amp;$M136&amp;$AE$3&amp;$N136&amp;$AF$3&amp;$O136&amp;$AG$3&amp;"False"&amp;$AH$3&amp;$L136&amp;$AI$3&amp;$M136&amp;$AJ$3&amp;$N136&amp;$AK$3</f>
        <v>SavedMinimapMarks=(Name="Record _Rockwell _Record 10 ",CustomTag="chipy-141",Location=(X=172000,Y=205600,Z=-13800)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37" spans="1:23" x14ac:dyDescent="0.25">
      <c r="A137">
        <v>-147000</v>
      </c>
      <c r="B137" t="s">
        <v>348</v>
      </c>
      <c r="C137" t="s">
        <v>349</v>
      </c>
      <c r="D137" t="s">
        <v>395</v>
      </c>
      <c r="E137" t="s">
        <v>235</v>
      </c>
      <c r="F137" t="s">
        <v>45</v>
      </c>
      <c r="G137" t="s">
        <v>5</v>
      </c>
      <c r="H137" t="s">
        <v>6</v>
      </c>
      <c r="I137">
        <v>216800</v>
      </c>
      <c r="J137">
        <v>-11500</v>
      </c>
      <c r="K137">
        <v>152</v>
      </c>
      <c r="L137">
        <v>0.7</v>
      </c>
      <c r="M137">
        <v>0.6</v>
      </c>
      <c r="N137">
        <v>0</v>
      </c>
      <c r="O137" t="s">
        <v>7</v>
      </c>
      <c r="P137">
        <f>VLOOKUP(A137,'Yavuz-Indexd'!$A$1:$D$169,4,0)</f>
        <v>158</v>
      </c>
      <c r="V137" t="str">
        <f>$X$3&amp;($B137&amp;$C137&amp;$D137)&amp;$Y$3&amp;$K137&amp;$Z$3&amp;$A137&amp;$AA$3&amp;$I137&amp;$AB$3&amp;$J137&amp;$AC$3&amp;$L137&amp;$AD$3&amp;$M137&amp;$AE$3&amp;$N137&amp;$AF$3&amp;$O137&amp;$AG$3&amp;"True"&amp;$AH$3&amp;$L137&amp;$AI$3&amp;$M137&amp;$AJ$3&amp;$N137&amp;$AK$3</f>
        <v>SavedMinimapMarks=(Name="Record _Rockwell _Record 21 ",CustomTag="chipy-152",Location=(X=-147000,Y=216800,Z=-11500)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7" t="str">
        <f>$X$3&amp;($B137&amp;$C137&amp;$D137)&amp;$Y$3&amp;$K137&amp;$Z$3&amp;$A137&amp;$AA$3&amp;$I137&amp;$AB$3&amp;$J137&amp;$AC$3&amp;$L137&amp;$AD$3&amp;$M137&amp;$AE$3&amp;$N137&amp;$AF$3&amp;$O137&amp;$AG$3&amp;"False"&amp;$AH$3&amp;$L137&amp;$AI$3&amp;$M137&amp;$AJ$3&amp;$N137&amp;$AK$3</f>
        <v>SavedMinimapMarks=(Name="Record _Rockwell _Record 21 ",CustomTag="chipy-152",Location=(X=-147000,Y=216800,Z=-11500)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38" spans="1:23" x14ac:dyDescent="0.25">
      <c r="A138">
        <v>144800</v>
      </c>
      <c r="B138" t="s">
        <v>348</v>
      </c>
      <c r="C138" t="s">
        <v>349</v>
      </c>
      <c r="D138" t="s">
        <v>402</v>
      </c>
      <c r="E138" t="s">
        <v>403</v>
      </c>
      <c r="F138" t="s">
        <v>209</v>
      </c>
      <c r="G138" t="s">
        <v>5</v>
      </c>
      <c r="H138" t="s">
        <v>6</v>
      </c>
      <c r="I138">
        <v>212000</v>
      </c>
      <c r="J138">
        <v>-12000</v>
      </c>
      <c r="K138">
        <v>155</v>
      </c>
      <c r="L138">
        <v>0.7</v>
      </c>
      <c r="M138">
        <v>0.6</v>
      </c>
      <c r="N138">
        <v>0</v>
      </c>
      <c r="O138" t="s">
        <v>7</v>
      </c>
      <c r="P138">
        <f>VLOOKUP(A138,'Yavuz-Indexd'!$A$1:$D$169,4,0)</f>
        <v>159</v>
      </c>
      <c r="V138" t="str">
        <f>$X$3&amp;($B138&amp;$C138&amp;$D138)&amp;$Y$3&amp;$K138&amp;$Z$3&amp;$A138&amp;$AA$3&amp;$I138&amp;$AB$3&amp;$J138&amp;$AC$3&amp;$L138&amp;$AD$3&amp;$M138&amp;$AE$3&amp;$N138&amp;$AF$3&amp;$O138&amp;$AG$3&amp;"True"&amp;$AH$3&amp;$L138&amp;$AI$3&amp;$M138&amp;$AJ$3&amp;$N138&amp;$AK$3</f>
        <v>SavedMinimapMarks=(Name="Record _Rockwell _Record 24 ",CustomTag="chipy-155",Location=(X=144800,Y=212000,Z=-12000)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8" t="str">
        <f>$X$3&amp;($B138&amp;$C138&amp;$D138)&amp;$Y$3&amp;$K138&amp;$Z$3&amp;$A138&amp;$AA$3&amp;$I138&amp;$AB$3&amp;$J138&amp;$AC$3&amp;$L138&amp;$AD$3&amp;$M138&amp;$AE$3&amp;$N138&amp;$AF$3&amp;$O138&amp;$AG$3&amp;"False"&amp;$AH$3&amp;$L138&amp;$AI$3&amp;$M138&amp;$AJ$3&amp;$N138&amp;$AK$3</f>
        <v>SavedMinimapMarks=(Name="Record _Rockwell _Record 24 ",CustomTag="chipy-155",Location=(X=144800,Y=212000,Z=-12000)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39" spans="1:23" x14ac:dyDescent="0.25">
      <c r="A139">
        <v>-144000</v>
      </c>
      <c r="B139" t="s">
        <v>348</v>
      </c>
      <c r="C139" t="s">
        <v>349</v>
      </c>
      <c r="D139" t="s">
        <v>382</v>
      </c>
      <c r="E139" t="s">
        <v>383</v>
      </c>
      <c r="F139" t="s">
        <v>384</v>
      </c>
      <c r="G139" t="s">
        <v>5</v>
      </c>
      <c r="H139" t="s">
        <v>6</v>
      </c>
      <c r="I139">
        <v>161200</v>
      </c>
      <c r="J139">
        <v>-14200</v>
      </c>
      <c r="K139">
        <v>146</v>
      </c>
      <c r="L139">
        <v>0.7</v>
      </c>
      <c r="M139">
        <v>0.6</v>
      </c>
      <c r="N139">
        <v>0</v>
      </c>
      <c r="O139" t="s">
        <v>7</v>
      </c>
      <c r="P139">
        <f>VLOOKUP(A139,'Yavuz-Indexd'!$A$1:$D$169,4,0)</f>
        <v>160</v>
      </c>
      <c r="V139" t="str">
        <f>$X$3&amp;($B139&amp;$C139&amp;$D139)&amp;$Y$3&amp;$K139&amp;$Z$3&amp;$A139&amp;$AA$3&amp;$I139&amp;$AB$3&amp;$J139&amp;$AC$3&amp;$L139&amp;$AD$3&amp;$M139&amp;$AE$3&amp;$N139&amp;$AF$3&amp;$O139&amp;$AG$3&amp;"True"&amp;$AH$3&amp;$L139&amp;$AI$3&amp;$M139&amp;$AJ$3&amp;$N139&amp;$AK$3</f>
        <v>SavedMinimapMarks=(Name="Record _Rockwell _Record 15 ",CustomTag="chipy-146",Location=(X=-144000,Y=161200,Z=-14200)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39" t="str">
        <f>$X$3&amp;($B139&amp;$C139&amp;$D139)&amp;$Y$3&amp;$K139&amp;$Z$3&amp;$A139&amp;$AA$3&amp;$I139&amp;$AB$3&amp;$J139&amp;$AC$3&amp;$L139&amp;$AD$3&amp;$M139&amp;$AE$3&amp;$N139&amp;$AF$3&amp;$O139&amp;$AG$3&amp;"False"&amp;$AH$3&amp;$L139&amp;$AI$3&amp;$M139&amp;$AJ$3&amp;$N139&amp;$AK$3</f>
        <v>SavedMinimapMarks=(Name="Record _Rockwell _Record 15 ",CustomTag="chipy-146",Location=(X=-144000,Y=161200,Z=-14200)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40" spans="1:23" x14ac:dyDescent="0.25">
      <c r="A140">
        <v>136800</v>
      </c>
      <c r="B140" t="s">
        <v>348</v>
      </c>
      <c r="C140" t="s">
        <v>349</v>
      </c>
      <c r="D140" t="s">
        <v>372</v>
      </c>
      <c r="E140" t="s">
        <v>373</v>
      </c>
      <c r="F140" t="s">
        <v>374</v>
      </c>
      <c r="G140" t="s">
        <v>5</v>
      </c>
      <c r="H140" t="s">
        <v>6</v>
      </c>
      <c r="I140">
        <v>240000</v>
      </c>
      <c r="J140">
        <v>-12200</v>
      </c>
      <c r="K140">
        <v>142</v>
      </c>
      <c r="L140">
        <v>0.7</v>
      </c>
      <c r="M140">
        <v>0.6</v>
      </c>
      <c r="N140">
        <v>0</v>
      </c>
      <c r="O140" t="s">
        <v>7</v>
      </c>
      <c r="P140">
        <f>VLOOKUP(A140,'Yavuz-Indexd'!$A$1:$D$169,4,0)</f>
        <v>161</v>
      </c>
      <c r="V140" t="str">
        <f>$X$3&amp;($B140&amp;$C140&amp;$D140)&amp;$Y$3&amp;$K140&amp;$Z$3&amp;$A140&amp;$AA$3&amp;$I140&amp;$AB$3&amp;$J140&amp;$AC$3&amp;$L140&amp;$AD$3&amp;$M140&amp;$AE$3&amp;$N140&amp;$AF$3&amp;$O140&amp;$AG$3&amp;"True"&amp;$AH$3&amp;$L140&amp;$AI$3&amp;$M140&amp;$AJ$3&amp;$N140&amp;$AK$3</f>
        <v>SavedMinimapMarks=(Name="Record _Rockwell _Record 11 ",CustomTag="chipy-142",Location=(X=136800,Y=240000,Z=-12200)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40" t="str">
        <f>$X$3&amp;($B140&amp;$C140&amp;$D140)&amp;$Y$3&amp;$K140&amp;$Z$3&amp;$A140&amp;$AA$3&amp;$I140&amp;$AB$3&amp;$J140&amp;$AC$3&amp;$L140&amp;$AD$3&amp;$M140&amp;$AE$3&amp;$N140&amp;$AF$3&amp;$O140&amp;$AG$3&amp;"False"&amp;$AH$3&amp;$L140&amp;$AI$3&amp;$M140&amp;$AJ$3&amp;$N140&amp;$AK$3</f>
        <v>SavedMinimapMarks=(Name="Record _Rockwell _Record 11 ",CustomTag="chipy-142",Location=(X=136800,Y=240000,Z=-12200)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41" spans="1:23" x14ac:dyDescent="0.25">
      <c r="A141">
        <v>-127200</v>
      </c>
      <c r="B141" t="s">
        <v>348</v>
      </c>
      <c r="C141" t="s">
        <v>349</v>
      </c>
      <c r="D141" t="s">
        <v>368</v>
      </c>
      <c r="E141" t="s">
        <v>123</v>
      </c>
      <c r="F141" t="s">
        <v>313</v>
      </c>
      <c r="G141" t="s">
        <v>5</v>
      </c>
      <c r="H141" t="s">
        <v>6</v>
      </c>
      <c r="I141">
        <v>116000</v>
      </c>
      <c r="J141">
        <v>-10400</v>
      </c>
      <c r="K141">
        <v>139</v>
      </c>
      <c r="L141">
        <v>0</v>
      </c>
      <c r="M141">
        <v>0.7</v>
      </c>
      <c r="N141">
        <v>0.7</v>
      </c>
      <c r="O141" t="s">
        <v>7</v>
      </c>
      <c r="P141">
        <f>VLOOKUP(A141,'Yavuz-Indexd'!$A$1:$D$169,4,0)</f>
        <v>162</v>
      </c>
      <c r="V141" t="str">
        <f>$X$3&amp;($B141&amp;$C141&amp;$D141)&amp;$Y$3&amp;$K141&amp;$Z$3&amp;$A141&amp;$AA$3&amp;$I141&amp;$AB$3&amp;$J141&amp;$AC$3&amp;$L141&amp;$AD$3&amp;$M141&amp;$AE$3&amp;$N141&amp;$AF$3&amp;$O141&amp;$AG$3&amp;"True"&amp;$AH$3&amp;$L141&amp;$AI$3&amp;$M141&amp;$AJ$3&amp;$N141&amp;$AK$3</f>
        <v>SavedMinimapMarks=(Name="Record _Rockwell _Record 8 ",CustomTag="chipy-139",Location=(X=-127200,Y=116000,Z=-10400)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41" t="str">
        <f>$X$3&amp;($B141&amp;$C141&amp;$D141)&amp;$Y$3&amp;$K141&amp;$Z$3&amp;$A141&amp;$AA$3&amp;$I141&amp;$AB$3&amp;$J141&amp;$AC$3&amp;$L141&amp;$AD$3&amp;$M141&amp;$AE$3&amp;$N141&amp;$AF$3&amp;$O141&amp;$AG$3&amp;"False"&amp;$AH$3&amp;$L141&amp;$AI$3&amp;$M141&amp;$AJ$3&amp;$N141&amp;$AK$3</f>
        <v>SavedMinimapMarks=(Name="Record _Rockwell _Record 8 ",CustomTag="chipy-139",Location=(X=-127200,Y=116000,Z=-10400)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42" spans="1:23" x14ac:dyDescent="0.25">
      <c r="A142">
        <v>124800</v>
      </c>
      <c r="B142" t="s">
        <v>348</v>
      </c>
      <c r="C142" t="s">
        <v>349</v>
      </c>
      <c r="D142" t="s">
        <v>404</v>
      </c>
      <c r="E142" t="s">
        <v>167</v>
      </c>
      <c r="F142" t="s">
        <v>405</v>
      </c>
      <c r="G142" t="s">
        <v>5</v>
      </c>
      <c r="H142" t="s">
        <v>6</v>
      </c>
      <c r="I142">
        <v>200000</v>
      </c>
      <c r="J142">
        <v>-12500</v>
      </c>
      <c r="K142">
        <v>156</v>
      </c>
      <c r="L142">
        <v>0</v>
      </c>
      <c r="M142">
        <v>0.9</v>
      </c>
      <c r="N142">
        <v>0</v>
      </c>
      <c r="O142" t="s">
        <v>7</v>
      </c>
      <c r="P142">
        <f>VLOOKUP(A142,'Yavuz-Indexd'!$A$1:$D$169,4,0)</f>
        <v>163</v>
      </c>
      <c r="V142" t="str">
        <f>$X$3&amp;($B142&amp;$C142&amp;$D142)&amp;$Y$3&amp;$K142&amp;$Z$3&amp;$A142&amp;$AA$3&amp;$I142&amp;$AB$3&amp;$J142&amp;$AC$3&amp;$L142&amp;$AD$3&amp;$M142&amp;$AE$3&amp;$N142&amp;$AF$3&amp;$O142&amp;$AG$3&amp;"True"&amp;$AH$3&amp;$L142&amp;$AI$3&amp;$M142&amp;$AJ$3&amp;$N142&amp;$AK$3</f>
        <v>SavedMinimapMarks=(Name="Record _Rockwell _Record 25 ",CustomTag="chipy-156",Location=(X=124800,Y=200000,Z=-12500)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42" t="str">
        <f>$X$3&amp;($B142&amp;$C142&amp;$D142)&amp;$Y$3&amp;$K142&amp;$Z$3&amp;$A142&amp;$AA$3&amp;$I142&amp;$AB$3&amp;$J142&amp;$AC$3&amp;$L142&amp;$AD$3&amp;$M142&amp;$AE$3&amp;$N142&amp;$AF$3&amp;$O142&amp;$AG$3&amp;"False"&amp;$AH$3&amp;$L142&amp;$AI$3&amp;$M142&amp;$AJ$3&amp;$N142&amp;$AK$3</f>
        <v>SavedMinimapMarks=(Name="Record _Rockwell _Record 25 ",CustomTag="chipy-156",Location=(X=124800,Y=200000,Z=-12500)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43" spans="1:23" x14ac:dyDescent="0.25">
      <c r="A143">
        <v>10400</v>
      </c>
      <c r="B143" t="s">
        <v>348</v>
      </c>
      <c r="C143" t="s">
        <v>349</v>
      </c>
      <c r="D143" t="s">
        <v>375</v>
      </c>
      <c r="E143" t="s">
        <v>81</v>
      </c>
      <c r="F143" t="s">
        <v>376</v>
      </c>
      <c r="G143" t="s">
        <v>5</v>
      </c>
      <c r="H143" t="s">
        <v>6</v>
      </c>
      <c r="I143">
        <v>260800</v>
      </c>
      <c r="J143">
        <v>-12000</v>
      </c>
      <c r="K143">
        <v>143</v>
      </c>
      <c r="L143">
        <v>0.1</v>
      </c>
      <c r="M143">
        <v>0.1</v>
      </c>
      <c r="N143">
        <v>0.1</v>
      </c>
      <c r="O143" t="s">
        <v>7</v>
      </c>
      <c r="P143">
        <f>VLOOKUP(A143,'Yavuz-Indexd'!$A$1:$D$169,4,0)</f>
        <v>164</v>
      </c>
      <c r="V143" t="str">
        <f>$X$3&amp;($B143&amp;$C143&amp;$D143)&amp;$Y$3&amp;$K143&amp;$Z$3&amp;$A143&amp;$AA$3&amp;$I143&amp;$AB$3&amp;$J143&amp;$AC$3&amp;$L143&amp;$AD$3&amp;$M143&amp;$AE$3&amp;$N143&amp;$AF$3&amp;$O143&amp;$AG$3&amp;"True"&amp;$AH$3&amp;$L143&amp;$AI$3&amp;$M143&amp;$AJ$3&amp;$N143&amp;$AK$3</f>
        <v>SavedMinimapMarks=(Name="Record _Rockwell _Record 12 ",CustomTag="chipy-143",Location=(X=10400,Y=260800,Z=-12000)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43" t="str">
        <f>$X$3&amp;($B143&amp;$C143&amp;$D143)&amp;$Y$3&amp;$K143&amp;$Z$3&amp;$A143&amp;$AA$3&amp;$I143&amp;$AB$3&amp;$J143&amp;$AC$3&amp;$L143&amp;$AD$3&amp;$M143&amp;$AE$3&amp;$N143&amp;$AF$3&amp;$O143&amp;$AG$3&amp;"False"&amp;$AH$3&amp;$L143&amp;$AI$3&amp;$M143&amp;$AJ$3&amp;$N143&amp;$AK$3</f>
        <v>SavedMinimapMarks=(Name="Record _Rockwell _Record 12 ",CustomTag="chipy-143",Location=(X=10400,Y=260800,Z=-12000)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44" spans="1:23" x14ac:dyDescent="0.25">
      <c r="A144">
        <v>-322400</v>
      </c>
      <c r="B144" t="s">
        <v>278</v>
      </c>
      <c r="C144" t="s">
        <v>412</v>
      </c>
      <c r="D144" t="s">
        <v>338</v>
      </c>
      <c r="E144" t="s">
        <v>267</v>
      </c>
      <c r="F144" t="s">
        <v>442</v>
      </c>
      <c r="G144" t="s">
        <v>5</v>
      </c>
      <c r="H144" t="s">
        <v>6</v>
      </c>
      <c r="I144">
        <v>-223200</v>
      </c>
      <c r="J144">
        <v>-14100</v>
      </c>
      <c r="K144">
        <v>187</v>
      </c>
      <c r="L144">
        <v>0.7</v>
      </c>
      <c r="M144">
        <v>0.6</v>
      </c>
      <c r="N144">
        <v>0</v>
      </c>
      <c r="O144" t="s">
        <v>7</v>
      </c>
      <c r="P144" t="e">
        <f>VLOOKUP(A144,'Yavuz-Indexd'!$A$1:$D$169,4,0)</f>
        <v>#N/A</v>
      </c>
      <c r="Q144" t="s">
        <v>847</v>
      </c>
      <c r="R144" t="s">
        <v>846</v>
      </c>
      <c r="T144" t="str">
        <f>G144&amp;" "&amp;H144&amp;" "&amp;A144&amp;" "&amp;I144&amp;" "&amp;J144</f>
        <v>cheat setplayerpos -322400 -223200 -14100</v>
      </c>
      <c r="V144" t="str">
        <f>$X$3&amp;($B144&amp;$C144&amp;$D144)&amp;$Y$3&amp;$K144&amp;$Z$3&amp;$A144&amp;$AA$3&amp;$I144&amp;$AB$3&amp;$J144&amp;$AC$3&amp;$L144&amp;$AD$3&amp;$M144&amp;$AE$3&amp;$N144&amp;$AF$3&amp;$O144&amp;$AG$3&amp;"True"&amp;$AH$3&amp;$L144&amp;$AI$3&amp;$M144&amp;$AJ$3&amp;$N144&amp;$AK$3</f>
        <v>SavedMinimapMarks=(Name="Note _Mei Yin _Note 27 ",CustomTag="chipy-187",Location=(X=-322400,Y=-223200,Z=-14100)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44" t="str">
        <f>$X$3&amp;($B144&amp;$C144&amp;$D144)&amp;$Y$3&amp;$K144&amp;$Z$3&amp;$A144&amp;$AA$3&amp;$I144&amp;$AB$3&amp;$J144&amp;$AC$3&amp;$L144&amp;$AD$3&amp;$M144&amp;$AE$3&amp;$N144&amp;$AF$3&amp;$O144&amp;$AG$3&amp;"False"&amp;$AH$3&amp;$L144&amp;$AI$3&amp;$M144&amp;$AJ$3&amp;$N144&amp;$AK$3</f>
        <v>SavedMinimapMarks=(Name="Note _Mei Yin _Note 27 ",CustomTag="chipy-187",Location=(X=-322400,Y=-223200,Z=-14100)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45" spans="1:23" x14ac:dyDescent="0.25">
      <c r="A145">
        <v>-317920</v>
      </c>
      <c r="B145" t="s">
        <v>0</v>
      </c>
      <c r="C145" t="s">
        <v>1</v>
      </c>
      <c r="D145" t="s">
        <v>70</v>
      </c>
      <c r="E145" t="s">
        <v>71</v>
      </c>
      <c r="F145" t="s">
        <v>72</v>
      </c>
      <c r="G145" t="s">
        <v>5</v>
      </c>
      <c r="H145" t="s">
        <v>6</v>
      </c>
      <c r="I145">
        <v>274647</v>
      </c>
      <c r="J145">
        <v>-39249</v>
      </c>
      <c r="K145">
        <v>23</v>
      </c>
      <c r="L145">
        <v>0.1</v>
      </c>
      <c r="M145">
        <v>0.1</v>
      </c>
      <c r="N145">
        <v>0.1</v>
      </c>
      <c r="O145" t="s">
        <v>7</v>
      </c>
      <c r="P145" t="e">
        <f>VLOOKUP(A145,'Yavuz-Indexd'!$A$1:$D$169,4,0)</f>
        <v>#N/A</v>
      </c>
      <c r="Q145" t="s">
        <v>849</v>
      </c>
      <c r="R145" t="s">
        <v>848</v>
      </c>
      <c r="T145" t="str">
        <f t="shared" ref="T145:T208" si="0">G145&amp;" "&amp;H145&amp;" "&amp;A145&amp;" "&amp;I145&amp;" "&amp;J145</f>
        <v>cheat setplayerpos -317920 274647 -39249</v>
      </c>
      <c r="V145" t="str">
        <f>$X$3&amp;($B145&amp;$C145&amp;$D145)&amp;$Y$3&amp;$K145&amp;$Z$3&amp;$A145&amp;$AA$3&amp;$I145&amp;$AB$3&amp;$J145&amp;$AC$3&amp;$L145&amp;$AD$3&amp;$M145&amp;$AE$3&amp;$N145&amp;$AF$3&amp;$O145&amp;$AG$3&amp;"True"&amp;$AH$3&amp;$L145&amp;$AI$3&amp;$M145&amp;$AJ$3&amp;$N145&amp;$AK$3</f>
        <v>SavedMinimapMarks=(Name="Dossier _Helena _Dilophosaur ",CustomTag="chipy-23",Location=(X=-317920,Y=274647,Z=-39249)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45" t="str">
        <f>$X$3&amp;($B145&amp;$C145&amp;$D145)&amp;$Y$3&amp;$K145&amp;$Z$3&amp;$A145&amp;$AA$3&amp;$I145&amp;$AB$3&amp;$J145&amp;$AC$3&amp;$L145&amp;$AD$3&amp;$M145&amp;$AE$3&amp;$N145&amp;$AF$3&amp;$O145&amp;$AG$3&amp;"False"&amp;$AH$3&amp;$L145&amp;$AI$3&amp;$M145&amp;$AJ$3&amp;$N145&amp;$AK$3</f>
        <v>SavedMinimapMarks=(Name="Dossier _Helena _Dilophosaur ",CustomTag="chipy-23",Location=(X=-317920,Y=274647,Z=-39249)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46" spans="1:23" x14ac:dyDescent="0.25">
      <c r="A146">
        <v>-312863</v>
      </c>
      <c r="B146" t="s">
        <v>0</v>
      </c>
      <c r="C146" t="s">
        <v>1</v>
      </c>
      <c r="D146" t="s">
        <v>8</v>
      </c>
      <c r="E146" t="s">
        <v>9</v>
      </c>
      <c r="F146" t="s">
        <v>10</v>
      </c>
      <c r="G146" t="s">
        <v>5</v>
      </c>
      <c r="H146" t="s">
        <v>6</v>
      </c>
      <c r="I146">
        <v>-268548</v>
      </c>
      <c r="J146">
        <v>-35339</v>
      </c>
      <c r="K146">
        <v>2</v>
      </c>
      <c r="L146">
        <v>0.1</v>
      </c>
      <c r="M146">
        <v>0.1</v>
      </c>
      <c r="N146">
        <v>0.1</v>
      </c>
      <c r="O146" t="s">
        <v>7</v>
      </c>
      <c r="P146" t="e">
        <f>VLOOKUP(A146,'Yavuz-Indexd'!$A$1:$D$169,4,0)</f>
        <v>#N/A</v>
      </c>
      <c r="Q146" t="s">
        <v>849</v>
      </c>
      <c r="R146" t="s">
        <v>850</v>
      </c>
      <c r="T146" t="str">
        <f t="shared" si="0"/>
        <v>cheat setplayerpos -312863 -268548 -35339</v>
      </c>
      <c r="V146" t="str">
        <f>$X$3&amp;($B146&amp;$C146&amp;$D146)&amp;$Y$3&amp;$K146&amp;$Z$3&amp;$A146&amp;$AA$3&amp;$I146&amp;$AB$3&amp;$J146&amp;$AC$3&amp;$L146&amp;$AD$3&amp;$M146&amp;$AE$3&amp;$N146&amp;$AF$3&amp;$O146&amp;$AG$3&amp;"True"&amp;$AH$3&amp;$L146&amp;$AI$3&amp;$M146&amp;$AJ$3&amp;$N146&amp;$AK$3</f>
        <v>SavedMinimapMarks=(Name="Dossier _Helena _Allosaurus ",CustomTag="chipy-2",Location=(X=-312863,Y=-268548,Z=-35339)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46" t="str">
        <f>$X$3&amp;($B146&amp;$C146&amp;$D146)&amp;$Y$3&amp;$K146&amp;$Z$3&amp;$A146&amp;$AA$3&amp;$I146&amp;$AB$3&amp;$J146&amp;$AC$3&amp;$L146&amp;$AD$3&amp;$M146&amp;$AE$3&amp;$N146&amp;$AF$3&amp;$O146&amp;$AG$3&amp;"False"&amp;$AH$3&amp;$L146&amp;$AI$3&amp;$M146&amp;$AJ$3&amp;$N146&amp;$AK$3</f>
        <v>SavedMinimapMarks=(Name="Dossier _Helena _Allosaurus ",CustomTag="chipy-2",Location=(X=-312863,Y=-268548,Z=-35339)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47" spans="1:23" x14ac:dyDescent="0.25">
      <c r="A147">
        <v>-311200</v>
      </c>
      <c r="B147" t="s">
        <v>0</v>
      </c>
      <c r="C147" t="s">
        <v>1</v>
      </c>
      <c r="D147" t="s">
        <v>257</v>
      </c>
      <c r="E147" t="s">
        <v>258</v>
      </c>
      <c r="F147" t="s">
        <v>259</v>
      </c>
      <c r="G147" t="s">
        <v>5</v>
      </c>
      <c r="H147" t="s">
        <v>6</v>
      </c>
      <c r="I147">
        <v>-5600</v>
      </c>
      <c r="J147">
        <v>-41600</v>
      </c>
      <c r="K147">
        <v>94</v>
      </c>
      <c r="L147">
        <v>0.1</v>
      </c>
      <c r="M147">
        <v>0.1</v>
      </c>
      <c r="N147">
        <v>0.1</v>
      </c>
      <c r="O147" t="s">
        <v>7</v>
      </c>
      <c r="P147" t="e">
        <f>VLOOKUP(A147,'Yavuz-Indexd'!$A$1:$D$169,4,0)</f>
        <v>#N/A</v>
      </c>
      <c r="Q147" t="s">
        <v>849</v>
      </c>
      <c r="R147">
        <f>-312829 -5576 -41140 -20.51 -30.48</f>
        <v>-359595.99</v>
      </c>
      <c r="T147" t="str">
        <f t="shared" si="0"/>
        <v>cheat setplayerpos -311200 -5600 -41600</v>
      </c>
      <c r="V147" t="str">
        <f>$X$3&amp;($B147&amp;$C147&amp;$D147)&amp;$Y$3&amp;$K147&amp;$Z$3&amp;$A147&amp;$AA$3&amp;$I147&amp;$AB$3&amp;$J147&amp;$AC$3&amp;$L147&amp;$AD$3&amp;$M147&amp;$AE$3&amp;$N147&amp;$AF$3&amp;$O147&amp;$AG$3&amp;"True"&amp;$AH$3&amp;$L147&amp;$AI$3&amp;$M147&amp;$AJ$3&amp;$N147&amp;$AK$3</f>
        <v>SavedMinimapMarks=(Name="Dossier _Helena _Titanomyrma ",CustomTag="chipy-94",Location=(X=-311200,Y=-5600,Z=-41600)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47" t="str">
        <f>$X$3&amp;($B147&amp;$C147&amp;$D147)&amp;$Y$3&amp;$K147&amp;$Z$3&amp;$A147&amp;$AA$3&amp;$I147&amp;$AB$3&amp;$J147&amp;$AC$3&amp;$L147&amp;$AD$3&amp;$M147&amp;$AE$3&amp;$N147&amp;$AF$3&amp;$O147&amp;$AG$3&amp;"False"&amp;$AH$3&amp;$L147&amp;$AI$3&amp;$M147&amp;$AJ$3&amp;$N147&amp;$AK$3</f>
        <v>SavedMinimapMarks=(Name="Dossier _Helena _Titanomyrma ",CustomTag="chipy-94",Location=(X=-311200,Y=-5600,Z=-41600)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48" spans="1:23" x14ac:dyDescent="0.25">
      <c r="A148">
        <v>-295200</v>
      </c>
      <c r="B148" t="s">
        <v>278</v>
      </c>
      <c r="C148" t="s">
        <v>1</v>
      </c>
      <c r="D148" t="s">
        <v>286</v>
      </c>
      <c r="E148" t="s">
        <v>287</v>
      </c>
      <c r="F148" t="s">
        <v>288</v>
      </c>
      <c r="G148" t="s">
        <v>5</v>
      </c>
      <c r="H148" t="s">
        <v>6</v>
      </c>
      <c r="I148">
        <v>324800</v>
      </c>
      <c r="J148">
        <v>-44300</v>
      </c>
      <c r="K148">
        <v>105</v>
      </c>
      <c r="L148">
        <v>0.1</v>
      </c>
      <c r="M148">
        <v>0.1</v>
      </c>
      <c r="N148">
        <v>0.1</v>
      </c>
      <c r="O148" t="s">
        <v>7</v>
      </c>
      <c r="P148" t="e">
        <f>VLOOKUP(A148,'Yavuz-Indexd'!$A$1:$D$169,4,0)</f>
        <v>#N/A</v>
      </c>
      <c r="T148" t="str">
        <f t="shared" si="0"/>
        <v>cheat setplayerpos -295200 324800 -44300</v>
      </c>
      <c r="V148" t="str">
        <f>$X$3&amp;($B148&amp;$C148&amp;$D148)&amp;$Y$3&amp;$K148&amp;$Z$3&amp;$A148&amp;$AA$3&amp;$I148&amp;$AB$3&amp;$J148&amp;$AC$3&amp;$L148&amp;$AD$3&amp;$M148&amp;$AE$3&amp;$N148&amp;$AF$3&amp;$O148&amp;$AG$3&amp;"True"&amp;$AH$3&amp;$L148&amp;$AI$3&amp;$M148&amp;$AJ$3&amp;$N148&amp;$AK$3</f>
        <v>SavedMinimapMarks=(Name="Note _Helena _Note 4 ",CustomTag="chipy-105",Location=(X=-295200,Y=324800,Z=-44300)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48" t="str">
        <f>$X$3&amp;($B148&amp;$C148&amp;$D148)&amp;$Y$3&amp;$K148&amp;$Z$3&amp;$A148&amp;$AA$3&amp;$I148&amp;$AB$3&amp;$J148&amp;$AC$3&amp;$L148&amp;$AD$3&amp;$M148&amp;$AE$3&amp;$N148&amp;$AF$3&amp;$O148&amp;$AG$3&amp;"False"&amp;$AH$3&amp;$L148&amp;$AI$3&amp;$M148&amp;$AJ$3&amp;$N148&amp;$AK$3</f>
        <v>SavedMinimapMarks=(Name="Note _Helena _Note 4 ",CustomTag="chipy-105",Location=(X=-295200,Y=324800,Z=-44300)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49" spans="1:23" x14ac:dyDescent="0.25">
      <c r="A149">
        <v>-271300</v>
      </c>
      <c r="B149" t="s">
        <v>348</v>
      </c>
      <c r="C149" t="s">
        <v>349</v>
      </c>
      <c r="D149" t="s">
        <v>369</v>
      </c>
      <c r="E149" t="s">
        <v>370</v>
      </c>
      <c r="F149" t="s">
        <v>169</v>
      </c>
      <c r="G149" t="s">
        <v>5</v>
      </c>
      <c r="H149" t="s">
        <v>6</v>
      </c>
      <c r="I149">
        <v>93600</v>
      </c>
      <c r="J149">
        <v>-26800</v>
      </c>
      <c r="K149">
        <v>140</v>
      </c>
      <c r="L149">
        <v>0.1</v>
      </c>
      <c r="M149">
        <v>0.1</v>
      </c>
      <c r="N149">
        <v>0.1</v>
      </c>
      <c r="O149" t="s">
        <v>7</v>
      </c>
      <c r="P149" t="e">
        <f>VLOOKUP(A149,'Yavuz-Indexd'!$A$1:$D$169,4,0)</f>
        <v>#N/A</v>
      </c>
      <c r="T149" t="str">
        <f t="shared" si="0"/>
        <v>cheat setplayerpos -271300 93600 -26800</v>
      </c>
      <c r="V149" t="str">
        <f>$X$3&amp;($B149&amp;$C149&amp;$D149)&amp;$Y$3&amp;$K149&amp;$Z$3&amp;$A149&amp;$AA$3&amp;$I149&amp;$AB$3&amp;$J149&amp;$AC$3&amp;$L149&amp;$AD$3&amp;$M149&amp;$AE$3&amp;$N149&amp;$AF$3&amp;$O149&amp;$AG$3&amp;"True"&amp;$AH$3&amp;$L149&amp;$AI$3&amp;$M149&amp;$AJ$3&amp;$N149&amp;$AK$3</f>
        <v>SavedMinimapMarks=(Name="Record _Rockwell _Record 9 ",CustomTag="chipy-140",Location=(X=-271300,Y=93600,Z=-26800)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49" t="str">
        <f>$X$3&amp;($B149&amp;$C149&amp;$D149)&amp;$Y$3&amp;$K149&amp;$Z$3&amp;$A149&amp;$AA$3&amp;$I149&amp;$AB$3&amp;$J149&amp;$AC$3&amp;$L149&amp;$AD$3&amp;$M149&amp;$AE$3&amp;$N149&amp;$AF$3&amp;$O149&amp;$AG$3&amp;"False"&amp;$AH$3&amp;$L149&amp;$AI$3&amp;$M149&amp;$AJ$3&amp;$N149&amp;$AK$3</f>
        <v>SavedMinimapMarks=(Name="Record _Rockwell _Record 9 ",CustomTag="chipy-140",Location=(X=-271300,Y=93600,Z=-26800)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50" spans="1:23" x14ac:dyDescent="0.25">
      <c r="A150">
        <v>-271200</v>
      </c>
      <c r="B150" t="s">
        <v>278</v>
      </c>
      <c r="C150" t="s">
        <v>412</v>
      </c>
      <c r="D150" t="s">
        <v>297</v>
      </c>
      <c r="E150" t="s">
        <v>419</v>
      </c>
      <c r="F150" t="s">
        <v>169</v>
      </c>
      <c r="G150" t="s">
        <v>5</v>
      </c>
      <c r="H150" t="s">
        <v>6</v>
      </c>
      <c r="I150">
        <v>-140000</v>
      </c>
      <c r="J150">
        <v>-14100</v>
      </c>
      <c r="K150">
        <v>168</v>
      </c>
      <c r="L150">
        <v>0</v>
      </c>
      <c r="M150">
        <v>0.7</v>
      </c>
      <c r="N150">
        <v>0.7</v>
      </c>
      <c r="O150" t="s">
        <v>7</v>
      </c>
      <c r="P150" t="e">
        <f>VLOOKUP(A150,'Yavuz-Indexd'!$A$1:$D$169,4,0)</f>
        <v>#N/A</v>
      </c>
      <c r="Q150" t="s">
        <v>852</v>
      </c>
      <c r="R150" t="s">
        <v>851</v>
      </c>
      <c r="T150" t="str">
        <f t="shared" si="0"/>
        <v>cheat setplayerpos -271200 -140000 -14100</v>
      </c>
      <c r="V150" t="str">
        <f>$X$3&amp;($B150&amp;$C150&amp;$D150)&amp;$Y$3&amp;$K150&amp;$Z$3&amp;$A150&amp;$AA$3&amp;$I150&amp;$AB$3&amp;$J150&amp;$AC$3&amp;$L150&amp;$AD$3&amp;$M150&amp;$AE$3&amp;$N150&amp;$AF$3&amp;$O150&amp;$AG$3&amp;"True"&amp;$AH$3&amp;$L150&amp;$AI$3&amp;$M150&amp;$AJ$3&amp;$N150&amp;$AK$3</f>
        <v>SavedMinimapMarks=(Name="Note _Mei Yin _Note 8 ",CustomTag="chipy-168",Location=(X=-271200,Y=-140000,Z=-14100)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50" t="str">
        <f>$X$3&amp;($B150&amp;$C150&amp;$D150)&amp;$Y$3&amp;$K150&amp;$Z$3&amp;$A150&amp;$AA$3&amp;$I150&amp;$AB$3&amp;$J150&amp;$AC$3&amp;$L150&amp;$AD$3&amp;$M150&amp;$AE$3&amp;$N150&amp;$AF$3&amp;$O150&amp;$AG$3&amp;"False"&amp;$AH$3&amp;$L150&amp;$AI$3&amp;$M150&amp;$AJ$3&amp;$N150&amp;$AK$3</f>
        <v>SavedMinimapMarks=(Name="Note _Mei Yin _Note 8 ",CustomTag="chipy-168",Location=(X=-271200,Y=-140000,Z=-14100)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51" spans="1:23" x14ac:dyDescent="0.25">
      <c r="A151">
        <v>-260800</v>
      </c>
      <c r="B151" t="s">
        <v>278</v>
      </c>
      <c r="C151" t="s">
        <v>412</v>
      </c>
      <c r="D151" t="s">
        <v>853</v>
      </c>
      <c r="E151" t="s">
        <v>302</v>
      </c>
      <c r="F151" t="s">
        <v>176</v>
      </c>
      <c r="G151" t="s">
        <v>5</v>
      </c>
      <c r="H151" t="s">
        <v>6</v>
      </c>
      <c r="I151">
        <v>19200</v>
      </c>
      <c r="J151">
        <v>-11000</v>
      </c>
      <c r="K151">
        <v>186</v>
      </c>
      <c r="L151">
        <v>0</v>
      </c>
      <c r="M151">
        <v>0.7</v>
      </c>
      <c r="N151">
        <v>0.7</v>
      </c>
      <c r="O151" t="s">
        <v>7</v>
      </c>
      <c r="P151" t="e">
        <f>VLOOKUP(A151,'Yavuz-Indexd'!$A$1:$D$169,4,0)</f>
        <v>#N/A</v>
      </c>
      <c r="T151" t="str">
        <f t="shared" si="0"/>
        <v>cheat setplayerpos -260800 19200 -11000</v>
      </c>
      <c r="V151" t="str">
        <f>$X$3&amp;($B151&amp;$C151&amp;$D151)&amp;$Y$3&amp;$K151&amp;$Z$3&amp;$A151&amp;$AA$3&amp;$I151&amp;$AB$3&amp;$J151&amp;$AC$3&amp;$L151&amp;$AD$3&amp;$M151&amp;$AE$3&amp;$N151&amp;$AF$3&amp;$O151&amp;$AG$3&amp;"True"&amp;$AH$3&amp;$L151&amp;$AI$3&amp;$M151&amp;$AJ$3&amp;$N151&amp;$AK$3</f>
        <v>SavedMinimapMarks=(Name="Note _Mei Yin _Note 26 *MISSING*",CustomTag="chipy-186",Location=(X=-260800,Y=19200,Z=-11000)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51" t="str">
        <f>$X$3&amp;($B151&amp;$C151&amp;$D151)&amp;$Y$3&amp;$K151&amp;$Z$3&amp;$A151&amp;$AA$3&amp;$I151&amp;$AB$3&amp;$J151&amp;$AC$3&amp;$L151&amp;$AD$3&amp;$M151&amp;$AE$3&amp;$N151&amp;$AF$3&amp;$O151&amp;$AG$3&amp;"False"&amp;$AH$3&amp;$L151&amp;$AI$3&amp;$M151&amp;$AJ$3&amp;$N151&amp;$AK$3</f>
        <v>SavedMinimapMarks=(Name="Note _Mei Yin _Note 26 *MISSING*",CustomTag="chipy-186",Location=(X=-260800,Y=19200,Z=-11000)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52" spans="1:23" x14ac:dyDescent="0.25">
      <c r="A152">
        <v>-260800</v>
      </c>
      <c r="B152" t="s">
        <v>0</v>
      </c>
      <c r="C152" t="s">
        <v>1</v>
      </c>
      <c r="D152" t="s">
        <v>174</v>
      </c>
      <c r="E152" t="s">
        <v>175</v>
      </c>
      <c r="F152" t="s">
        <v>176</v>
      </c>
      <c r="G152" t="s">
        <v>5</v>
      </c>
      <c r="H152" t="s">
        <v>6</v>
      </c>
      <c r="I152">
        <v>114400</v>
      </c>
      <c r="J152">
        <v>-11300</v>
      </c>
      <c r="K152">
        <v>63</v>
      </c>
      <c r="L152">
        <v>0.7</v>
      </c>
      <c r="M152">
        <v>0.6</v>
      </c>
      <c r="N152">
        <v>0</v>
      </c>
      <c r="O152" t="s">
        <v>7</v>
      </c>
      <c r="P152" t="e">
        <f>VLOOKUP(A152,'Yavuz-Indexd'!$A$1:$D$169,4,0)</f>
        <v>#N/A</v>
      </c>
      <c r="Q152" t="s">
        <v>852</v>
      </c>
      <c r="R152" t="s">
        <v>854</v>
      </c>
      <c r="T152" t="str">
        <f t="shared" si="0"/>
        <v>cheat setplayerpos -260800 114400 -11300</v>
      </c>
      <c r="V152" t="str">
        <f>$X$3&amp;($B152&amp;$C152&amp;$D152)&amp;$Y$3&amp;$K152&amp;$Z$3&amp;$A152&amp;$AA$3&amp;$I152&amp;$AB$3&amp;$J152&amp;$AC$3&amp;$L152&amp;$AD$3&amp;$M152&amp;$AE$3&amp;$N152&amp;$AF$3&amp;$O152&amp;$AG$3&amp;"True"&amp;$AH$3&amp;$L152&amp;$AI$3&amp;$M152&amp;$AJ$3&amp;$N152&amp;$AK$3</f>
        <v>SavedMinimapMarks=(Name="Dossier _Helena _Moschops ",CustomTag="chipy-63",Location=(X=-260800,Y=114400,Z=-11300)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52" t="str">
        <f>$X$3&amp;($B152&amp;$C152&amp;$D152)&amp;$Y$3&amp;$K152&amp;$Z$3&amp;$A152&amp;$AA$3&amp;$I152&amp;$AB$3&amp;$J152&amp;$AC$3&amp;$L152&amp;$AD$3&amp;$M152&amp;$AE$3&amp;$N152&amp;$AF$3&amp;$O152&amp;$AG$3&amp;"False"&amp;$AH$3&amp;$L152&amp;$AI$3&amp;$M152&amp;$AJ$3&amp;$N152&amp;$AK$3</f>
        <v>SavedMinimapMarks=(Name="Dossier _Helena _Moschops ",CustomTag="chipy-63",Location=(X=-260800,Y=114400,Z=-11300)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53" spans="1:23" x14ac:dyDescent="0.25">
      <c r="A153">
        <v>-241600</v>
      </c>
      <c r="B153" t="s">
        <v>278</v>
      </c>
      <c r="C153" t="s">
        <v>450</v>
      </c>
      <c r="D153" t="s">
        <v>299</v>
      </c>
      <c r="E153" t="s">
        <v>460</v>
      </c>
      <c r="F153" t="s">
        <v>415</v>
      </c>
      <c r="G153" t="s">
        <v>5</v>
      </c>
      <c r="H153" t="s">
        <v>6</v>
      </c>
      <c r="I153">
        <v>65600</v>
      </c>
      <c r="J153">
        <v>-26800</v>
      </c>
      <c r="K153">
        <v>200</v>
      </c>
      <c r="L153">
        <v>0.1</v>
      </c>
      <c r="M153">
        <v>0.1</v>
      </c>
      <c r="N153">
        <v>0.1</v>
      </c>
      <c r="O153" t="s">
        <v>7</v>
      </c>
      <c r="P153" t="e">
        <f>VLOOKUP(A153,'Yavuz-Indexd'!$A$1:$D$169,4,0)</f>
        <v>#N/A</v>
      </c>
      <c r="Q153" t="s">
        <v>849</v>
      </c>
      <c r="R153" t="s">
        <v>855</v>
      </c>
      <c r="T153" t="str">
        <f t="shared" si="0"/>
        <v>cheat setplayerpos -241600 65600 -26800</v>
      </c>
      <c r="V153" t="str">
        <f>$X$3&amp;($B153&amp;$C153&amp;$D153)&amp;$Y$3&amp;$K153&amp;$Z$3&amp;$A153&amp;$AA$3&amp;$I153&amp;$AB$3&amp;$J153&amp;$AC$3&amp;$L153&amp;$AD$3&amp;$M153&amp;$AE$3&amp;$N153&amp;$AF$3&amp;$O153&amp;$AG$3&amp;"True"&amp;$AH$3&amp;$L153&amp;$AI$3&amp;$M153&amp;$AJ$3&amp;$N153&amp;$AK$3</f>
        <v>SavedMinimapMarks=(Name="Note _Nerva _Note 9 ",CustomTag="chipy-200",Location=(X=-241600,Y=65600,Z=-26800)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53" t="str">
        <f>$X$3&amp;($B153&amp;$C153&amp;$D153)&amp;$Y$3&amp;$K153&amp;$Z$3&amp;$A153&amp;$AA$3&amp;$I153&amp;$AB$3&amp;$J153&amp;$AC$3&amp;$L153&amp;$AD$3&amp;$M153&amp;$AE$3&amp;$N153&amp;$AF$3&amp;$O153&amp;$AG$3&amp;"False"&amp;$AH$3&amp;$L153&amp;$AI$3&amp;$M153&amp;$AJ$3&amp;$N153&amp;$AK$3</f>
        <v>SavedMinimapMarks=(Name="Note _Nerva _Note 9 ",CustomTag="chipy-200",Location=(X=-241600,Y=65600,Z=-26800)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54" spans="1:23" x14ac:dyDescent="0.25">
      <c r="A154">
        <v>-237600</v>
      </c>
      <c r="B154" t="s">
        <v>278</v>
      </c>
      <c r="C154" t="s">
        <v>450</v>
      </c>
      <c r="D154" t="s">
        <v>312</v>
      </c>
      <c r="E154" t="s">
        <v>469</v>
      </c>
      <c r="F154" t="s">
        <v>470</v>
      </c>
      <c r="G154" t="s">
        <v>5</v>
      </c>
      <c r="H154" t="s">
        <v>6</v>
      </c>
      <c r="I154">
        <v>96800</v>
      </c>
      <c r="J154">
        <v>-11000</v>
      </c>
      <c r="K154">
        <v>206</v>
      </c>
      <c r="L154">
        <v>0.7</v>
      </c>
      <c r="M154">
        <v>0.6</v>
      </c>
      <c r="N154">
        <v>0</v>
      </c>
      <c r="O154" t="s">
        <v>7</v>
      </c>
      <c r="P154" t="e">
        <f>VLOOKUP(A154,'Yavuz-Indexd'!$A$1:$D$169,4,0)</f>
        <v>#N/A</v>
      </c>
      <c r="Q154" t="s">
        <v>852</v>
      </c>
      <c r="R154" t="s">
        <v>856</v>
      </c>
      <c r="T154" t="str">
        <f t="shared" si="0"/>
        <v>cheat setplayerpos -237600 96800 -11000</v>
      </c>
      <c r="V154" t="str">
        <f>$X$3&amp;($B154&amp;$C154&amp;$D154)&amp;$Y$3&amp;$K154&amp;$Z$3&amp;$A154&amp;$AA$3&amp;$I154&amp;$AB$3&amp;$J154&amp;$AC$3&amp;$L154&amp;$AD$3&amp;$M154&amp;$AE$3&amp;$N154&amp;$AF$3&amp;$O154&amp;$AG$3&amp;"True"&amp;$AH$3&amp;$L154&amp;$AI$3&amp;$M154&amp;$AJ$3&amp;$N154&amp;$AK$3</f>
        <v>SavedMinimapMarks=(Name="Note _Nerva _Note 15 ",CustomTag="chipy-206",Location=(X=-237600,Y=96800,Z=-11000)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54" t="str">
        <f>$X$3&amp;($B154&amp;$C154&amp;$D154)&amp;$Y$3&amp;$K154&amp;$Z$3&amp;$A154&amp;$AA$3&amp;$I154&amp;$AB$3&amp;$J154&amp;$AC$3&amp;$L154&amp;$AD$3&amp;$M154&amp;$AE$3&amp;$N154&amp;$AF$3&amp;$O154&amp;$AG$3&amp;"False"&amp;$AH$3&amp;$L154&amp;$AI$3&amp;$M154&amp;$AJ$3&amp;$N154&amp;$AK$3</f>
        <v>SavedMinimapMarks=(Name="Note _Nerva _Note 15 ",CustomTag="chipy-206",Location=(X=-237600,Y=96800,Z=-11000)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55" spans="1:23" x14ac:dyDescent="0.25">
      <c r="A155">
        <v>-229200</v>
      </c>
      <c r="B155" t="s">
        <v>0</v>
      </c>
      <c r="C155" t="s">
        <v>1</v>
      </c>
      <c r="D155" t="s">
        <v>270</v>
      </c>
      <c r="E155" t="s">
        <v>271</v>
      </c>
      <c r="F155" t="s">
        <v>272</v>
      </c>
      <c r="G155" t="s">
        <v>5</v>
      </c>
      <c r="H155" t="s">
        <v>6</v>
      </c>
      <c r="I155">
        <v>79700</v>
      </c>
      <c r="J155">
        <v>-23800</v>
      </c>
      <c r="K155">
        <v>99</v>
      </c>
      <c r="L155">
        <v>0.1</v>
      </c>
      <c r="M155">
        <v>0.1</v>
      </c>
      <c r="N155">
        <v>0.1</v>
      </c>
      <c r="O155" t="s">
        <v>7</v>
      </c>
      <c r="P155" t="e">
        <f>VLOOKUP(A155,'Yavuz-Indexd'!$A$1:$D$169,4,0)</f>
        <v>#N/A</v>
      </c>
      <c r="T155" t="str">
        <f t="shared" si="0"/>
        <v>cheat setplayerpos -229200 79700 -23800</v>
      </c>
      <c r="V155" t="str">
        <f>$X$3&amp;($B155&amp;$C155&amp;$D155)&amp;$Y$3&amp;$K155&amp;$Z$3&amp;$A155&amp;$AA$3&amp;$I155&amp;$AB$3&amp;$J155&amp;$AC$3&amp;$L155&amp;$AD$3&amp;$M155&amp;$AE$3&amp;$N155&amp;$AF$3&amp;$O155&amp;$AG$3&amp;"True"&amp;$AH$3&amp;$L155&amp;$AI$3&amp;$M155&amp;$AJ$3&amp;$N155&amp;$AK$3</f>
        <v>SavedMinimapMarks=(Name="Dossier _Helena _Tusoteuthis ",CustomTag="chipy-99",Location=(X=-229200,Y=79700,Z=-23800)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55" t="str">
        <f>$X$3&amp;($B155&amp;$C155&amp;$D155)&amp;$Y$3&amp;$K155&amp;$Z$3&amp;$A155&amp;$AA$3&amp;$I155&amp;$AB$3&amp;$J155&amp;$AC$3&amp;$L155&amp;$AD$3&amp;$M155&amp;$AE$3&amp;$N155&amp;$AF$3&amp;$O155&amp;$AG$3&amp;"False"&amp;$AH$3&amp;$L155&amp;$AI$3&amp;$M155&amp;$AJ$3&amp;$N155&amp;$AK$3</f>
        <v>SavedMinimapMarks=(Name="Dossier _Helena _Tusoteuthis ",CustomTag="chipy-99",Location=(X=-229200,Y=79700,Z=-23800)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56" spans="1:23" x14ac:dyDescent="0.25">
      <c r="A156">
        <v>-228920</v>
      </c>
      <c r="B156" t="s">
        <v>0</v>
      </c>
      <c r="C156" t="s">
        <v>1</v>
      </c>
      <c r="D156" t="s">
        <v>166</v>
      </c>
      <c r="E156" t="s">
        <v>167</v>
      </c>
      <c r="F156" t="s">
        <v>91</v>
      </c>
      <c r="G156" t="s">
        <v>5</v>
      </c>
      <c r="H156" t="s">
        <v>6</v>
      </c>
      <c r="I156">
        <v>199996</v>
      </c>
      <c r="J156">
        <v>-9477</v>
      </c>
      <c r="K156">
        <v>59</v>
      </c>
      <c r="L156">
        <v>0</v>
      </c>
      <c r="M156">
        <v>0.7</v>
      </c>
      <c r="N156">
        <v>0.7</v>
      </c>
      <c r="O156" t="s">
        <v>7</v>
      </c>
      <c r="P156" t="e">
        <f>VLOOKUP(A156,'Yavuz-Indexd'!$A$1:$D$169,4,0)</f>
        <v>#N/A</v>
      </c>
      <c r="Q156" t="s">
        <v>852</v>
      </c>
      <c r="R156" t="s">
        <v>857</v>
      </c>
      <c r="T156" t="str">
        <f t="shared" si="0"/>
        <v>cheat setplayerpos -228920 199996 -9477</v>
      </c>
      <c r="V156" t="str">
        <f>$X$3&amp;($B156&amp;$C156&amp;$D156)&amp;$Y$3&amp;$K156&amp;$Z$3&amp;$A156&amp;$AA$3&amp;$I156&amp;$AB$3&amp;$J156&amp;$AC$3&amp;$L156&amp;$AD$3&amp;$M156&amp;$AE$3&amp;$N156&amp;$AF$3&amp;$O156&amp;$AG$3&amp;"True"&amp;$AH$3&amp;$L156&amp;$AI$3&amp;$M156&amp;$AJ$3&amp;$N156&amp;$AK$3</f>
        <v>SavedMinimapMarks=(Name="Dossier _Helena _Megatherium ",CustomTag="chipy-59",Location=(X=-228920,Y=199996,Z=-9477)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56" t="str">
        <f>$X$3&amp;($B156&amp;$C156&amp;$D156)&amp;$Y$3&amp;$K156&amp;$Z$3&amp;$A156&amp;$AA$3&amp;$I156&amp;$AB$3&amp;$J156&amp;$AC$3&amp;$L156&amp;$AD$3&amp;$M156&amp;$AE$3&amp;$N156&amp;$AF$3&amp;$O156&amp;$AG$3&amp;"False"&amp;$AH$3&amp;$L156&amp;$AI$3&amp;$M156&amp;$AJ$3&amp;$N156&amp;$AK$3</f>
        <v>SavedMinimapMarks=(Name="Dossier _Helena _Megatherium ",CustomTag="chipy-59",Location=(X=-228920,Y=199996,Z=-9477)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57" spans="1:23" x14ac:dyDescent="0.25">
      <c r="A157">
        <v>-223000</v>
      </c>
      <c r="B157" t="s">
        <v>0</v>
      </c>
      <c r="C157" t="s">
        <v>1</v>
      </c>
      <c r="D157" t="s">
        <v>265</v>
      </c>
      <c r="E157" t="s">
        <v>266</v>
      </c>
      <c r="F157" t="s">
        <v>267</v>
      </c>
      <c r="G157" t="s">
        <v>5</v>
      </c>
      <c r="H157" t="s">
        <v>6</v>
      </c>
      <c r="I157">
        <v>-312000</v>
      </c>
      <c r="J157">
        <v>-39800</v>
      </c>
      <c r="K157">
        <v>97</v>
      </c>
      <c r="L157">
        <v>0.1</v>
      </c>
      <c r="M157">
        <v>0.1</v>
      </c>
      <c r="N157">
        <v>0.1</v>
      </c>
      <c r="O157" t="s">
        <v>7</v>
      </c>
      <c r="P157" t="e">
        <f>VLOOKUP(A157,'Yavuz-Indexd'!$A$1:$D$169,4,0)</f>
        <v>#N/A</v>
      </c>
      <c r="Q157" t="s">
        <v>858</v>
      </c>
      <c r="R157">
        <f>-228109 -313751 -39413 -38.67 -6.33</f>
        <v>-581318</v>
      </c>
      <c r="T157" t="str">
        <f t="shared" si="0"/>
        <v>cheat setplayerpos -223000 -312000 -39800</v>
      </c>
      <c r="V157" t="str">
        <f>$X$3&amp;($B157&amp;$C157&amp;$D157)&amp;$Y$3&amp;$K157&amp;$Z$3&amp;$A157&amp;$AA$3&amp;$I157&amp;$AB$3&amp;$J157&amp;$AC$3&amp;$L157&amp;$AD$3&amp;$M157&amp;$AE$3&amp;$N157&amp;$AF$3&amp;$O157&amp;$AG$3&amp;"True"&amp;$AH$3&amp;$L157&amp;$AI$3&amp;$M157&amp;$AJ$3&amp;$N157&amp;$AK$3</f>
        <v>SavedMinimapMarks=(Name="Dossier _Helena _Trilobite ",CustomTag="chipy-97",Location=(X=-223000,Y=-312000,Z=-39800)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57" t="str">
        <f>$X$3&amp;($B157&amp;$C157&amp;$D157)&amp;$Y$3&amp;$K157&amp;$Z$3&amp;$A157&amp;$AA$3&amp;$I157&amp;$AB$3&amp;$J157&amp;$AC$3&amp;$L157&amp;$AD$3&amp;$M157&amp;$AE$3&amp;$N157&amp;$AF$3&amp;$O157&amp;$AG$3&amp;"False"&amp;$AH$3&amp;$L157&amp;$AI$3&amp;$M157&amp;$AJ$3&amp;$N157&amp;$AK$3</f>
        <v>SavedMinimapMarks=(Name="Dossier _Helena _Trilobite ",CustomTag="chipy-97",Location=(X=-223000,Y=-312000,Z=-39800)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58" spans="1:23" x14ac:dyDescent="0.25">
      <c r="A158">
        <v>-215200</v>
      </c>
      <c r="B158" t="s">
        <v>0</v>
      </c>
      <c r="C158" t="s">
        <v>1</v>
      </c>
      <c r="D158" t="s">
        <v>182</v>
      </c>
      <c r="E158" t="s">
        <v>183</v>
      </c>
      <c r="F158" t="s">
        <v>184</v>
      </c>
      <c r="G158" t="s">
        <v>5</v>
      </c>
      <c r="H158" t="s">
        <v>6</v>
      </c>
      <c r="I158">
        <v>71200</v>
      </c>
      <c r="J158">
        <v>-9100</v>
      </c>
      <c r="K158">
        <v>66</v>
      </c>
      <c r="L158">
        <v>0.7</v>
      </c>
      <c r="M158">
        <v>0.6</v>
      </c>
      <c r="N158">
        <v>0</v>
      </c>
      <c r="O158" t="s">
        <v>7</v>
      </c>
      <c r="P158" t="e">
        <f>VLOOKUP(A158,'Yavuz-Indexd'!$A$1:$D$169,4,0)</f>
        <v>#N/A</v>
      </c>
      <c r="Q158" t="s">
        <v>852</v>
      </c>
      <c r="T158" t="str">
        <f t="shared" si="0"/>
        <v>cheat setplayerpos -215200 71200 -9100</v>
      </c>
      <c r="V158" t="str">
        <f>$X$3&amp;($B158&amp;$C158&amp;$D158)&amp;$Y$3&amp;$K158&amp;$Z$3&amp;$A158&amp;$AA$3&amp;$I158&amp;$AB$3&amp;$J158&amp;$AC$3&amp;$L158&amp;$AD$3&amp;$M158&amp;$AE$3&amp;$N158&amp;$AF$3&amp;$O158&amp;$AG$3&amp;"True"&amp;$AH$3&amp;$L158&amp;$AI$3&amp;$M158&amp;$AJ$3&amp;$N158&amp;$AK$3</f>
        <v>SavedMinimapMarks=(Name="Dossier _Helena _Oviraptor ",CustomTag="chipy-66",Location=(X=-215200,Y=71200,Z=-9100)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58" t="str">
        <f>$X$3&amp;($B158&amp;$C158&amp;$D158)&amp;$Y$3&amp;$K158&amp;$Z$3&amp;$A158&amp;$AA$3&amp;$I158&amp;$AB$3&amp;$J158&amp;$AC$3&amp;$L158&amp;$AD$3&amp;$M158&amp;$AE$3&amp;$N158&amp;$AF$3&amp;$O158&amp;$AG$3&amp;"False"&amp;$AH$3&amp;$L158&amp;$AI$3&amp;$M158&amp;$AJ$3&amp;$N158&amp;$AK$3</f>
        <v>SavedMinimapMarks=(Name="Dossier _Helena _Oviraptor ",CustomTag="chipy-66",Location=(X=-215200,Y=71200,Z=-9100)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59" spans="1:23" x14ac:dyDescent="0.25">
      <c r="A159">
        <v>-214400</v>
      </c>
      <c r="B159" t="s">
        <v>278</v>
      </c>
      <c r="C159" t="s">
        <v>1</v>
      </c>
      <c r="D159" t="s">
        <v>332</v>
      </c>
      <c r="E159" t="s">
        <v>57</v>
      </c>
      <c r="F159" t="s">
        <v>333</v>
      </c>
      <c r="G159" t="s">
        <v>5</v>
      </c>
      <c r="H159" t="s">
        <v>6</v>
      </c>
      <c r="I159">
        <v>-168800</v>
      </c>
      <c r="J159">
        <v>11500</v>
      </c>
      <c r="K159">
        <v>125</v>
      </c>
      <c r="L159">
        <v>0.7</v>
      </c>
      <c r="M159">
        <v>0.6</v>
      </c>
      <c r="N159">
        <v>0</v>
      </c>
      <c r="O159" t="s">
        <v>7</v>
      </c>
      <c r="P159" t="e">
        <f>VLOOKUP(A159,'Yavuz-Indexd'!$A$1:$D$169,4,0)</f>
        <v>#N/A</v>
      </c>
      <c r="Q159" t="s">
        <v>852</v>
      </c>
      <c r="R159" t="s">
        <v>859</v>
      </c>
      <c r="T159" t="str">
        <f t="shared" si="0"/>
        <v>cheat setplayerpos -214400 -168800 11500</v>
      </c>
      <c r="V159" t="str">
        <f>$X$3&amp;($B159&amp;$C159&amp;$D159)&amp;$Y$3&amp;$K159&amp;$Z$3&amp;$A159&amp;$AA$3&amp;$I159&amp;$AB$3&amp;$J159&amp;$AC$3&amp;$L159&amp;$AD$3&amp;$M159&amp;$AE$3&amp;$N159&amp;$AF$3&amp;$O159&amp;$AG$3&amp;"True"&amp;$AH$3&amp;$L159&amp;$AI$3&amp;$M159&amp;$AJ$3&amp;$N159&amp;$AK$3</f>
        <v>SavedMinimapMarks=(Name="Note _Helena _Note 24 ",CustomTag="chipy-125",Location=(X=-214400,Y=-168800,Z=11500)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59" t="str">
        <f>$X$3&amp;($B159&amp;$C159&amp;$D159)&amp;$Y$3&amp;$K159&amp;$Z$3&amp;$A159&amp;$AA$3&amp;$I159&amp;$AB$3&amp;$J159&amp;$AC$3&amp;$L159&amp;$AD$3&amp;$M159&amp;$AE$3&amp;$N159&amp;$AF$3&amp;$O159&amp;$AG$3&amp;"False"&amp;$AH$3&amp;$L159&amp;$AI$3&amp;$M159&amp;$AJ$3&amp;$N159&amp;$AK$3</f>
        <v>SavedMinimapMarks=(Name="Note _Helena _Note 24 ",CustomTag="chipy-125",Location=(X=-214400,Y=-168800,Z=11500)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0" spans="1:23" x14ac:dyDescent="0.25">
      <c r="A160">
        <v>-213600</v>
      </c>
      <c r="B160" t="s">
        <v>278</v>
      </c>
      <c r="C160" t="s">
        <v>412</v>
      </c>
      <c r="D160" t="s">
        <v>332</v>
      </c>
      <c r="E160" t="s">
        <v>439</v>
      </c>
      <c r="F160" t="s">
        <v>227</v>
      </c>
      <c r="G160" t="s">
        <v>5</v>
      </c>
      <c r="H160" t="s">
        <v>6</v>
      </c>
      <c r="I160">
        <v>4000</v>
      </c>
      <c r="J160">
        <v>-5800</v>
      </c>
      <c r="K160">
        <v>184</v>
      </c>
      <c r="L160">
        <v>0.7</v>
      </c>
      <c r="M160">
        <v>0.6</v>
      </c>
      <c r="N160">
        <v>0</v>
      </c>
      <c r="O160" t="s">
        <v>7</v>
      </c>
      <c r="P160" t="e">
        <f>VLOOKUP(A160,'Yavuz-Indexd'!$A$1:$D$169,4,0)</f>
        <v>#N/A</v>
      </c>
      <c r="Q160" t="s">
        <v>852</v>
      </c>
      <c r="R160" t="s">
        <v>860</v>
      </c>
      <c r="T160" t="str">
        <f t="shared" si="0"/>
        <v>cheat setplayerpos -213600 4000 -5800</v>
      </c>
      <c r="V160" t="str">
        <f>$X$3&amp;($B160&amp;$C160&amp;$D160)&amp;$Y$3&amp;$K160&amp;$Z$3&amp;$A160&amp;$AA$3&amp;$I160&amp;$AB$3&amp;$J160&amp;$AC$3&amp;$L160&amp;$AD$3&amp;$M160&amp;$AE$3&amp;$N160&amp;$AF$3&amp;$O160&amp;$AG$3&amp;"True"&amp;$AH$3&amp;$L160&amp;$AI$3&amp;$M160&amp;$AJ$3&amp;$N160&amp;$AK$3</f>
        <v>SavedMinimapMarks=(Name="Note _Mei Yin _Note 24 ",CustomTag="chipy-184",Location=(X=-213600,Y=4000,Z=-5800)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0" t="str">
        <f>$X$3&amp;($B160&amp;$C160&amp;$D160)&amp;$Y$3&amp;$K160&amp;$Z$3&amp;$A160&amp;$AA$3&amp;$I160&amp;$AB$3&amp;$J160&amp;$AC$3&amp;$L160&amp;$AD$3&amp;$M160&amp;$AE$3&amp;$N160&amp;$AF$3&amp;$O160&amp;$AG$3&amp;"False"&amp;$AH$3&amp;$L160&amp;$AI$3&amp;$M160&amp;$AJ$3&amp;$N160&amp;$AK$3</f>
        <v>SavedMinimapMarks=(Name="Note _Mei Yin _Note 24 ",CustomTag="chipy-184",Location=(X=-213600,Y=4000,Z=-5800)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1" spans="1:23" x14ac:dyDescent="0.25">
      <c r="A161">
        <v>-204855</v>
      </c>
      <c r="B161" t="s">
        <v>0</v>
      </c>
      <c r="C161" t="s">
        <v>1</v>
      </c>
      <c r="D161" t="s">
        <v>143</v>
      </c>
      <c r="E161" t="s">
        <v>4</v>
      </c>
      <c r="F161" t="s">
        <v>144</v>
      </c>
      <c r="G161" t="s">
        <v>5</v>
      </c>
      <c r="H161" t="s">
        <v>6</v>
      </c>
      <c r="I161">
        <v>225503</v>
      </c>
      <c r="J161">
        <v>-13462</v>
      </c>
      <c r="K161">
        <v>50</v>
      </c>
      <c r="L161">
        <v>0</v>
      </c>
      <c r="M161">
        <v>0.7</v>
      </c>
      <c r="N161">
        <v>0.7</v>
      </c>
      <c r="O161" t="s">
        <v>7</v>
      </c>
      <c r="P161" t="e">
        <f>VLOOKUP(A161,'Yavuz-Indexd'!$A$1:$D$169,4,0)</f>
        <v>#N/A</v>
      </c>
      <c r="Q161" t="s">
        <v>852</v>
      </c>
      <c r="R161" t="s">
        <v>861</v>
      </c>
      <c r="T161" t="str">
        <f t="shared" si="0"/>
        <v>cheat setplayerpos -204855 225503 -13462</v>
      </c>
      <c r="V161" t="str">
        <f>$X$3&amp;($B161&amp;$C161&amp;$D161)&amp;$Y$3&amp;$K161&amp;$Z$3&amp;$A161&amp;$AA$3&amp;$I161&amp;$AB$3&amp;$J161&amp;$AC$3&amp;$L161&amp;$AD$3&amp;$M161&amp;$AE$3&amp;$N161&amp;$AF$3&amp;$O161&amp;$AG$3&amp;"True"&amp;$AH$3&amp;$L161&amp;$AI$3&amp;$M161&amp;$AJ$3&amp;$N161&amp;$AK$3</f>
        <v>SavedMinimapMarks=(Name="Dossier _Helena _Liopleurodon ",CustomTag="chipy-50",Location=(X=-204855,Y=225503,Z=-13462)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61" t="str">
        <f>$X$3&amp;($B161&amp;$C161&amp;$D161)&amp;$Y$3&amp;$K161&amp;$Z$3&amp;$A161&amp;$AA$3&amp;$I161&amp;$AB$3&amp;$J161&amp;$AC$3&amp;$L161&amp;$AD$3&amp;$M161&amp;$AE$3&amp;$N161&amp;$AF$3&amp;$O161&amp;$AG$3&amp;"False"&amp;$AH$3&amp;$L161&amp;$AI$3&amp;$M161&amp;$AJ$3&amp;$N161&amp;$AK$3</f>
        <v>SavedMinimapMarks=(Name="Dossier _Helena _Liopleurodon ",CustomTag="chipy-50",Location=(X=-204855,Y=225503,Z=-13462)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62" spans="1:23" x14ac:dyDescent="0.25">
      <c r="A162">
        <v>-200000</v>
      </c>
      <c r="B162" t="s">
        <v>0</v>
      </c>
      <c r="C162" t="s">
        <v>1</v>
      </c>
      <c r="D162" t="s">
        <v>228</v>
      </c>
      <c r="E162" t="s">
        <v>229</v>
      </c>
      <c r="F162" t="s">
        <v>230</v>
      </c>
      <c r="G162" t="s">
        <v>5</v>
      </c>
      <c r="H162" t="s">
        <v>6</v>
      </c>
      <c r="I162">
        <v>294000</v>
      </c>
      <c r="J162">
        <v>-7600</v>
      </c>
      <c r="K162">
        <v>82</v>
      </c>
      <c r="L162">
        <v>0.7</v>
      </c>
      <c r="M162">
        <v>0.6</v>
      </c>
      <c r="N162">
        <v>0</v>
      </c>
      <c r="O162" t="s">
        <v>7</v>
      </c>
      <c r="P162" t="e">
        <f>VLOOKUP(A162,'Yavuz-Indexd'!$A$1:$D$169,4,0)</f>
        <v>#N/A</v>
      </c>
      <c r="Q162" t="s">
        <v>852</v>
      </c>
      <c r="R162" t="s">
        <v>862</v>
      </c>
      <c r="T162" t="str">
        <f t="shared" si="0"/>
        <v>cheat setplayerpos -200000 294000 -7600</v>
      </c>
      <c r="V162" t="str">
        <f>$X$3&amp;($B162&amp;$C162&amp;$D162)&amp;$Y$3&amp;$K162&amp;$Z$3&amp;$A162&amp;$AA$3&amp;$I162&amp;$AB$3&amp;$J162&amp;$AC$3&amp;$L162&amp;$AD$3&amp;$M162&amp;$AE$3&amp;$N162&amp;$AF$3&amp;$O162&amp;$AG$3&amp;"True"&amp;$AH$3&amp;$L162&amp;$AI$3&amp;$M162&amp;$AJ$3&amp;$N162&amp;$AK$3</f>
        <v>SavedMinimapMarks=(Name="Dossier _Helena _Raptor ",CustomTag="chipy-82",Location=(X=-200000,Y=294000,Z=-7600)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2" t="str">
        <f>$X$3&amp;($B162&amp;$C162&amp;$D162)&amp;$Y$3&amp;$K162&amp;$Z$3&amp;$A162&amp;$AA$3&amp;$I162&amp;$AB$3&amp;$J162&amp;$AC$3&amp;$L162&amp;$AD$3&amp;$M162&amp;$AE$3&amp;$N162&amp;$AF$3&amp;$O162&amp;$AG$3&amp;"False"&amp;$AH$3&amp;$L162&amp;$AI$3&amp;$M162&amp;$AJ$3&amp;$N162&amp;$AK$3</f>
        <v>SavedMinimapMarks=(Name="Dossier _Helena _Raptor ",CustomTag="chipy-82",Location=(X=-200000,Y=294000,Z=-7600)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3" spans="1:23" x14ac:dyDescent="0.25">
      <c r="A163">
        <v>-191200</v>
      </c>
      <c r="B163" t="s">
        <v>0</v>
      </c>
      <c r="C163" t="s">
        <v>1</v>
      </c>
      <c r="D163" t="s">
        <v>234</v>
      </c>
      <c r="E163" t="s">
        <v>235</v>
      </c>
      <c r="F163" t="s">
        <v>236</v>
      </c>
      <c r="G163" t="s">
        <v>5</v>
      </c>
      <c r="H163" t="s">
        <v>6</v>
      </c>
      <c r="I163">
        <v>216800</v>
      </c>
      <c r="J163">
        <v>-13800</v>
      </c>
      <c r="K163">
        <v>84</v>
      </c>
      <c r="L163">
        <v>0.7</v>
      </c>
      <c r="M163">
        <v>0.6</v>
      </c>
      <c r="N163">
        <v>0</v>
      </c>
      <c r="O163" t="s">
        <v>7</v>
      </c>
      <c r="P163" t="e">
        <f>VLOOKUP(A163,'Yavuz-Indexd'!$A$1:$D$169,4,0)</f>
        <v>#N/A</v>
      </c>
      <c r="T163" t="str">
        <f t="shared" si="0"/>
        <v>cheat setplayerpos -191200 216800 -13800</v>
      </c>
      <c r="V163" t="str">
        <f>$X$3&amp;($B163&amp;$C163&amp;$D163)&amp;$Y$3&amp;$K163&amp;$Z$3&amp;$A163&amp;$AA$3&amp;$I163&amp;$AB$3&amp;$J163&amp;$AC$3&amp;$L163&amp;$AD$3&amp;$M163&amp;$AE$3&amp;$N163&amp;$AF$3&amp;$O163&amp;$AG$3&amp;"True"&amp;$AH$3&amp;$L163&amp;$AI$3&amp;$M163&amp;$AJ$3&amp;$N163&amp;$AK$3</f>
        <v>SavedMinimapMarks=(Name="Dossier _Helena _Sabertooth ",CustomTag="chipy-84",Location=(X=-191200,Y=216800,Z=-13800)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3" t="str">
        <f>$X$3&amp;($B163&amp;$C163&amp;$D163)&amp;$Y$3&amp;$K163&amp;$Z$3&amp;$A163&amp;$AA$3&amp;$I163&amp;$AB$3&amp;$J163&amp;$AC$3&amp;$L163&amp;$AD$3&amp;$M163&amp;$AE$3&amp;$N163&amp;$AF$3&amp;$O163&amp;$AG$3&amp;"False"&amp;$AH$3&amp;$L163&amp;$AI$3&amp;$M163&amp;$AJ$3&amp;$N163&amp;$AK$3</f>
        <v>SavedMinimapMarks=(Name="Dossier _Helena _Sabertooth ",CustomTag="chipy-84",Location=(X=-191200,Y=216800,Z=-13800)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4" spans="1:23" x14ac:dyDescent="0.25">
      <c r="A164">
        <v>-186483</v>
      </c>
      <c r="B164" t="s">
        <v>0</v>
      </c>
      <c r="C164" t="s">
        <v>1</v>
      </c>
      <c r="D164" t="s">
        <v>17</v>
      </c>
      <c r="E164" t="s">
        <v>18</v>
      </c>
      <c r="F164" t="s">
        <v>19</v>
      </c>
      <c r="G164" t="s">
        <v>5</v>
      </c>
      <c r="H164" t="s">
        <v>6</v>
      </c>
      <c r="I164">
        <v>-273905</v>
      </c>
      <c r="J164">
        <v>-13527</v>
      </c>
      <c r="K164">
        <v>5</v>
      </c>
      <c r="L164">
        <v>0.7</v>
      </c>
      <c r="M164">
        <v>0.6</v>
      </c>
      <c r="N164">
        <v>0</v>
      </c>
      <c r="O164" t="s">
        <v>7</v>
      </c>
      <c r="P164" t="e">
        <f>VLOOKUP(A164,'Yavuz-Indexd'!$A$1:$D$169,4,0)</f>
        <v>#N/A</v>
      </c>
      <c r="Q164" t="s">
        <v>852</v>
      </c>
      <c r="R164">
        <f>-186423 -275106 -13923 -122.24 -42.58</f>
        <v>-475616.82</v>
      </c>
      <c r="T164" t="str">
        <f t="shared" si="0"/>
        <v>cheat setplayerpos -186483 -273905 -13527</v>
      </c>
      <c r="V164" t="str">
        <f>$X$3&amp;($B164&amp;$C164&amp;$D164)&amp;$Y$3&amp;$K164&amp;$Z$3&amp;$A164&amp;$AA$3&amp;$I164&amp;$AB$3&amp;$J164&amp;$AC$3&amp;$L164&amp;$AD$3&amp;$M164&amp;$AE$3&amp;$N164&amp;$AF$3&amp;$O164&amp;$AG$3&amp;"True"&amp;$AH$3&amp;$L164&amp;$AI$3&amp;$M164&amp;$AJ$3&amp;$N164&amp;$AK$3</f>
        <v>SavedMinimapMarks=(Name="Dossier _Helena _Ankylosaurus ",CustomTag="chipy-5",Location=(X=-186483,Y=-273905,Z=-13527)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4" t="str">
        <f>$X$3&amp;($B164&amp;$C164&amp;$D164)&amp;$Y$3&amp;$K164&amp;$Z$3&amp;$A164&amp;$AA$3&amp;$I164&amp;$AB$3&amp;$J164&amp;$AC$3&amp;$L164&amp;$AD$3&amp;$M164&amp;$AE$3&amp;$N164&amp;$AF$3&amp;$O164&amp;$AG$3&amp;"False"&amp;$AH$3&amp;$L164&amp;$AI$3&amp;$M164&amp;$AJ$3&amp;$N164&amp;$AK$3</f>
        <v>SavedMinimapMarks=(Name="Dossier _Helena _Ankylosaurus ",CustomTag="chipy-5",Location=(X=-186483,Y=-273905,Z=-13527)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5" spans="1:23" x14ac:dyDescent="0.25">
      <c r="A165">
        <v>-183200</v>
      </c>
      <c r="B165" t="s">
        <v>278</v>
      </c>
      <c r="C165" t="s">
        <v>450</v>
      </c>
      <c r="D165" t="s">
        <v>304</v>
      </c>
      <c r="E165" t="s">
        <v>463</v>
      </c>
      <c r="F165" t="s">
        <v>464</v>
      </c>
      <c r="G165" t="s">
        <v>5</v>
      </c>
      <c r="H165" t="s">
        <v>6</v>
      </c>
      <c r="I165">
        <v>261200</v>
      </c>
      <c r="J165">
        <v>-12600</v>
      </c>
      <c r="K165">
        <v>202</v>
      </c>
      <c r="L165">
        <v>0.7</v>
      </c>
      <c r="M165">
        <v>0.6</v>
      </c>
      <c r="N165">
        <v>0</v>
      </c>
      <c r="O165" t="s">
        <v>7</v>
      </c>
      <c r="P165" t="e">
        <f>VLOOKUP(A165,'Yavuz-Indexd'!$A$1:$D$169,4,0)</f>
        <v>#N/A</v>
      </c>
      <c r="Q165" t="s">
        <v>852</v>
      </c>
      <c r="R165" t="s">
        <v>863</v>
      </c>
      <c r="T165" t="str">
        <f t="shared" si="0"/>
        <v>cheat setplayerpos -183200 261200 -12600</v>
      </c>
      <c r="V165" t="str">
        <f>$X$3&amp;($B165&amp;$C165&amp;$D165)&amp;$Y$3&amp;$K165&amp;$Z$3&amp;$A165&amp;$AA$3&amp;$I165&amp;$AB$3&amp;$J165&amp;$AC$3&amp;$L165&amp;$AD$3&amp;$M165&amp;$AE$3&amp;$N165&amp;$AF$3&amp;$O165&amp;$AG$3&amp;"True"&amp;$AH$3&amp;$L165&amp;$AI$3&amp;$M165&amp;$AJ$3&amp;$N165&amp;$AK$3</f>
        <v>SavedMinimapMarks=(Name="Note _Nerva _Note 11 ",CustomTag="chipy-202",Location=(X=-183200,Y=261200,Z=-12600)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5" t="str">
        <f>$X$3&amp;($B165&amp;$C165&amp;$D165)&amp;$Y$3&amp;$K165&amp;$Z$3&amp;$A165&amp;$AA$3&amp;$I165&amp;$AB$3&amp;$J165&amp;$AC$3&amp;$L165&amp;$AD$3&amp;$M165&amp;$AE$3&amp;$N165&amp;$AF$3&amp;$O165&amp;$AG$3&amp;"False"&amp;$AH$3&amp;$L165&amp;$AI$3&amp;$M165&amp;$AJ$3&amp;$N165&amp;$AK$3</f>
        <v>SavedMinimapMarks=(Name="Note _Nerva _Note 11 ",CustomTag="chipy-202",Location=(X=-183200,Y=261200,Z=-12600)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6" spans="1:23" x14ac:dyDescent="0.25">
      <c r="A166">
        <v>-168000</v>
      </c>
      <c r="B166" t="s">
        <v>278</v>
      </c>
      <c r="C166" t="s">
        <v>412</v>
      </c>
      <c r="D166" t="s">
        <v>864</v>
      </c>
      <c r="E166" t="s">
        <v>417</v>
      </c>
      <c r="F166" t="s">
        <v>418</v>
      </c>
      <c r="G166" t="s">
        <v>5</v>
      </c>
      <c r="H166" t="s">
        <v>6</v>
      </c>
      <c r="I166">
        <v>-265400</v>
      </c>
      <c r="J166">
        <v>-9300</v>
      </c>
      <c r="K166">
        <v>166</v>
      </c>
      <c r="L166">
        <v>0.7</v>
      </c>
      <c r="M166">
        <v>0.6</v>
      </c>
      <c r="N166">
        <v>0</v>
      </c>
      <c r="O166" t="s">
        <v>7</v>
      </c>
      <c r="P166" t="e">
        <f>VLOOKUP(A166,'Yavuz-Indexd'!$A$1:$D$169,4,0)</f>
        <v>#N/A</v>
      </c>
      <c r="T166" t="str">
        <f t="shared" si="0"/>
        <v>cheat setplayerpos -168000 -265400 -9300</v>
      </c>
      <c r="V166" t="str">
        <f>$X$3&amp;($B166&amp;$C166&amp;$D166)&amp;$Y$3&amp;$K166&amp;$Z$3&amp;$A166&amp;$AA$3&amp;$I166&amp;$AB$3&amp;$J166&amp;$AC$3&amp;$L166&amp;$AD$3&amp;$M166&amp;$AE$3&amp;$N166&amp;$AF$3&amp;$O166&amp;$AG$3&amp;"True"&amp;$AH$3&amp;$L166&amp;$AI$3&amp;$M166&amp;$AJ$3&amp;$N166&amp;$AK$3</f>
        <v>SavedMinimapMarks=(Name="Note _Mei Yin _Note 6 *MISSING*",CustomTag="chipy-166",Location=(X=-168000,Y=-265400,Z=-9300)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6" t="str">
        <f>$X$3&amp;($B166&amp;$C166&amp;$D166)&amp;$Y$3&amp;$K166&amp;$Z$3&amp;$A166&amp;$AA$3&amp;$I166&amp;$AB$3&amp;$J166&amp;$AC$3&amp;$L166&amp;$AD$3&amp;$M166&amp;$AE$3&amp;$N166&amp;$AF$3&amp;$O166&amp;$AG$3&amp;"False"&amp;$AH$3&amp;$L166&amp;$AI$3&amp;$M166&amp;$AJ$3&amp;$N166&amp;$AK$3</f>
        <v>SavedMinimapMarks=(Name="Note _Mei Yin _Note 6 *MISSING*",CustomTag="chipy-166",Location=(X=-168000,Y=-265400,Z=-9300)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7" spans="1:23" x14ac:dyDescent="0.25">
      <c r="A167">
        <v>-148800</v>
      </c>
      <c r="B167" t="s">
        <v>0</v>
      </c>
      <c r="C167" t="s">
        <v>1</v>
      </c>
      <c r="D167" t="s">
        <v>194</v>
      </c>
      <c r="E167" t="s">
        <v>195</v>
      </c>
      <c r="F167" t="s">
        <v>196</v>
      </c>
      <c r="G167" t="s">
        <v>5</v>
      </c>
      <c r="H167" t="s">
        <v>6</v>
      </c>
      <c r="I167">
        <v>120500</v>
      </c>
      <c r="J167">
        <v>-11500</v>
      </c>
      <c r="K167">
        <v>70</v>
      </c>
      <c r="L167">
        <v>0.7</v>
      </c>
      <c r="M167">
        <v>0.6</v>
      </c>
      <c r="N167">
        <v>0</v>
      </c>
      <c r="O167" t="s">
        <v>7</v>
      </c>
      <c r="P167" t="e">
        <f>VLOOKUP(A167,'Yavuz-Indexd'!$A$1:$D$169,4,0)</f>
        <v>#N/A</v>
      </c>
      <c r="T167" t="str">
        <f t="shared" si="0"/>
        <v>cheat setplayerpos -148800 120500 -11500</v>
      </c>
      <c r="V167" t="str">
        <f>$X$3&amp;($B167&amp;$C167&amp;$D167)&amp;$Y$3&amp;$K167&amp;$Z$3&amp;$A167&amp;$AA$3&amp;$I167&amp;$AB$3&amp;$J167&amp;$AC$3&amp;$L167&amp;$AD$3&amp;$M167&amp;$AE$3&amp;$N167&amp;$AF$3&amp;$O167&amp;$AG$3&amp;"True"&amp;$AH$3&amp;$L167&amp;$AI$3&amp;$M167&amp;$AJ$3&amp;$N167&amp;$AK$3</f>
        <v>SavedMinimapMarks=(Name="Dossier _Helena _Paraceratherium ",CustomTag="chipy-70",Location=(X=-148800,Y=120500,Z=-11500)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7" t="str">
        <f>$X$3&amp;($B167&amp;$C167&amp;$D167)&amp;$Y$3&amp;$K167&amp;$Z$3&amp;$A167&amp;$AA$3&amp;$I167&amp;$AB$3&amp;$J167&amp;$AC$3&amp;$L167&amp;$AD$3&amp;$M167&amp;$AE$3&amp;$N167&amp;$AF$3&amp;$O167&amp;$AG$3&amp;"False"&amp;$AH$3&amp;$L167&amp;$AI$3&amp;$M167&amp;$AJ$3&amp;$N167&amp;$AK$3</f>
        <v>SavedMinimapMarks=(Name="Dossier _Helena _Paraceratherium ",CustomTag="chipy-70",Location=(X=-148800,Y=120500,Z=-11500)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8" spans="1:23" x14ac:dyDescent="0.25">
      <c r="A168">
        <v>-143200</v>
      </c>
      <c r="B168" t="s">
        <v>0</v>
      </c>
      <c r="C168" t="s">
        <v>1</v>
      </c>
      <c r="D168" t="s">
        <v>197</v>
      </c>
      <c r="E168" t="s">
        <v>198</v>
      </c>
      <c r="F168" t="s">
        <v>199</v>
      </c>
      <c r="G168" t="s">
        <v>5</v>
      </c>
      <c r="H168" t="s">
        <v>6</v>
      </c>
      <c r="I168">
        <v>172000</v>
      </c>
      <c r="J168">
        <v>-12200</v>
      </c>
      <c r="K168">
        <v>71</v>
      </c>
      <c r="L168">
        <v>0.7</v>
      </c>
      <c r="M168">
        <v>0.6</v>
      </c>
      <c r="N168">
        <v>0</v>
      </c>
      <c r="O168" t="s">
        <v>7</v>
      </c>
      <c r="P168" t="e">
        <f>VLOOKUP(A168,'Yavuz-Indexd'!$A$1:$D$169,4,0)</f>
        <v>#N/A</v>
      </c>
      <c r="Q168" t="s">
        <v>852</v>
      </c>
      <c r="R168" t="s">
        <v>865</v>
      </c>
      <c r="T168" t="str">
        <f t="shared" si="0"/>
        <v>cheat setplayerpos -143200 172000 -12200</v>
      </c>
      <c r="V168" t="str">
        <f>$X$3&amp;($B168&amp;$C168&amp;$D168)&amp;$Y$3&amp;$K168&amp;$Z$3&amp;$A168&amp;$AA$3&amp;$I168&amp;$AB$3&amp;$J168&amp;$AC$3&amp;$L168&amp;$AD$3&amp;$M168&amp;$AE$3&amp;$N168&amp;$AF$3&amp;$O168&amp;$AG$3&amp;"True"&amp;$AH$3&amp;$L168&amp;$AI$3&amp;$M168&amp;$AJ$3&amp;$N168&amp;$AK$3</f>
        <v>SavedMinimapMarks=(Name="Dossier _Helena _Parasaur ",CustomTag="chipy-71",Location=(X=-143200,Y=172000,Z=-12200)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8" t="str">
        <f>$X$3&amp;($B168&amp;$C168&amp;$D168)&amp;$Y$3&amp;$K168&amp;$Z$3&amp;$A168&amp;$AA$3&amp;$I168&amp;$AB$3&amp;$J168&amp;$AC$3&amp;$L168&amp;$AD$3&amp;$M168&amp;$AE$3&amp;$N168&amp;$AF$3&amp;$O168&amp;$AG$3&amp;"False"&amp;$AH$3&amp;$L168&amp;$AI$3&amp;$M168&amp;$AJ$3&amp;$N168&amp;$AK$3</f>
        <v>SavedMinimapMarks=(Name="Dossier _Helena _Parasaur ",CustomTag="chipy-71",Location=(X=-143200,Y=172000,Z=-12200)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69" spans="1:23" x14ac:dyDescent="0.25">
      <c r="A169">
        <v>-142200</v>
      </c>
      <c r="B169" t="s">
        <v>0</v>
      </c>
      <c r="C169" t="s">
        <v>1</v>
      </c>
      <c r="D169" t="s">
        <v>273</v>
      </c>
      <c r="E169" t="s">
        <v>274</v>
      </c>
      <c r="F169" t="s">
        <v>275</v>
      </c>
      <c r="G169" t="s">
        <v>5</v>
      </c>
      <c r="H169" t="s">
        <v>6</v>
      </c>
      <c r="I169">
        <v>233000</v>
      </c>
      <c r="J169">
        <v>-11300</v>
      </c>
      <c r="K169">
        <v>100</v>
      </c>
      <c r="L169">
        <v>0.7</v>
      </c>
      <c r="M169">
        <v>0.6</v>
      </c>
      <c r="N169">
        <v>0</v>
      </c>
      <c r="O169" t="s">
        <v>7</v>
      </c>
      <c r="P169" t="e">
        <f>VLOOKUP(A169,'Yavuz-Indexd'!$A$1:$D$169,4,0)</f>
        <v>#N/A</v>
      </c>
      <c r="Q169" t="s">
        <v>852</v>
      </c>
      <c r="R169" t="s">
        <v>866</v>
      </c>
      <c r="T169" t="str">
        <f t="shared" si="0"/>
        <v>cheat setplayerpos -142200 233000 -11300</v>
      </c>
      <c r="V169" t="str">
        <f>$X$3&amp;($B169&amp;$C169&amp;$D169)&amp;$Y$3&amp;$K169&amp;$Z$3&amp;$A169&amp;$AA$3&amp;$I169&amp;$AB$3&amp;$J169&amp;$AC$3&amp;$L169&amp;$AD$3&amp;$M169&amp;$AE$3&amp;$N169&amp;$AF$3&amp;$O169&amp;$AG$3&amp;"True"&amp;$AH$3&amp;$L169&amp;$AI$3&amp;$M169&amp;$AJ$3&amp;$N169&amp;$AK$3</f>
        <v>SavedMinimapMarks=(Name="Dossier _Helena _Woolly Rhino ",CustomTag="chipy-100",Location=(X=-142200,Y=233000,Z=-11300)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69" t="str">
        <f>$X$3&amp;($B169&amp;$C169&amp;$D169)&amp;$Y$3&amp;$K169&amp;$Z$3&amp;$A169&amp;$AA$3&amp;$I169&amp;$AB$3&amp;$J169&amp;$AC$3&amp;$L169&amp;$AD$3&amp;$M169&amp;$AE$3&amp;$N169&amp;$AF$3&amp;$O169&amp;$AG$3&amp;"False"&amp;$AH$3&amp;$L169&amp;$AI$3&amp;$M169&amp;$AJ$3&amp;$N169&amp;$AK$3</f>
        <v>SavedMinimapMarks=(Name="Dossier _Helena _Woolly Rhino ",CustomTag="chipy-100",Location=(X=-142200,Y=233000,Z=-11300)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70" spans="1:23" x14ac:dyDescent="0.25">
      <c r="A170">
        <v>-109600</v>
      </c>
      <c r="B170" t="s">
        <v>278</v>
      </c>
      <c r="C170" t="s">
        <v>1</v>
      </c>
      <c r="D170" t="s">
        <v>284</v>
      </c>
      <c r="E170" t="s">
        <v>264</v>
      </c>
      <c r="F170" t="s">
        <v>285</v>
      </c>
      <c r="G170" t="s">
        <v>5</v>
      </c>
      <c r="H170" t="s">
        <v>6</v>
      </c>
      <c r="I170">
        <v>327200</v>
      </c>
      <c r="J170">
        <v>-43400</v>
      </c>
      <c r="K170">
        <v>104</v>
      </c>
      <c r="L170">
        <v>0.1</v>
      </c>
      <c r="M170">
        <v>0.1</v>
      </c>
      <c r="N170">
        <v>0.1</v>
      </c>
      <c r="O170" t="s">
        <v>7</v>
      </c>
      <c r="P170" t="e">
        <f>VLOOKUP(A170,'Yavuz-Indexd'!$A$1:$D$169,4,0)</f>
        <v>#N/A</v>
      </c>
      <c r="Q170" t="s">
        <v>858</v>
      </c>
      <c r="R170" t="s">
        <v>867</v>
      </c>
      <c r="T170" t="str">
        <f t="shared" si="0"/>
        <v>cheat setplayerpos -109600 327200 -43400</v>
      </c>
      <c r="V170" t="str">
        <f>$X$3&amp;($B170&amp;$C170&amp;$D170)&amp;$Y$3&amp;$K170&amp;$Z$3&amp;$A170&amp;$AA$3&amp;$I170&amp;$AB$3&amp;$J170&amp;$AC$3&amp;$L170&amp;$AD$3&amp;$M170&amp;$AE$3&amp;$N170&amp;$AF$3&amp;$O170&amp;$AG$3&amp;"True"&amp;$AH$3&amp;$L170&amp;$AI$3&amp;$M170&amp;$AJ$3&amp;$N170&amp;$AK$3</f>
        <v>SavedMinimapMarks=(Name="Note _Helena _Note 3 ",CustomTag="chipy-104",Location=(X=-109600,Y=327200,Z=-43400)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0" t="str">
        <f>$X$3&amp;($B170&amp;$C170&amp;$D170)&amp;$Y$3&amp;$K170&amp;$Z$3&amp;$A170&amp;$AA$3&amp;$I170&amp;$AB$3&amp;$J170&amp;$AC$3&amp;$L170&amp;$AD$3&amp;$M170&amp;$AE$3&amp;$N170&amp;$AF$3&amp;$O170&amp;$AG$3&amp;"False"&amp;$AH$3&amp;$L170&amp;$AI$3&amp;$M170&amp;$AJ$3&amp;$N170&amp;$AK$3</f>
        <v>SavedMinimapMarks=(Name="Note _Helena _Note 3 ",CustomTag="chipy-104",Location=(X=-109600,Y=327200,Z=-43400)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71" spans="1:23" x14ac:dyDescent="0.25">
      <c r="A171">
        <v>-87200</v>
      </c>
      <c r="B171" t="s">
        <v>278</v>
      </c>
      <c r="C171" t="s">
        <v>450</v>
      </c>
      <c r="D171" t="s">
        <v>347</v>
      </c>
      <c r="E171" t="s">
        <v>494</v>
      </c>
      <c r="F171" t="s">
        <v>495</v>
      </c>
      <c r="G171" t="s">
        <v>5</v>
      </c>
      <c r="H171" t="s">
        <v>6</v>
      </c>
      <c r="I171">
        <v>-55200</v>
      </c>
      <c r="J171">
        <v>33600</v>
      </c>
      <c r="K171">
        <v>221</v>
      </c>
      <c r="L171">
        <v>0</v>
      </c>
      <c r="M171">
        <v>0.7</v>
      </c>
      <c r="N171">
        <v>0.7</v>
      </c>
      <c r="O171" t="s">
        <v>7</v>
      </c>
      <c r="P171" t="e">
        <f>VLOOKUP(A171,'Yavuz-Indexd'!$A$1:$D$169,4,0)</f>
        <v>#N/A</v>
      </c>
      <c r="Q171" t="s">
        <v>852</v>
      </c>
      <c r="R171" t="s">
        <v>868</v>
      </c>
      <c r="T171" t="str">
        <f t="shared" si="0"/>
        <v>cheat setplayerpos -87200 -55200 33600</v>
      </c>
      <c r="V171" t="str">
        <f>$X$3&amp;($B171&amp;$C171&amp;$D171)&amp;$Y$3&amp;$K171&amp;$Z$3&amp;$A171&amp;$AA$3&amp;$I171&amp;$AB$3&amp;$J171&amp;$AC$3&amp;$L171&amp;$AD$3&amp;$M171&amp;$AE$3&amp;$N171&amp;$AF$3&amp;$O171&amp;$AG$3&amp;"True"&amp;$AH$3&amp;$L171&amp;$AI$3&amp;$M171&amp;$AJ$3&amp;$N171&amp;$AK$3</f>
        <v>SavedMinimapMarks=(Name="Note _Nerva _Note 30 ",CustomTag="chipy-221",Location=(X=-87200,Y=-55200,Z=33600)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71" t="str">
        <f>$X$3&amp;($B171&amp;$C171&amp;$D171)&amp;$Y$3&amp;$K171&amp;$Z$3&amp;$A171&amp;$AA$3&amp;$I171&amp;$AB$3&amp;$J171&amp;$AC$3&amp;$L171&amp;$AD$3&amp;$M171&amp;$AE$3&amp;$N171&amp;$AF$3&amp;$O171&amp;$AG$3&amp;"False"&amp;$AH$3&amp;$L171&amp;$AI$3&amp;$M171&amp;$AJ$3&amp;$N171&amp;$AK$3</f>
        <v>SavedMinimapMarks=(Name="Note _Nerva _Note 30 ",CustomTag="chipy-221",Location=(X=-87200,Y=-55200,Z=33600)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72" spans="1:23" x14ac:dyDescent="0.25">
      <c r="A172">
        <v>-79206</v>
      </c>
      <c r="B172" t="s">
        <v>0</v>
      </c>
      <c r="C172" t="s">
        <v>1</v>
      </c>
      <c r="D172" t="s">
        <v>14</v>
      </c>
      <c r="E172" t="s">
        <v>15</v>
      </c>
      <c r="F172" t="s">
        <v>16</v>
      </c>
      <c r="G172" t="s">
        <v>5</v>
      </c>
      <c r="H172" t="s">
        <v>6</v>
      </c>
      <c r="I172">
        <v>-203715</v>
      </c>
      <c r="J172">
        <v>-3335</v>
      </c>
      <c r="K172">
        <v>4</v>
      </c>
      <c r="L172">
        <v>0.7</v>
      </c>
      <c r="M172">
        <v>0.6</v>
      </c>
      <c r="N172">
        <v>0</v>
      </c>
      <c r="O172" t="s">
        <v>7</v>
      </c>
      <c r="P172" t="e">
        <f>VLOOKUP(A172,'Yavuz-Indexd'!$A$1:$D$169,4,0)</f>
        <v>#N/A</v>
      </c>
      <c r="Q172" t="s">
        <v>852</v>
      </c>
      <c r="R172" t="s">
        <v>869</v>
      </c>
      <c r="T172" t="str">
        <f t="shared" si="0"/>
        <v>cheat setplayerpos -79206 -203715 -3335</v>
      </c>
      <c r="V172" t="str">
        <f>$X$3&amp;($B172&amp;$C172&amp;$D172)&amp;$Y$3&amp;$K172&amp;$Z$3&amp;$A172&amp;$AA$3&amp;$I172&amp;$AB$3&amp;$J172&amp;$AC$3&amp;$L172&amp;$AD$3&amp;$M172&amp;$AE$3&amp;$N172&amp;$AF$3&amp;$O172&amp;$AG$3&amp;"True"&amp;$AH$3&amp;$L172&amp;$AI$3&amp;$M172&amp;$AJ$3&amp;$N172&amp;$AK$3</f>
        <v>SavedMinimapMarks=(Name="Dossier _Helena _Anglerfish ",CustomTag="chipy-4",Location=(X=-79206,Y=-203715,Z=-3335)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72" t="str">
        <f>$X$3&amp;($B172&amp;$C172&amp;$D172)&amp;$Y$3&amp;$K172&amp;$Z$3&amp;$A172&amp;$AA$3&amp;$I172&amp;$AB$3&amp;$J172&amp;$AC$3&amp;$L172&amp;$AD$3&amp;$M172&amp;$AE$3&amp;$N172&amp;$AF$3&amp;$O172&amp;$AG$3&amp;"False"&amp;$AH$3&amp;$L172&amp;$AI$3&amp;$M172&amp;$AJ$3&amp;$N172&amp;$AK$3</f>
        <v>SavedMinimapMarks=(Name="Dossier _Helena _Anglerfish ",CustomTag="chipy-4",Location=(X=-79206,Y=-203715,Z=-3335)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73" spans="1:23" x14ac:dyDescent="0.25">
      <c r="A173">
        <v>-78000</v>
      </c>
      <c r="B173" t="s">
        <v>0</v>
      </c>
      <c r="C173" t="s">
        <v>1</v>
      </c>
      <c r="D173" t="s">
        <v>245</v>
      </c>
      <c r="E173" t="s">
        <v>111</v>
      </c>
      <c r="F173" t="s">
        <v>246</v>
      </c>
      <c r="G173" t="s">
        <v>5</v>
      </c>
      <c r="H173" t="s">
        <v>6</v>
      </c>
      <c r="I173">
        <v>98400</v>
      </c>
      <c r="J173">
        <v>-10600</v>
      </c>
      <c r="K173">
        <v>89</v>
      </c>
      <c r="L173">
        <v>0.1</v>
      </c>
      <c r="M173">
        <v>0.1</v>
      </c>
      <c r="N173">
        <v>0.1</v>
      </c>
      <c r="O173" t="s">
        <v>7</v>
      </c>
      <c r="P173" t="e">
        <f>VLOOKUP(A173,'Yavuz-Indexd'!$A$1:$D$169,4,0)</f>
        <v>#N/A</v>
      </c>
      <c r="T173" t="str">
        <f t="shared" si="0"/>
        <v>cheat setplayerpos -78000 98400 -10600</v>
      </c>
      <c r="V173" t="str">
        <f>$X$3&amp;($B173&amp;$C173&amp;$D173)&amp;$Y$3&amp;$K173&amp;$Z$3&amp;$A173&amp;$AA$3&amp;$I173&amp;$AB$3&amp;$J173&amp;$AC$3&amp;$L173&amp;$AD$3&amp;$M173&amp;$AE$3&amp;$N173&amp;$AF$3&amp;$O173&amp;$AG$3&amp;"True"&amp;$AH$3&amp;$L173&amp;$AI$3&amp;$M173&amp;$AJ$3&amp;$N173&amp;$AK$3</f>
        <v>SavedMinimapMarks=(Name="Dossier _Helena _Tapejara ",CustomTag="chipy-89",Location=(X=-78000,Y=98400,Z=-10600)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3" t="str">
        <f>$X$3&amp;($B173&amp;$C173&amp;$D173)&amp;$Y$3&amp;$K173&amp;$Z$3&amp;$A173&amp;$AA$3&amp;$I173&amp;$AB$3&amp;$J173&amp;$AC$3&amp;$L173&amp;$AD$3&amp;$M173&amp;$AE$3&amp;$N173&amp;$AF$3&amp;$O173&amp;$AG$3&amp;"False"&amp;$AH$3&amp;$L173&amp;$AI$3&amp;$M173&amp;$AJ$3&amp;$N173&amp;$AK$3</f>
        <v>SavedMinimapMarks=(Name="Dossier _Helena _Tapejara ",CustomTag="chipy-89",Location=(X=-78000,Y=98400,Z=-10600)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74" spans="1:23" x14ac:dyDescent="0.25">
      <c r="A174">
        <v>-76667</v>
      </c>
      <c r="B174" t="s">
        <v>0</v>
      </c>
      <c r="C174" t="s">
        <v>1</v>
      </c>
      <c r="D174" t="s">
        <v>47</v>
      </c>
      <c r="E174" t="s">
        <v>10</v>
      </c>
      <c r="F174" t="s">
        <v>48</v>
      </c>
      <c r="G174" t="s">
        <v>5</v>
      </c>
      <c r="H174" t="s">
        <v>6</v>
      </c>
      <c r="I174">
        <v>-312953</v>
      </c>
      <c r="J174">
        <v>-40098</v>
      </c>
      <c r="K174">
        <v>15</v>
      </c>
      <c r="L174">
        <v>0.1</v>
      </c>
      <c r="M174">
        <v>0.1</v>
      </c>
      <c r="N174">
        <v>0.1</v>
      </c>
      <c r="O174" t="s">
        <v>7</v>
      </c>
      <c r="P174" t="e">
        <f>VLOOKUP(A174,'Yavuz-Indexd'!$A$1:$D$169,4,0)</f>
        <v>#N/A</v>
      </c>
      <c r="R174" t="s">
        <v>870</v>
      </c>
      <c r="T174" t="str">
        <f t="shared" si="0"/>
        <v>cheat setplayerpos -76667 -312953 -40098</v>
      </c>
      <c r="V174" t="str">
        <f>$X$3&amp;($B174&amp;$C174&amp;$D174)&amp;$Y$3&amp;$K174&amp;$Z$3&amp;$A174&amp;$AA$3&amp;$I174&amp;$AB$3&amp;$J174&amp;$AC$3&amp;$L174&amp;$AD$3&amp;$M174&amp;$AE$3&amp;$N174&amp;$AF$3&amp;$O174&amp;$AG$3&amp;"True"&amp;$AH$3&amp;$L174&amp;$AI$3&amp;$M174&amp;$AJ$3&amp;$N174&amp;$AK$3</f>
        <v>SavedMinimapMarks=(Name="Dossier _Helena _Carbonemys ",CustomTag="chipy-15",Location=(X=-76667,Y=-312953,Z=-40098)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4" t="str">
        <f>$X$3&amp;($B174&amp;$C174&amp;$D174)&amp;$Y$3&amp;$K174&amp;$Z$3&amp;$A174&amp;$AA$3&amp;$I174&amp;$AB$3&amp;$J174&amp;$AC$3&amp;$L174&amp;$AD$3&amp;$M174&amp;$AE$3&amp;$N174&amp;$AF$3&amp;$O174&amp;$AG$3&amp;"False"&amp;$AH$3&amp;$L174&amp;$AI$3&amp;$M174&amp;$AJ$3&amp;$N174&amp;$AK$3</f>
        <v>SavedMinimapMarks=(Name="Dossier _Helena _Carbonemys ",CustomTag="chipy-15",Location=(X=-76667,Y=-312953,Z=-40098)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75" spans="1:23" x14ac:dyDescent="0.25">
      <c r="A175">
        <v>-74400</v>
      </c>
      <c r="B175" t="s">
        <v>0</v>
      </c>
      <c r="C175" t="s">
        <v>1</v>
      </c>
      <c r="D175" t="s">
        <v>260</v>
      </c>
      <c r="E175" t="s">
        <v>261</v>
      </c>
      <c r="F175" t="s">
        <v>262</v>
      </c>
      <c r="G175" t="s">
        <v>5</v>
      </c>
      <c r="H175" t="s">
        <v>6</v>
      </c>
      <c r="I175">
        <v>94400</v>
      </c>
      <c r="J175">
        <v>-10900</v>
      </c>
      <c r="K175">
        <v>95</v>
      </c>
      <c r="L175">
        <v>0.1</v>
      </c>
      <c r="M175">
        <v>0.1</v>
      </c>
      <c r="N175">
        <v>0.1</v>
      </c>
      <c r="O175" t="s">
        <v>7</v>
      </c>
      <c r="P175" t="e">
        <f>VLOOKUP(A175,'Yavuz-Indexd'!$A$1:$D$169,4,0)</f>
        <v>#N/A</v>
      </c>
      <c r="T175" t="str">
        <f t="shared" si="0"/>
        <v>cheat setplayerpos -74400 94400 -10900</v>
      </c>
      <c r="V175" t="str">
        <f>$X$3&amp;($B175&amp;$C175&amp;$D175)&amp;$Y$3&amp;$K175&amp;$Z$3&amp;$A175&amp;$AA$3&amp;$I175&amp;$AB$3&amp;$J175&amp;$AC$3&amp;$L175&amp;$AD$3&amp;$M175&amp;$AE$3&amp;$N175&amp;$AF$3&amp;$O175&amp;$AG$3&amp;"True"&amp;$AH$3&amp;$L175&amp;$AI$3&amp;$M175&amp;$AJ$3&amp;$N175&amp;$AK$3</f>
        <v>SavedMinimapMarks=(Name="Dossier _Helena _Titanosaur ",CustomTag="chipy-95",Location=(X=-74400,Y=94400,Z=-10900)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5" t="str">
        <f>$X$3&amp;($B175&amp;$C175&amp;$D175)&amp;$Y$3&amp;$K175&amp;$Z$3&amp;$A175&amp;$AA$3&amp;$I175&amp;$AB$3&amp;$J175&amp;$AC$3&amp;$L175&amp;$AD$3&amp;$M175&amp;$AE$3&amp;$N175&amp;$AF$3&amp;$O175&amp;$AG$3&amp;"False"&amp;$AH$3&amp;$L175&amp;$AI$3&amp;$M175&amp;$AJ$3&amp;$N175&amp;$AK$3</f>
        <v>SavedMinimapMarks=(Name="Dossier _Helena _Titanosaur ",CustomTag="chipy-95",Location=(X=-74400,Y=94400,Z=-10900)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76" spans="1:23" x14ac:dyDescent="0.25">
      <c r="A176">
        <v>-33621</v>
      </c>
      <c r="B176" t="s">
        <v>0</v>
      </c>
      <c r="C176" t="s">
        <v>1</v>
      </c>
      <c r="D176" t="s">
        <v>20</v>
      </c>
      <c r="E176" t="s">
        <v>21</v>
      </c>
      <c r="F176" t="s">
        <v>22</v>
      </c>
      <c r="G176" t="s">
        <v>5</v>
      </c>
      <c r="H176" t="s">
        <v>6</v>
      </c>
      <c r="I176">
        <v>-82874</v>
      </c>
      <c r="J176">
        <v>-6791</v>
      </c>
      <c r="K176">
        <v>6</v>
      </c>
      <c r="L176">
        <v>0.1</v>
      </c>
      <c r="M176">
        <v>0.1</v>
      </c>
      <c r="N176">
        <v>0.1</v>
      </c>
      <c r="O176" t="s">
        <v>7</v>
      </c>
      <c r="P176" t="e">
        <f>VLOOKUP(A176,'Yavuz-Indexd'!$A$1:$D$169,4,0)</f>
        <v>#N/A</v>
      </c>
      <c r="Q176" t="s">
        <v>849</v>
      </c>
      <c r="R176" t="s">
        <v>871</v>
      </c>
      <c r="T176" t="str">
        <f t="shared" si="0"/>
        <v>cheat setplayerpos -33621 -82874 -6791</v>
      </c>
      <c r="V176" t="str">
        <f>$X$3&amp;($B176&amp;$C176&amp;$D176)&amp;$Y$3&amp;$K176&amp;$Z$3&amp;$A176&amp;$AA$3&amp;$I176&amp;$AB$3&amp;$J176&amp;$AC$3&amp;$L176&amp;$AD$3&amp;$M176&amp;$AE$3&amp;$N176&amp;$AF$3&amp;$O176&amp;$AG$3&amp;"True"&amp;$AH$3&amp;$L176&amp;$AI$3&amp;$M176&amp;$AJ$3&amp;$N176&amp;$AK$3</f>
        <v>SavedMinimapMarks=(Name="Dossier _Helena _Araneo ",CustomTag="chipy-6",Location=(X=-33621,Y=-82874,Z=-6791)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6" t="str">
        <f>$X$3&amp;($B176&amp;$C176&amp;$D176)&amp;$Y$3&amp;$K176&amp;$Z$3&amp;$A176&amp;$AA$3&amp;$I176&amp;$AB$3&amp;$J176&amp;$AC$3&amp;$L176&amp;$AD$3&amp;$M176&amp;$AE$3&amp;$N176&amp;$AF$3&amp;$O176&amp;$AG$3&amp;"False"&amp;$AH$3&amp;$L176&amp;$AI$3&amp;$M176&amp;$AJ$3&amp;$N176&amp;$AK$3</f>
        <v>SavedMinimapMarks=(Name="Dossier _Helena _Araneo ",CustomTag="chipy-6",Location=(X=-33621,Y=-82874,Z=-6791)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77" spans="1:23" x14ac:dyDescent="0.25">
      <c r="A177">
        <v>-21212</v>
      </c>
      <c r="B177" t="s">
        <v>0</v>
      </c>
      <c r="C177" t="s">
        <v>1</v>
      </c>
      <c r="D177" t="s">
        <v>159</v>
      </c>
      <c r="E177" t="s">
        <v>51</v>
      </c>
      <c r="F177" t="s">
        <v>160</v>
      </c>
      <c r="G177" t="s">
        <v>5</v>
      </c>
      <c r="H177" t="s">
        <v>6</v>
      </c>
      <c r="I177">
        <v>-72368</v>
      </c>
      <c r="J177">
        <v>-2949</v>
      </c>
      <c r="K177">
        <v>56</v>
      </c>
      <c r="L177">
        <v>0.1</v>
      </c>
      <c r="M177">
        <v>0.1</v>
      </c>
      <c r="N177">
        <v>0.1</v>
      </c>
      <c r="O177" t="s">
        <v>7</v>
      </c>
      <c r="P177" t="e">
        <f>VLOOKUP(A177,'Yavuz-Indexd'!$A$1:$D$169,4,0)</f>
        <v>#N/A</v>
      </c>
      <c r="T177" t="str">
        <f t="shared" si="0"/>
        <v>cheat setplayerpos -21212 -72368 -2949</v>
      </c>
      <c r="V177" t="str">
        <f>$X$3&amp;($B177&amp;$C177&amp;$D177)&amp;$Y$3&amp;$K177&amp;$Z$3&amp;$A177&amp;$AA$3&amp;$I177&amp;$AB$3&amp;$J177&amp;$AC$3&amp;$L177&amp;$AD$3&amp;$M177&amp;$AE$3&amp;$N177&amp;$AF$3&amp;$O177&amp;$AG$3&amp;"True"&amp;$AH$3&amp;$L177&amp;$AI$3&amp;$M177&amp;$AJ$3&amp;$N177&amp;$AK$3</f>
        <v>SavedMinimapMarks=(Name="Dossier _Helena _Megalodon ",CustomTag="chipy-56",Location=(X=-21212,Y=-72368,Z=-2949)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7" t="str">
        <f>$X$3&amp;($B177&amp;$C177&amp;$D177)&amp;$Y$3&amp;$K177&amp;$Z$3&amp;$A177&amp;$AA$3&amp;$I177&amp;$AB$3&amp;$J177&amp;$AC$3&amp;$L177&amp;$AD$3&amp;$M177&amp;$AE$3&amp;$N177&amp;$AF$3&amp;$O177&amp;$AG$3&amp;"False"&amp;$AH$3&amp;$L177&amp;$AI$3&amp;$M177&amp;$AJ$3&amp;$N177&amp;$AK$3</f>
        <v>SavedMinimapMarks=(Name="Dossier _Helena _Megalodon ",CustomTag="chipy-56",Location=(X=-21212,Y=-72368,Z=-2949)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78" spans="1:23" x14ac:dyDescent="0.25">
      <c r="A178">
        <v>-20000</v>
      </c>
      <c r="B178" t="s">
        <v>278</v>
      </c>
      <c r="C178" t="s">
        <v>450</v>
      </c>
      <c r="D178" t="s">
        <v>872</v>
      </c>
      <c r="E178" t="s">
        <v>490</v>
      </c>
      <c r="F178" t="s">
        <v>491</v>
      </c>
      <c r="G178" t="s">
        <v>5</v>
      </c>
      <c r="H178" t="s">
        <v>6</v>
      </c>
      <c r="I178">
        <v>-16800</v>
      </c>
      <c r="J178">
        <v>-12600</v>
      </c>
      <c r="K178">
        <v>219</v>
      </c>
      <c r="L178">
        <v>0</v>
      </c>
      <c r="M178">
        <v>0.7</v>
      </c>
      <c r="N178">
        <v>0.7</v>
      </c>
      <c r="O178" t="s">
        <v>7</v>
      </c>
      <c r="P178" t="e">
        <f>VLOOKUP(A178,'Yavuz-Indexd'!$A$1:$D$169,4,0)</f>
        <v>#N/A</v>
      </c>
      <c r="T178" t="str">
        <f t="shared" si="0"/>
        <v>cheat setplayerpos -20000 -16800 -12600</v>
      </c>
      <c r="V178" t="str">
        <f>$X$3&amp;($B178&amp;$C178&amp;$D178)&amp;$Y$3&amp;$K178&amp;$Z$3&amp;$A178&amp;$AA$3&amp;$I178&amp;$AB$3&amp;$J178&amp;$AC$3&amp;$L178&amp;$AD$3&amp;$M178&amp;$AE$3&amp;$N178&amp;$AF$3&amp;$O178&amp;$AG$3&amp;"True"&amp;$AH$3&amp;$L178&amp;$AI$3&amp;$M178&amp;$AJ$3&amp;$N178&amp;$AK$3</f>
        <v>SavedMinimapMarks=(Name="Note _Nerva _Note 28 *MISSING*",CustomTag="chipy-219",Location=(X=-20000,Y=-16800,Z=-12600),Color=(R=0,G=0.7,B=0.7,A=1.000000),ID=0,MarkIcon=/Script/Engine.Texture2D'"/Game/PrimalEarth/UI/Textures/T_UI_HUDPointOfInterest_Collectible.T_UI_HUDPointOfInterest_Collectible"',MapName="TheIsland_WP",bIsShowing=True,IconColor=(R=0,G=0.7,B=0.7,A=1.000000),bIsShowingText=True,CharacterID=-1,CharacterIsPlayer=False)</v>
      </c>
      <c r="W178" t="str">
        <f>$X$3&amp;($B178&amp;$C178&amp;$D178)&amp;$Y$3&amp;$K178&amp;$Z$3&amp;$A178&amp;$AA$3&amp;$I178&amp;$AB$3&amp;$J178&amp;$AC$3&amp;$L178&amp;$AD$3&amp;$M178&amp;$AE$3&amp;$N178&amp;$AF$3&amp;$O178&amp;$AG$3&amp;"False"&amp;$AH$3&amp;$L178&amp;$AI$3&amp;$M178&amp;$AJ$3&amp;$N178&amp;$AK$3</f>
        <v>SavedMinimapMarks=(Name="Note _Nerva _Note 28 *MISSING*",CustomTag="chipy-219",Location=(X=-20000,Y=-16800,Z=-12600),Color=(R=0,G=0.7,B=0.7,A=1.000000),ID=0,MarkIcon=/Script/Engine.Texture2D'"/Game/PrimalEarth/UI/Textures/T_UI_HUDPointOfInterest_Collectible.T_UI_HUDPointOfInterest_Collectible"',MapName="TheIsland_WP",bIsShowing=False,IconColor=(R=0,G=0.7,B=0.7,A=1.000000),bIsShowingText=True,CharacterID=-1,CharacterIsPlayer=False)</v>
      </c>
    </row>
    <row r="179" spans="1:23" x14ac:dyDescent="0.25">
      <c r="A179">
        <v>-18400</v>
      </c>
      <c r="B179" t="s">
        <v>348</v>
      </c>
      <c r="C179" t="s">
        <v>349</v>
      </c>
      <c r="D179" t="s">
        <v>387</v>
      </c>
      <c r="E179" t="s">
        <v>190</v>
      </c>
      <c r="F179" t="s">
        <v>388</v>
      </c>
      <c r="G179" t="s">
        <v>5</v>
      </c>
      <c r="H179" t="s">
        <v>6</v>
      </c>
      <c r="I179">
        <v>-73600</v>
      </c>
      <c r="J179">
        <v>-3600</v>
      </c>
      <c r="K179">
        <v>148</v>
      </c>
      <c r="L179">
        <v>0.1</v>
      </c>
      <c r="M179">
        <v>0.1</v>
      </c>
      <c r="N179">
        <v>0.1</v>
      </c>
      <c r="O179" t="s">
        <v>7</v>
      </c>
      <c r="P179" t="e">
        <f>VLOOKUP(A179,'Yavuz-Indexd'!$A$1:$D$169,4,0)</f>
        <v>#N/A</v>
      </c>
      <c r="T179" t="str">
        <f t="shared" si="0"/>
        <v>cheat setplayerpos -18400 -73600 -3600</v>
      </c>
      <c r="V179" t="str">
        <f>$X$3&amp;($B179&amp;$C179&amp;$D179)&amp;$Y$3&amp;$K179&amp;$Z$3&amp;$A179&amp;$AA$3&amp;$I179&amp;$AB$3&amp;$J179&amp;$AC$3&amp;$L179&amp;$AD$3&amp;$M179&amp;$AE$3&amp;$N179&amp;$AF$3&amp;$O179&amp;$AG$3&amp;"True"&amp;$AH$3&amp;$L179&amp;$AI$3&amp;$M179&amp;$AJ$3&amp;$N179&amp;$AK$3</f>
        <v>SavedMinimapMarks=(Name="Record _Rockwell _Record 17 ",CustomTag="chipy-148",Location=(X=-18400,Y=-73600,Z=-3600)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79" t="str">
        <f>$X$3&amp;($B179&amp;$C179&amp;$D179)&amp;$Y$3&amp;$K179&amp;$Z$3&amp;$A179&amp;$AA$3&amp;$I179&amp;$AB$3&amp;$J179&amp;$AC$3&amp;$L179&amp;$AD$3&amp;$M179&amp;$AE$3&amp;$N179&amp;$AF$3&amp;$O179&amp;$AG$3&amp;"False"&amp;$AH$3&amp;$L179&amp;$AI$3&amp;$M179&amp;$AJ$3&amp;$N179&amp;$AK$3</f>
        <v>SavedMinimapMarks=(Name="Record _Rockwell _Record 17 ",CustomTag="chipy-148",Location=(X=-18400,Y=-73600,Z=-3600)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80" spans="1:23" x14ac:dyDescent="0.25">
      <c r="A180">
        <v>-5600</v>
      </c>
      <c r="B180" t="s">
        <v>278</v>
      </c>
      <c r="C180" t="s">
        <v>1</v>
      </c>
      <c r="D180" t="s">
        <v>874</v>
      </c>
      <c r="E180" t="s">
        <v>325</v>
      </c>
      <c r="F180" t="s">
        <v>258</v>
      </c>
      <c r="G180" t="s">
        <v>5</v>
      </c>
      <c r="H180" t="s">
        <v>6</v>
      </c>
      <c r="I180">
        <v>-299200</v>
      </c>
      <c r="J180">
        <v>-14200</v>
      </c>
      <c r="K180">
        <v>122</v>
      </c>
      <c r="L180">
        <v>0.7</v>
      </c>
      <c r="M180">
        <v>0.6</v>
      </c>
      <c r="N180">
        <v>0</v>
      </c>
      <c r="O180" t="s">
        <v>7</v>
      </c>
      <c r="P180" t="e">
        <f>VLOOKUP(A180,'Yavuz-Indexd'!$A$1:$D$169,4,0)</f>
        <v>#N/A</v>
      </c>
      <c r="Q180" t="s">
        <v>852</v>
      </c>
      <c r="R180" t="s">
        <v>873</v>
      </c>
      <c r="T180" t="str">
        <f t="shared" si="0"/>
        <v>cheat setplayerpos -5600 -299200 -14200</v>
      </c>
      <c r="V180" t="str">
        <f>$X$3&amp;($B180&amp;$C180&amp;$D180)&amp;$Y$3&amp;$K180&amp;$Z$3&amp;$A180&amp;$AA$3&amp;$I180&amp;$AB$3&amp;$J180&amp;$AC$3&amp;$L180&amp;$AD$3&amp;$M180&amp;$AE$3&amp;$N180&amp;$AF$3&amp;$O180&amp;$AG$3&amp;"True"&amp;$AH$3&amp;$L180&amp;$AI$3&amp;$M180&amp;$AJ$3&amp;$N180&amp;$AK$3</f>
        <v>SavedMinimapMarks=(Name="Note _Helena _Note 21 *FIXED*",CustomTag="chipy-122",Location=(X=-5600,Y=-299200,Z=-14200)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0" t="str">
        <f>$X$3&amp;($B180&amp;$C180&amp;$D180)&amp;$Y$3&amp;$K180&amp;$Z$3&amp;$A180&amp;$AA$3&amp;$I180&amp;$AB$3&amp;$J180&amp;$AC$3&amp;$L180&amp;$AD$3&amp;$M180&amp;$AE$3&amp;$N180&amp;$AF$3&amp;$O180&amp;$AG$3&amp;"False"&amp;$AH$3&amp;$L180&amp;$AI$3&amp;$M180&amp;$AJ$3&amp;$N180&amp;$AK$3</f>
        <v>SavedMinimapMarks=(Name="Note _Helena _Note 21 *FIXED*",CustomTag="chipy-122",Location=(X=-5600,Y=-299200,Z=-14200)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81" spans="1:23" x14ac:dyDescent="0.25">
      <c r="A181">
        <v>-917</v>
      </c>
      <c r="B181" t="s">
        <v>0</v>
      </c>
      <c r="C181" t="s">
        <v>1</v>
      </c>
      <c r="D181" t="s">
        <v>875</v>
      </c>
      <c r="E181" t="s">
        <v>62</v>
      </c>
      <c r="F181" t="s">
        <v>63</v>
      </c>
      <c r="G181" t="s">
        <v>5</v>
      </c>
      <c r="H181" t="s">
        <v>6</v>
      </c>
      <c r="I181">
        <v>-104340</v>
      </c>
      <c r="J181">
        <v>-2144</v>
      </c>
      <c r="K181">
        <v>20</v>
      </c>
      <c r="L181">
        <v>0.7</v>
      </c>
      <c r="M181">
        <v>0.6</v>
      </c>
      <c r="N181">
        <v>0</v>
      </c>
      <c r="O181" t="s">
        <v>7</v>
      </c>
      <c r="P181" t="e">
        <f>VLOOKUP(A181,'Yavuz-Indexd'!$A$1:$D$169,4,0)</f>
        <v>#N/A</v>
      </c>
      <c r="T181" t="str">
        <f t="shared" si="0"/>
        <v>cheat setplayerpos -917 -104340 -2144</v>
      </c>
      <c r="V181" t="str">
        <f>$X$3&amp;($B181&amp;$C181&amp;$D181)&amp;$Y$3&amp;$K181&amp;$Z$3&amp;$A181&amp;$AA$3&amp;$I181&amp;$AB$3&amp;$J181&amp;$AC$3&amp;$L181&amp;$AD$3&amp;$M181&amp;$AE$3&amp;$N181&amp;$AF$3&amp;$O181&amp;$AG$3&amp;"True"&amp;$AH$3&amp;$L181&amp;$AI$3&amp;$M181&amp;$AJ$3&amp;$N181&amp;$AK$3</f>
        <v>SavedMinimapMarks=(Name="Dossier _Helena _Coelacanth *MISSING*",CustomTag="chipy-20",Location=(X=-917,Y=-104340,Z=-2144)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1" t="str">
        <f>$X$3&amp;($B181&amp;$C181&amp;$D181)&amp;$Y$3&amp;$K181&amp;$Z$3&amp;$A181&amp;$AA$3&amp;$I181&amp;$AB$3&amp;$J181&amp;$AC$3&amp;$L181&amp;$AD$3&amp;$M181&amp;$AE$3&amp;$N181&amp;$AF$3&amp;$O181&amp;$AG$3&amp;"False"&amp;$AH$3&amp;$L181&amp;$AI$3&amp;$M181&amp;$AJ$3&amp;$N181&amp;$AK$3</f>
        <v>SavedMinimapMarks=(Name="Dossier _Helena _Coelacanth *MISSING*",CustomTag="chipy-20",Location=(X=-917,Y=-104340,Z=-2144)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82" spans="1:23" x14ac:dyDescent="0.25">
      <c r="A182">
        <v>0</v>
      </c>
      <c r="B182" t="s">
        <v>348</v>
      </c>
      <c r="C182" t="s">
        <v>349</v>
      </c>
      <c r="D182" t="s">
        <v>895</v>
      </c>
      <c r="E182" t="s">
        <v>30</v>
      </c>
      <c r="F182" t="s">
        <v>411</v>
      </c>
      <c r="G182" t="s">
        <v>5</v>
      </c>
      <c r="H182" t="s">
        <v>6</v>
      </c>
      <c r="I182">
        <v>0</v>
      </c>
      <c r="J182">
        <v>0</v>
      </c>
      <c r="K182">
        <v>160</v>
      </c>
      <c r="L182">
        <v>0.8</v>
      </c>
      <c r="M182">
        <v>0</v>
      </c>
      <c r="N182">
        <v>0.8</v>
      </c>
      <c r="O182" t="s">
        <v>7</v>
      </c>
      <c r="P182" t="e">
        <f>VLOOKUP(A182,'Yavuz-Indexd'!$A$1:$D$169,4,0)</f>
        <v>#N/A</v>
      </c>
      <c r="R182" t="s">
        <v>894</v>
      </c>
      <c r="T182" t="str">
        <f t="shared" si="0"/>
        <v>cheat setplayerpos 0 0 0</v>
      </c>
      <c r="V182" t="str">
        <f>$X$3&amp;($B182&amp;$C182&amp;$D182)&amp;$Y$3&amp;$K182&amp;$Z$3&amp;$A182&amp;$AA$3&amp;$I182&amp;$AB$3&amp;$J182&amp;$AC$3&amp;$L182&amp;$AD$3&amp;$M182&amp;$AE$3&amp;$N182&amp;$AF$3&amp;$O182&amp;$AG$3&amp;"True"&amp;$AH$3&amp;$L182&amp;$AI$3&amp;$M182&amp;$AJ$3&amp;$N182&amp;$AK$3</f>
        <v>SavedMinimapMarks=(Name="Record _Rockwell _Record 29 *FIXED*",CustomTag="chipy-160",Location=(X=0,Y=0,Z=0),Color=(R=0.8,G=0,B=0.8,A=1.000000),ID=0,MarkIcon=/Script/Engine.Texture2D'"/Game/PrimalEarth/UI/Textures/T_UI_HUDPointOfInterest_Collectible.T_UI_HUDPointOfInterest_Collectible"',MapName="TheIsland_WP",bIsShowing=True,IconColor=(R=0.8,G=0,B=0.8,A=1.000000),bIsShowingText=True,CharacterID=-1,CharacterIsPlayer=False)</v>
      </c>
      <c r="W182" t="str">
        <f>$X$3&amp;($B182&amp;$C182&amp;$D182)&amp;$Y$3&amp;$K182&amp;$Z$3&amp;$A182&amp;$AA$3&amp;$I182&amp;$AB$3&amp;$J182&amp;$AC$3&amp;$L182&amp;$AD$3&amp;$M182&amp;$AE$3&amp;$N182&amp;$AF$3&amp;$O182&amp;$AG$3&amp;"False"&amp;$AH$3&amp;$L182&amp;$AI$3&amp;$M182&amp;$AJ$3&amp;$N182&amp;$AK$3</f>
        <v>SavedMinimapMarks=(Name="Record _Rockwell _Record 29 *FIXED*",CustomTag="chipy-160",Location=(X=0,Y=0,Z=0),Color=(R=0.8,G=0,B=0.8,A=1.000000),ID=0,MarkIcon=/Script/Engine.Texture2D'"/Game/PrimalEarth/UI/Textures/T_UI_HUDPointOfInterest_Collectible.T_UI_HUDPointOfInterest_Collectible"',MapName="TheIsland_WP",bIsShowing=False,IconColor=(R=0.8,G=0,B=0.8,A=1.000000),bIsShowingText=True,CharacterID=-1,CharacterIsPlayer=False)</v>
      </c>
    </row>
    <row r="183" spans="1:23" x14ac:dyDescent="0.25">
      <c r="A183">
        <v>0</v>
      </c>
      <c r="B183" t="s">
        <v>0</v>
      </c>
      <c r="C183" t="s">
        <v>1</v>
      </c>
      <c r="D183" t="s">
        <v>876</v>
      </c>
      <c r="E183" t="s">
        <v>232</v>
      </c>
      <c r="F183" t="s">
        <v>233</v>
      </c>
      <c r="G183" t="s">
        <v>5</v>
      </c>
      <c r="H183" t="s">
        <v>6</v>
      </c>
      <c r="I183">
        <v>0</v>
      </c>
      <c r="J183">
        <v>0</v>
      </c>
      <c r="K183">
        <v>83</v>
      </c>
      <c r="L183">
        <v>0.1</v>
      </c>
      <c r="M183">
        <v>0.1</v>
      </c>
      <c r="N183">
        <v>0.1</v>
      </c>
      <c r="O183" t="s">
        <v>7</v>
      </c>
      <c r="P183" t="e">
        <f>VLOOKUP(A183,'Yavuz-Indexd'!$A$1:$D$169,4,0)</f>
        <v>#N/A</v>
      </c>
      <c r="T183" t="str">
        <f t="shared" si="0"/>
        <v>cheat setplayerpos 0 0 0</v>
      </c>
      <c r="V183" t="str">
        <f>$X$3&amp;($B183&amp;$C183&amp;$D183)&amp;$Y$3&amp;$K183&amp;$Z$3&amp;$A183&amp;$AA$3&amp;$I183&amp;$AB$3&amp;$J183&amp;$AC$3&amp;$L183&amp;$AD$3&amp;$M183&amp;$AE$3&amp;$N183&amp;$AF$3&amp;$O183&amp;$AG$3&amp;"True"&amp;$AH$3&amp;$L183&amp;$AI$3&amp;$M183&amp;$AJ$3&amp;$N183&amp;$AK$3</f>
        <v>SavedMinimapMarks=(Name="Dossier _Helena _Rex *MISSING*",CustomTag="chipy-83",Location=(X=0,Y=0,Z=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83" t="str">
        <f>$X$3&amp;($B183&amp;$C183&amp;$D183)&amp;$Y$3&amp;$K183&amp;$Z$3&amp;$A183&amp;$AA$3&amp;$I183&amp;$AB$3&amp;$J183&amp;$AC$3&amp;$L183&amp;$AD$3&amp;$M183&amp;$AE$3&amp;$N183&amp;$AF$3&amp;$O183&amp;$AG$3&amp;"False"&amp;$AH$3&amp;$L183&amp;$AI$3&amp;$M183&amp;$AJ$3&amp;$N183&amp;$AK$3</f>
        <v>SavedMinimapMarks=(Name="Dossier _Helena _Rex *MISSING*",CustomTag="chipy-83",Location=(X=0,Y=0,Z=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84" spans="1:23" x14ac:dyDescent="0.25">
      <c r="A184">
        <v>0</v>
      </c>
      <c r="B184" t="s">
        <v>0</v>
      </c>
      <c r="C184" t="s">
        <v>1</v>
      </c>
      <c r="D184" t="s">
        <v>877</v>
      </c>
      <c r="E184" t="s">
        <v>242</v>
      </c>
      <c r="F184" t="s">
        <v>126</v>
      </c>
      <c r="G184" t="s">
        <v>5</v>
      </c>
      <c r="H184" t="s">
        <v>6</v>
      </c>
      <c r="I184">
        <v>0</v>
      </c>
      <c r="J184">
        <v>0</v>
      </c>
      <c r="K184">
        <v>87</v>
      </c>
      <c r="L184">
        <v>0</v>
      </c>
      <c r="M184">
        <v>0.9</v>
      </c>
      <c r="N184">
        <v>0</v>
      </c>
      <c r="O184" t="s">
        <v>7</v>
      </c>
      <c r="P184" t="e">
        <f>VLOOKUP(A184,'Yavuz-Indexd'!$A$1:$D$169,4,0)</f>
        <v>#N/A</v>
      </c>
      <c r="T184" t="str">
        <f t="shared" si="0"/>
        <v>cheat setplayerpos 0 0 0</v>
      </c>
      <c r="V184" t="str">
        <f>$X$3&amp;($B184&amp;$C184&amp;$D184)&amp;$Y$3&amp;$K184&amp;$Z$3&amp;$A184&amp;$AA$3&amp;$I184&amp;$AB$3&amp;$J184&amp;$AC$3&amp;$L184&amp;$AD$3&amp;$M184&amp;$AE$3&amp;$N184&amp;$AF$3&amp;$O184&amp;$AG$3&amp;"True"&amp;$AH$3&amp;$L184&amp;$AI$3&amp;$M184&amp;$AJ$3&amp;$N184&amp;$AK$3</f>
        <v>SavedMinimapMarks=(Name="Dossier _Helena _Spino *MISSING*",CustomTag="chipy-87",Location=(X=0,Y=0,Z=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184" t="str">
        <f>$X$3&amp;($B184&amp;$C184&amp;$D184)&amp;$Y$3&amp;$K184&amp;$Z$3&amp;$A184&amp;$AA$3&amp;$I184&amp;$AB$3&amp;$J184&amp;$AC$3&amp;$L184&amp;$AD$3&amp;$M184&amp;$AE$3&amp;$N184&amp;$AF$3&amp;$O184&amp;$AG$3&amp;"False"&amp;$AH$3&amp;$L184&amp;$AI$3&amp;$M184&amp;$AJ$3&amp;$N184&amp;$AK$3</f>
        <v>SavedMinimapMarks=(Name="Dossier _Helena _Spino *MISSING*",CustomTag="chipy-87",Location=(X=0,Y=0,Z=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185" spans="1:23" x14ac:dyDescent="0.25">
      <c r="A185">
        <v>0</v>
      </c>
      <c r="B185" t="s">
        <v>0</v>
      </c>
      <c r="C185" t="s">
        <v>1</v>
      </c>
      <c r="D185" t="s">
        <v>878</v>
      </c>
      <c r="E185" t="s">
        <v>189</v>
      </c>
      <c r="F185" t="s">
        <v>190</v>
      </c>
      <c r="G185" t="s">
        <v>5</v>
      </c>
      <c r="H185" t="s">
        <v>6</v>
      </c>
      <c r="I185">
        <v>0</v>
      </c>
      <c r="J185">
        <v>0</v>
      </c>
      <c r="K185">
        <v>68</v>
      </c>
      <c r="L185">
        <v>0.7</v>
      </c>
      <c r="M185">
        <v>0.6</v>
      </c>
      <c r="N185">
        <v>0</v>
      </c>
      <c r="O185" t="s">
        <v>7</v>
      </c>
      <c r="P185" t="e">
        <f>VLOOKUP(A185,'Yavuz-Indexd'!$A$1:$D$169,4,0)</f>
        <v>#N/A</v>
      </c>
      <c r="T185" t="str">
        <f t="shared" si="0"/>
        <v>cheat setplayerpos 0 0 0</v>
      </c>
      <c r="V185" t="str">
        <f>$X$3&amp;($B185&amp;$C185&amp;$D185)&amp;$Y$3&amp;$K185&amp;$Z$3&amp;$A185&amp;$AA$3&amp;$I185&amp;$AB$3&amp;$J185&amp;$AC$3&amp;$L185&amp;$AD$3&amp;$M185&amp;$AE$3&amp;$N185&amp;$AF$3&amp;$O185&amp;$AG$3&amp;"True"&amp;$AH$3&amp;$L185&amp;$AI$3&amp;$M185&amp;$AJ$3&amp;$N185&amp;$AK$3</f>
        <v>SavedMinimapMarks=(Name="Dossier _Helena _Pachy *MISSING*",CustomTag="chipy-68",Location=(X=0,Y=0,Z=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5" t="str">
        <f>$X$3&amp;($B185&amp;$C185&amp;$D185)&amp;$Y$3&amp;$K185&amp;$Z$3&amp;$A185&amp;$AA$3&amp;$I185&amp;$AB$3&amp;$J185&amp;$AC$3&amp;$L185&amp;$AD$3&amp;$M185&amp;$AE$3&amp;$N185&amp;$AF$3&amp;$O185&amp;$AG$3&amp;"False"&amp;$AH$3&amp;$L185&amp;$AI$3&amp;$M185&amp;$AJ$3&amp;$N185&amp;$AK$3</f>
        <v>SavedMinimapMarks=(Name="Dossier _Helena _Pachy *MISSING*",CustomTag="chipy-68",Location=(X=0,Y=0,Z=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86" spans="1:23" x14ac:dyDescent="0.25">
      <c r="A186">
        <v>0</v>
      </c>
      <c r="B186" t="s">
        <v>0</v>
      </c>
      <c r="C186" t="s">
        <v>1</v>
      </c>
      <c r="D186" t="s">
        <v>879</v>
      </c>
      <c r="E186" t="s">
        <v>209</v>
      </c>
      <c r="F186" t="s">
        <v>210</v>
      </c>
      <c r="G186" t="s">
        <v>5</v>
      </c>
      <c r="H186" t="s">
        <v>6</v>
      </c>
      <c r="I186">
        <v>0</v>
      </c>
      <c r="J186">
        <v>0</v>
      </c>
      <c r="K186">
        <v>75</v>
      </c>
      <c r="L186">
        <v>0.7</v>
      </c>
      <c r="M186">
        <v>0.6</v>
      </c>
      <c r="N186">
        <v>0</v>
      </c>
      <c r="O186" t="s">
        <v>7</v>
      </c>
      <c r="P186" t="e">
        <f>VLOOKUP(A186,'Yavuz-Indexd'!$A$1:$D$169,4,0)</f>
        <v>#N/A</v>
      </c>
      <c r="T186" t="str">
        <f t="shared" si="0"/>
        <v>cheat setplayerpos 0 0 0</v>
      </c>
      <c r="V186" t="str">
        <f>$X$3&amp;($B186&amp;$C186&amp;$D186)&amp;$Y$3&amp;$K186&amp;$Z$3&amp;$A186&amp;$AA$3&amp;$I186&amp;$AB$3&amp;$J186&amp;$AC$3&amp;$L186&amp;$AD$3&amp;$M186&amp;$AE$3&amp;$N186&amp;$AF$3&amp;$O186&amp;$AG$3&amp;"True"&amp;$AH$3&amp;$L186&amp;$AI$3&amp;$M186&amp;$AJ$3&amp;$N186&amp;$AK$3</f>
        <v>SavedMinimapMarks=(Name="Dossier _Helena _Piranha *MISSING*",CustomTag="chipy-75",Location=(X=0,Y=0,Z=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6" t="str">
        <f>$X$3&amp;($B186&amp;$C186&amp;$D186)&amp;$Y$3&amp;$K186&amp;$Z$3&amp;$A186&amp;$AA$3&amp;$I186&amp;$AB$3&amp;$J186&amp;$AC$3&amp;$L186&amp;$AD$3&amp;$M186&amp;$AE$3&amp;$N186&amp;$AF$3&amp;$O186&amp;$AG$3&amp;"False"&amp;$AH$3&amp;$L186&amp;$AI$3&amp;$M186&amp;$AJ$3&amp;$N186&amp;$AK$3</f>
        <v>SavedMinimapMarks=(Name="Dossier _Helena _Piranha *MISSING*",CustomTag="chipy-75",Location=(X=0,Y=0,Z=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87" spans="1:23" x14ac:dyDescent="0.25">
      <c r="A187">
        <v>0</v>
      </c>
      <c r="B187" t="s">
        <v>0</v>
      </c>
      <c r="C187" t="s">
        <v>1</v>
      </c>
      <c r="D187" t="s">
        <v>880</v>
      </c>
      <c r="E187" t="s">
        <v>226</v>
      </c>
      <c r="F187" t="s">
        <v>227</v>
      </c>
      <c r="G187" t="s">
        <v>5</v>
      </c>
      <c r="H187" t="s">
        <v>6</v>
      </c>
      <c r="I187">
        <v>0</v>
      </c>
      <c r="J187">
        <v>0</v>
      </c>
      <c r="K187">
        <v>81</v>
      </c>
      <c r="L187">
        <v>0.7</v>
      </c>
      <c r="M187">
        <v>0.6</v>
      </c>
      <c r="N187">
        <v>0</v>
      </c>
      <c r="O187" t="s">
        <v>7</v>
      </c>
      <c r="P187" t="e">
        <f>VLOOKUP(A187,'Yavuz-Indexd'!$A$1:$D$169,4,0)</f>
        <v>#N/A</v>
      </c>
      <c r="T187" t="str">
        <f t="shared" si="0"/>
        <v>cheat setplayerpos 0 0 0</v>
      </c>
      <c r="V187" t="str">
        <f>$X$3&amp;($B187&amp;$C187&amp;$D187)&amp;$Y$3&amp;$K187&amp;$Z$3&amp;$A187&amp;$AA$3&amp;$I187&amp;$AB$3&amp;$J187&amp;$AC$3&amp;$L187&amp;$AD$3&amp;$M187&amp;$AE$3&amp;$N187&amp;$AF$3&amp;$O187&amp;$AG$3&amp;"True"&amp;$AH$3&amp;$L187&amp;$AI$3&amp;$M187&amp;$AJ$3&amp;$N187&amp;$AK$3</f>
        <v>SavedMinimapMarks=(Name="Dossier _Helena _Quetzal *MISSING*",CustomTag="chipy-81",Location=(X=0,Y=0,Z=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7" t="str">
        <f>$X$3&amp;($B187&amp;$C187&amp;$D187)&amp;$Y$3&amp;$K187&amp;$Z$3&amp;$A187&amp;$AA$3&amp;$I187&amp;$AB$3&amp;$J187&amp;$AC$3&amp;$L187&amp;$AD$3&amp;$M187&amp;$AE$3&amp;$N187&amp;$AF$3&amp;$O187&amp;$AG$3&amp;"False"&amp;$AH$3&amp;$L187&amp;$AI$3&amp;$M187&amp;$AJ$3&amp;$N187&amp;$AK$3</f>
        <v>SavedMinimapMarks=(Name="Dossier _Helena _Quetzal *MISSING*",CustomTag="chipy-81",Location=(X=0,Y=0,Z=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88" spans="1:23" x14ac:dyDescent="0.25">
      <c r="A188">
        <v>0</v>
      </c>
      <c r="B188" t="s">
        <v>0</v>
      </c>
      <c r="C188" t="s">
        <v>1</v>
      </c>
      <c r="D188" t="s">
        <v>881</v>
      </c>
      <c r="E188" t="s">
        <v>239</v>
      </c>
      <c r="F188" t="s">
        <v>240</v>
      </c>
      <c r="G188" t="s">
        <v>5</v>
      </c>
      <c r="H188" t="s">
        <v>6</v>
      </c>
      <c r="I188">
        <v>0</v>
      </c>
      <c r="J188">
        <v>0</v>
      </c>
      <c r="K188">
        <v>86</v>
      </c>
      <c r="L188">
        <v>0.7</v>
      </c>
      <c r="M188">
        <v>0.6</v>
      </c>
      <c r="N188">
        <v>0</v>
      </c>
      <c r="O188" t="s">
        <v>7</v>
      </c>
      <c r="P188" t="e">
        <f>VLOOKUP(A188,'Yavuz-Indexd'!$A$1:$D$169,4,0)</f>
        <v>#N/A</v>
      </c>
      <c r="T188" t="str">
        <f t="shared" si="0"/>
        <v>cheat setplayerpos 0 0 0</v>
      </c>
      <c r="V188" t="str">
        <f>$X$3&amp;($B188&amp;$C188&amp;$D188)&amp;$Y$3&amp;$K188&amp;$Z$3&amp;$A188&amp;$AA$3&amp;$I188&amp;$AB$3&amp;$J188&amp;$AC$3&amp;$L188&amp;$AD$3&amp;$M188&amp;$AE$3&amp;$N188&amp;$AF$3&amp;$O188&amp;$AG$3&amp;"True"&amp;$AH$3&amp;$L188&amp;$AI$3&amp;$M188&amp;$AJ$3&amp;$N188&amp;$AK$3</f>
        <v>SavedMinimapMarks=(Name="Dossier _Helena _Sarco *MISSING*",CustomTag="chipy-86",Location=(X=0,Y=0,Z=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8" t="str">
        <f>$X$3&amp;($B188&amp;$C188&amp;$D188)&amp;$Y$3&amp;$K188&amp;$Z$3&amp;$A188&amp;$AA$3&amp;$I188&amp;$AB$3&amp;$J188&amp;$AC$3&amp;$L188&amp;$AD$3&amp;$M188&amp;$AE$3&amp;$N188&amp;$AF$3&amp;$O188&amp;$AG$3&amp;"False"&amp;$AH$3&amp;$L188&amp;$AI$3&amp;$M188&amp;$AJ$3&amp;$N188&amp;$AK$3</f>
        <v>SavedMinimapMarks=(Name="Dossier _Helena _Sarco *MISSING*",CustomTag="chipy-86",Location=(X=0,Y=0,Z=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89" spans="1:23" x14ac:dyDescent="0.25">
      <c r="A189">
        <v>11664</v>
      </c>
      <c r="B189" t="s">
        <v>0</v>
      </c>
      <c r="C189" t="s">
        <v>1</v>
      </c>
      <c r="D189" t="s">
        <v>883</v>
      </c>
      <c r="E189" t="s">
        <v>12</v>
      </c>
      <c r="F189" t="s">
        <v>13</v>
      </c>
      <c r="G189" t="s">
        <v>5</v>
      </c>
      <c r="H189" t="s">
        <v>6</v>
      </c>
      <c r="I189">
        <v>300262</v>
      </c>
      <c r="J189">
        <v>-13904</v>
      </c>
      <c r="K189">
        <v>3</v>
      </c>
      <c r="L189">
        <v>0.7</v>
      </c>
      <c r="M189">
        <v>0.6</v>
      </c>
      <c r="N189">
        <v>0</v>
      </c>
      <c r="O189" t="s">
        <v>7</v>
      </c>
      <c r="P189" t="e">
        <f>VLOOKUP(A189,'Yavuz-Indexd'!$A$1:$D$169,4,0)</f>
        <v>#N/A</v>
      </c>
      <c r="T189" t="str">
        <f t="shared" si="0"/>
        <v>cheat setplayerpos 11664 300262 -13904</v>
      </c>
      <c r="V189" t="str">
        <f>$X$3&amp;($B189&amp;$C189&amp;$D189)&amp;$Y$3&amp;$K189&amp;$Z$3&amp;$A189&amp;$AA$3&amp;$I189&amp;$AB$3&amp;$J189&amp;$AC$3&amp;$L189&amp;$AD$3&amp;$M189&amp;$AE$3&amp;$N189&amp;$AF$3&amp;$O189&amp;$AG$3&amp;"True"&amp;$AH$3&amp;$L189&amp;$AI$3&amp;$M189&amp;$AJ$3&amp;$N189&amp;$AK$3</f>
        <v>SavedMinimapMarks=(Name="Dossier _Helena _Ammonite *MISSING*",CustomTag="chipy-3",Location=(X=11664,Y=300262,Z=-13904)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89" t="str">
        <f>$X$3&amp;($B189&amp;$C189&amp;$D189)&amp;$Y$3&amp;$K189&amp;$Z$3&amp;$A189&amp;$AA$3&amp;$I189&amp;$AB$3&amp;$J189&amp;$AC$3&amp;$L189&amp;$AD$3&amp;$M189&amp;$AE$3&amp;$N189&amp;$AF$3&amp;$O189&amp;$AG$3&amp;"False"&amp;$AH$3&amp;$L189&amp;$AI$3&amp;$M189&amp;$AJ$3&amp;$N189&amp;$AK$3</f>
        <v>SavedMinimapMarks=(Name="Dossier _Helena _Ammonite *MISSING*",CustomTag="chipy-3",Location=(X=11664,Y=300262,Z=-13904)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90" spans="1:23" x14ac:dyDescent="0.25">
      <c r="A190">
        <v>11990</v>
      </c>
      <c r="B190" t="s">
        <v>278</v>
      </c>
      <c r="C190" t="s">
        <v>450</v>
      </c>
      <c r="D190" t="s">
        <v>338</v>
      </c>
      <c r="E190" t="s">
        <v>488</v>
      </c>
      <c r="F190" t="s">
        <v>489</v>
      </c>
      <c r="G190" t="s">
        <v>5</v>
      </c>
      <c r="H190" t="s">
        <v>6</v>
      </c>
      <c r="I190">
        <v>53284</v>
      </c>
      <c r="J190">
        <v>6700</v>
      </c>
      <c r="K190">
        <v>218</v>
      </c>
      <c r="L190">
        <v>0.7</v>
      </c>
      <c r="M190">
        <v>0.6</v>
      </c>
      <c r="N190">
        <v>0</v>
      </c>
      <c r="O190" t="s">
        <v>7</v>
      </c>
      <c r="P190" t="e">
        <f>VLOOKUP(A190,'Yavuz-Indexd'!$A$1:$D$169,4,0)</f>
        <v>#N/A</v>
      </c>
      <c r="T190" t="str">
        <f t="shared" si="0"/>
        <v>cheat setplayerpos 11990 53284 6700</v>
      </c>
      <c r="V190" t="str">
        <f>$X$3&amp;($B190&amp;$C190&amp;$D190)&amp;$Y$3&amp;$K190&amp;$Z$3&amp;$A190&amp;$AA$3&amp;$I190&amp;$AB$3&amp;$J190&amp;$AC$3&amp;$L190&amp;$AD$3&amp;$M190&amp;$AE$3&amp;$N190&amp;$AF$3&amp;$O190&amp;$AG$3&amp;"True"&amp;$AH$3&amp;$L190&amp;$AI$3&amp;$M190&amp;$AJ$3&amp;$N190&amp;$AK$3</f>
        <v>SavedMinimapMarks=(Name="Note _Nerva _Note 27 ",CustomTag="chipy-218",Location=(X=11990,Y=53284,Z=6700)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90" t="str">
        <f>$X$3&amp;($B190&amp;$C190&amp;$D190)&amp;$Y$3&amp;$K190&amp;$Z$3&amp;$A190&amp;$AA$3&amp;$I190&amp;$AB$3&amp;$J190&amp;$AC$3&amp;$L190&amp;$AD$3&amp;$M190&amp;$AE$3&amp;$N190&amp;$AF$3&amp;$O190&amp;$AG$3&amp;"False"&amp;$AH$3&amp;$L190&amp;$AI$3&amp;$M190&amp;$AJ$3&amp;$N190&amp;$AK$3</f>
        <v>SavedMinimapMarks=(Name="Note _Nerva _Note 27 ",CustomTag="chipy-218",Location=(X=11990,Y=53284,Z=6700)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91" spans="1:23" x14ac:dyDescent="0.25">
      <c r="A191">
        <v>16800</v>
      </c>
      <c r="B191" t="s">
        <v>278</v>
      </c>
      <c r="C191" t="s">
        <v>1</v>
      </c>
      <c r="D191" t="s">
        <v>307</v>
      </c>
      <c r="E191" t="s">
        <v>117</v>
      </c>
      <c r="F191" t="s">
        <v>308</v>
      </c>
      <c r="G191" t="s">
        <v>5</v>
      </c>
      <c r="H191" t="s">
        <v>6</v>
      </c>
      <c r="I191">
        <v>272800</v>
      </c>
      <c r="J191">
        <v>-24300</v>
      </c>
      <c r="K191">
        <v>113</v>
      </c>
      <c r="L191">
        <v>0.1</v>
      </c>
      <c r="M191">
        <v>0.1</v>
      </c>
      <c r="N191">
        <v>0.1</v>
      </c>
      <c r="O191" t="s">
        <v>7</v>
      </c>
      <c r="P191" t="e">
        <f>VLOOKUP(A191,'Yavuz-Indexd'!$A$1:$D$169,4,0)</f>
        <v>#N/A</v>
      </c>
      <c r="R191" t="s">
        <v>884</v>
      </c>
      <c r="T191" t="str">
        <f t="shared" si="0"/>
        <v>cheat setplayerpos 16800 272800 -24300</v>
      </c>
      <c r="V191" t="str">
        <f>$X$3&amp;($B191&amp;$C191&amp;$D191)&amp;$Y$3&amp;$K191&amp;$Z$3&amp;$A191&amp;$AA$3&amp;$I191&amp;$AB$3&amp;$J191&amp;$AC$3&amp;$L191&amp;$AD$3&amp;$M191&amp;$AE$3&amp;$N191&amp;$AF$3&amp;$O191&amp;$AG$3&amp;"True"&amp;$AH$3&amp;$L191&amp;$AI$3&amp;$M191&amp;$AJ$3&amp;$N191&amp;$AK$3</f>
        <v>SavedMinimapMarks=(Name="Note _Helena _Note 12 ",CustomTag="chipy-113",Location=(X=16800,Y=272800,Z=-24300)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91" t="str">
        <f>$X$3&amp;($B191&amp;$C191&amp;$D191)&amp;$Y$3&amp;$K191&amp;$Z$3&amp;$A191&amp;$AA$3&amp;$I191&amp;$AB$3&amp;$J191&amp;$AC$3&amp;$L191&amp;$AD$3&amp;$M191&amp;$AE$3&amp;$N191&amp;$AF$3&amp;$O191&amp;$AG$3&amp;"False"&amp;$AH$3&amp;$L191&amp;$AI$3&amp;$M191&amp;$AJ$3&amp;$N191&amp;$AK$3</f>
        <v>SavedMinimapMarks=(Name="Note _Helena _Note 12 ",CustomTag="chipy-113",Location=(X=16800,Y=272800,Z=-24300)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92" spans="1:23" x14ac:dyDescent="0.25">
      <c r="A192">
        <v>27345</v>
      </c>
      <c r="B192" t="s">
        <v>0</v>
      </c>
      <c r="C192" t="s">
        <v>1</v>
      </c>
      <c r="D192" t="s">
        <v>137</v>
      </c>
      <c r="E192" t="s">
        <v>138</v>
      </c>
      <c r="F192" t="s">
        <v>139</v>
      </c>
      <c r="G192" t="s">
        <v>5</v>
      </c>
      <c r="H192" t="s">
        <v>6</v>
      </c>
      <c r="I192">
        <v>282622</v>
      </c>
      <c r="J192">
        <v>-24385</v>
      </c>
      <c r="K192">
        <v>48</v>
      </c>
      <c r="L192">
        <v>0.1</v>
      </c>
      <c r="M192">
        <v>0.1</v>
      </c>
      <c r="N192">
        <v>0.1</v>
      </c>
      <c r="O192" t="s">
        <v>7</v>
      </c>
      <c r="P192" t="e">
        <f>VLOOKUP(A192,'Yavuz-Indexd'!$A$1:$D$169,4,0)</f>
        <v>#N/A</v>
      </c>
      <c r="T192" t="str">
        <f t="shared" si="0"/>
        <v>cheat setplayerpos 27345 282622 -24385</v>
      </c>
      <c r="V192" t="str">
        <f>$X$3&amp;($B192&amp;$C192&amp;$D192)&amp;$Y$3&amp;$K192&amp;$Z$3&amp;$A192&amp;$AA$3&amp;$I192&amp;$AB$3&amp;$J192&amp;$AC$3&amp;$L192&amp;$AD$3&amp;$M192&amp;$AE$3&amp;$N192&amp;$AF$3&amp;$O192&amp;$AG$3&amp;"True"&amp;$AH$3&amp;$L192&amp;$AI$3&amp;$M192&amp;$AJ$3&amp;$N192&amp;$AK$3</f>
        <v>SavedMinimapMarks=(Name="Dossier _Helena _Leech ",CustomTag="chipy-48",Location=(X=27345,Y=282622,Z=-24385)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92" t="str">
        <f>$X$3&amp;($B192&amp;$C192&amp;$D192)&amp;$Y$3&amp;$K192&amp;$Z$3&amp;$A192&amp;$AA$3&amp;$I192&amp;$AB$3&amp;$J192&amp;$AC$3&amp;$L192&amp;$AD$3&amp;$M192&amp;$AE$3&amp;$N192&amp;$AF$3&amp;$O192&amp;$AG$3&amp;"False"&amp;$AH$3&amp;$L192&amp;$AI$3&amp;$M192&amp;$AJ$3&amp;$N192&amp;$AK$3</f>
        <v>SavedMinimapMarks=(Name="Dossier _Helena _Leech ",CustomTag="chipy-48",Location=(X=27345,Y=282622,Z=-24385)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93" spans="1:23" x14ac:dyDescent="0.25">
      <c r="A193">
        <v>36000</v>
      </c>
      <c r="B193" t="s">
        <v>278</v>
      </c>
      <c r="C193" t="s">
        <v>412</v>
      </c>
      <c r="D193" t="s">
        <v>307</v>
      </c>
      <c r="E193" t="s">
        <v>424</v>
      </c>
      <c r="F193" t="s">
        <v>425</v>
      </c>
      <c r="G193" t="s">
        <v>5</v>
      </c>
      <c r="H193" t="s">
        <v>6</v>
      </c>
      <c r="I193">
        <v>-297600</v>
      </c>
      <c r="J193">
        <v>-14000</v>
      </c>
      <c r="K193">
        <v>172</v>
      </c>
      <c r="L193">
        <v>0.7</v>
      </c>
      <c r="M193">
        <v>0.6</v>
      </c>
      <c r="N193">
        <v>0</v>
      </c>
      <c r="O193" t="s">
        <v>7</v>
      </c>
      <c r="P193" t="e">
        <f>VLOOKUP(A193,'Yavuz-Indexd'!$A$1:$D$169,4,0)</f>
        <v>#N/A</v>
      </c>
      <c r="R193" t="s">
        <v>885</v>
      </c>
      <c r="T193" t="str">
        <f t="shared" si="0"/>
        <v>cheat setplayerpos 36000 -297600 -14000</v>
      </c>
      <c r="V193" t="str">
        <f>$X$3&amp;($B193&amp;$C193&amp;$D193)&amp;$Y$3&amp;$K193&amp;$Z$3&amp;$A193&amp;$AA$3&amp;$I193&amp;$AB$3&amp;$J193&amp;$AC$3&amp;$L193&amp;$AD$3&amp;$M193&amp;$AE$3&amp;$N193&amp;$AF$3&amp;$O193&amp;$AG$3&amp;"True"&amp;$AH$3&amp;$L193&amp;$AI$3&amp;$M193&amp;$AJ$3&amp;$N193&amp;$AK$3</f>
        <v>SavedMinimapMarks=(Name="Note _Mei Yin _Note 12 ",CustomTag="chipy-172",Location=(X=36000,Y=-297600,Z=-14000)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93" t="str">
        <f>$X$3&amp;($B193&amp;$C193&amp;$D193)&amp;$Y$3&amp;$K193&amp;$Z$3&amp;$A193&amp;$AA$3&amp;$I193&amp;$AB$3&amp;$J193&amp;$AC$3&amp;$L193&amp;$AD$3&amp;$M193&amp;$AE$3&amp;$N193&amp;$AF$3&amp;$O193&amp;$AG$3&amp;"False"&amp;$AH$3&amp;$L193&amp;$AI$3&amp;$M193&amp;$AJ$3&amp;$N193&amp;$AK$3</f>
        <v>SavedMinimapMarks=(Name="Note _Mei Yin _Note 12 ",CustomTag="chipy-172",Location=(X=36000,Y=-297600,Z=-14000)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94" spans="1:23" x14ac:dyDescent="0.25">
      <c r="A194">
        <v>72800</v>
      </c>
      <c r="B194" t="s">
        <v>0</v>
      </c>
      <c r="C194" t="s">
        <v>1</v>
      </c>
      <c r="D194" t="s">
        <v>179</v>
      </c>
      <c r="E194" t="s">
        <v>180</v>
      </c>
      <c r="F194" t="s">
        <v>181</v>
      </c>
      <c r="G194" t="s">
        <v>5</v>
      </c>
      <c r="H194" t="s">
        <v>6</v>
      </c>
      <c r="I194">
        <v>-114400</v>
      </c>
      <c r="J194">
        <v>25100</v>
      </c>
      <c r="K194">
        <v>65</v>
      </c>
      <c r="L194">
        <v>0.7</v>
      </c>
      <c r="M194">
        <v>0.6</v>
      </c>
      <c r="N194">
        <v>0</v>
      </c>
      <c r="O194" t="s">
        <v>7</v>
      </c>
      <c r="P194" t="e">
        <f>VLOOKUP(A194,'Yavuz-Indexd'!$A$1:$D$169,4,0)</f>
        <v>#N/A</v>
      </c>
      <c r="R194" t="s">
        <v>886</v>
      </c>
      <c r="T194" t="str">
        <f t="shared" si="0"/>
        <v>cheat setplayerpos 72800 -114400 25100</v>
      </c>
      <c r="V194" t="str">
        <f>$X$3&amp;($B194&amp;$C194&amp;$D194)&amp;$Y$3&amp;$K194&amp;$Z$3&amp;$A194&amp;$AA$3&amp;$I194&amp;$AB$3&amp;$J194&amp;$AC$3&amp;$L194&amp;$AD$3&amp;$M194&amp;$AE$3&amp;$N194&amp;$AF$3&amp;$O194&amp;$AG$3&amp;"True"&amp;$AH$3&amp;$L194&amp;$AI$3&amp;$M194&amp;$AJ$3&amp;$N194&amp;$AK$3</f>
        <v>SavedMinimapMarks=(Name="Dossier _Helena _Otter ",CustomTag="chipy-65",Location=(X=72800,Y=-114400,Z=25100)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94" t="str">
        <f>$X$3&amp;($B194&amp;$C194&amp;$D194)&amp;$Y$3&amp;$K194&amp;$Z$3&amp;$A194&amp;$AA$3&amp;$I194&amp;$AB$3&amp;$J194&amp;$AC$3&amp;$L194&amp;$AD$3&amp;$M194&amp;$AE$3&amp;$N194&amp;$AF$3&amp;$O194&amp;$AG$3&amp;"False"&amp;$AH$3&amp;$L194&amp;$AI$3&amp;$M194&amp;$AJ$3&amp;$N194&amp;$AK$3</f>
        <v>SavedMinimapMarks=(Name="Dossier _Helena _Otter ",CustomTag="chipy-65",Location=(X=72800,Y=-114400,Z=25100)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95" spans="1:23" x14ac:dyDescent="0.25">
      <c r="A195">
        <v>74389</v>
      </c>
      <c r="B195" t="s">
        <v>0</v>
      </c>
      <c r="C195" t="s">
        <v>1</v>
      </c>
      <c r="D195" t="s">
        <v>145</v>
      </c>
      <c r="E195" t="s">
        <v>146</v>
      </c>
      <c r="F195" t="s">
        <v>147</v>
      </c>
      <c r="G195" t="s">
        <v>5</v>
      </c>
      <c r="H195" t="s">
        <v>6</v>
      </c>
      <c r="I195">
        <v>149319</v>
      </c>
      <c r="J195">
        <v>-21761</v>
      </c>
      <c r="K195">
        <v>51</v>
      </c>
      <c r="L195">
        <v>0.1</v>
      </c>
      <c r="M195">
        <v>0.1</v>
      </c>
      <c r="N195">
        <v>0.1</v>
      </c>
      <c r="O195" t="s">
        <v>7</v>
      </c>
      <c r="P195" t="e">
        <f>VLOOKUP(A195,'Yavuz-Indexd'!$A$1:$D$169,4,0)</f>
        <v>#N/A</v>
      </c>
      <c r="T195" t="str">
        <f t="shared" si="0"/>
        <v>cheat setplayerpos 74389 149319 -21761</v>
      </c>
      <c r="V195" t="str">
        <f>$X$3&amp;($B195&amp;$C195&amp;$D195)&amp;$Y$3&amp;$K195&amp;$Z$3&amp;$A195&amp;$AA$3&amp;$I195&amp;$AB$3&amp;$J195&amp;$AC$3&amp;$L195&amp;$AD$3&amp;$M195&amp;$AE$3&amp;$N195&amp;$AF$3&amp;$O195&amp;$AG$3&amp;"True"&amp;$AH$3&amp;$L195&amp;$AI$3&amp;$M195&amp;$AJ$3&amp;$N195&amp;$AK$3</f>
        <v>SavedMinimapMarks=(Name="Dossier _Helena _Lystrosaurus ",CustomTag="chipy-51",Location=(X=74389,Y=149319,Z=-21761)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95" t="str">
        <f>$X$3&amp;($B195&amp;$C195&amp;$D195)&amp;$Y$3&amp;$K195&amp;$Z$3&amp;$A195&amp;$AA$3&amp;$I195&amp;$AB$3&amp;$J195&amp;$AC$3&amp;$L195&amp;$AD$3&amp;$M195&amp;$AE$3&amp;$N195&amp;$AF$3&amp;$O195&amp;$AG$3&amp;"False"&amp;$AH$3&amp;$L195&amp;$AI$3&amp;$M195&amp;$AJ$3&amp;$N195&amp;$AK$3</f>
        <v>SavedMinimapMarks=(Name="Dossier _Helena _Lystrosaurus ",CustomTag="chipy-51",Location=(X=74389,Y=149319,Z=-21761)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96" spans="1:23" x14ac:dyDescent="0.25">
      <c r="A196">
        <v>78829</v>
      </c>
      <c r="B196" t="s">
        <v>0</v>
      </c>
      <c r="C196" t="s">
        <v>1</v>
      </c>
      <c r="D196" t="s">
        <v>148</v>
      </c>
      <c r="E196" t="s">
        <v>149</v>
      </c>
      <c r="F196" t="s">
        <v>150</v>
      </c>
      <c r="G196" t="s">
        <v>5</v>
      </c>
      <c r="H196" t="s">
        <v>6</v>
      </c>
      <c r="I196">
        <v>170585</v>
      </c>
      <c r="J196">
        <v>-27302</v>
      </c>
      <c r="K196">
        <v>52</v>
      </c>
      <c r="L196">
        <v>0.1</v>
      </c>
      <c r="M196">
        <v>0.1</v>
      </c>
      <c r="N196">
        <v>0.1</v>
      </c>
      <c r="O196" t="s">
        <v>7</v>
      </c>
      <c r="P196" t="e">
        <f>VLOOKUP(A196,'Yavuz-Indexd'!$A$1:$D$169,4,0)</f>
        <v>#N/A</v>
      </c>
      <c r="T196" t="str">
        <f t="shared" si="0"/>
        <v>cheat setplayerpos 78829 170585 -27302</v>
      </c>
      <c r="V196" t="str">
        <f>$X$3&amp;($B196&amp;$C196&amp;$D196)&amp;$Y$3&amp;$K196&amp;$Z$3&amp;$A196&amp;$AA$3&amp;$I196&amp;$AB$3&amp;$J196&amp;$AC$3&amp;$L196&amp;$AD$3&amp;$M196&amp;$AE$3&amp;$N196&amp;$AF$3&amp;$O196&amp;$AG$3&amp;"True"&amp;$AH$3&amp;$L196&amp;$AI$3&amp;$M196&amp;$AJ$3&amp;$N196&amp;$AK$3</f>
        <v>SavedMinimapMarks=(Name="Dossier _Helena _Mammoth ",CustomTag="chipy-52",Location=(X=78829,Y=170585,Z=-27302)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96" t="str">
        <f>$X$3&amp;($B196&amp;$C196&amp;$D196)&amp;$Y$3&amp;$K196&amp;$Z$3&amp;$A196&amp;$AA$3&amp;$I196&amp;$AB$3&amp;$J196&amp;$AC$3&amp;$L196&amp;$AD$3&amp;$M196&amp;$AE$3&amp;$N196&amp;$AF$3&amp;$O196&amp;$AG$3&amp;"False"&amp;$AH$3&amp;$L196&amp;$AI$3&amp;$M196&amp;$AJ$3&amp;$N196&amp;$AK$3</f>
        <v>SavedMinimapMarks=(Name="Dossier _Helena _Mammoth ",CustomTag="chipy-52",Location=(X=78829,Y=170585,Z=-27302)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97" spans="1:23" x14ac:dyDescent="0.25">
      <c r="A197">
        <v>88000</v>
      </c>
      <c r="B197" t="s">
        <v>278</v>
      </c>
      <c r="C197" t="s">
        <v>450</v>
      </c>
      <c r="D197" t="s">
        <v>326</v>
      </c>
      <c r="E197" t="s">
        <v>482</v>
      </c>
      <c r="F197" t="s">
        <v>483</v>
      </c>
      <c r="G197" t="s">
        <v>5</v>
      </c>
      <c r="H197" t="s">
        <v>6</v>
      </c>
      <c r="I197">
        <v>-51200</v>
      </c>
      <c r="J197">
        <v>-6900</v>
      </c>
      <c r="K197">
        <v>213</v>
      </c>
      <c r="L197">
        <v>0.7</v>
      </c>
      <c r="M197">
        <v>0.6</v>
      </c>
      <c r="N197">
        <v>0</v>
      </c>
      <c r="O197" t="s">
        <v>7</v>
      </c>
      <c r="P197" t="e">
        <f>VLOOKUP(A197,'Yavuz-Indexd'!$A$1:$D$169,4,0)</f>
        <v>#N/A</v>
      </c>
      <c r="R197" t="s">
        <v>887</v>
      </c>
      <c r="T197" t="str">
        <f t="shared" si="0"/>
        <v>cheat setplayerpos 88000 -51200 -6900</v>
      </c>
      <c r="V197" t="str">
        <f>$X$3&amp;($B197&amp;$C197&amp;$D197)&amp;$Y$3&amp;$K197&amp;$Z$3&amp;$A197&amp;$AA$3&amp;$I197&amp;$AB$3&amp;$J197&amp;$AC$3&amp;$L197&amp;$AD$3&amp;$M197&amp;$AE$3&amp;$N197&amp;$AF$3&amp;$O197&amp;$AG$3&amp;"True"&amp;$AH$3&amp;$L197&amp;$AI$3&amp;$M197&amp;$AJ$3&amp;$N197&amp;$AK$3</f>
        <v>SavedMinimapMarks=(Name="Note _Nerva _Note 22 ",CustomTag="chipy-213",Location=(X=88000,Y=-51200,Z=-6900)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97" t="str">
        <f>$X$3&amp;($B197&amp;$C197&amp;$D197)&amp;$Y$3&amp;$K197&amp;$Z$3&amp;$A197&amp;$AA$3&amp;$I197&amp;$AB$3&amp;$J197&amp;$AC$3&amp;$L197&amp;$AD$3&amp;$M197&amp;$AE$3&amp;$N197&amp;$AF$3&amp;$O197&amp;$AG$3&amp;"False"&amp;$AH$3&amp;$L197&amp;$AI$3&amp;$M197&amp;$AJ$3&amp;$N197&amp;$AK$3</f>
        <v>SavedMinimapMarks=(Name="Note _Nerva _Note 22 ",CustomTag="chipy-213",Location=(X=88000,Y=-51200,Z=-6900)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198" spans="1:23" x14ac:dyDescent="0.25">
      <c r="A198">
        <v>91200</v>
      </c>
      <c r="B198" t="s">
        <v>278</v>
      </c>
      <c r="C198" t="s">
        <v>1</v>
      </c>
      <c r="D198" t="s">
        <v>304</v>
      </c>
      <c r="E198" t="s">
        <v>305</v>
      </c>
      <c r="F198" t="s">
        <v>306</v>
      </c>
      <c r="G198" t="s">
        <v>5</v>
      </c>
      <c r="H198" t="s">
        <v>6</v>
      </c>
      <c r="I198">
        <v>158000</v>
      </c>
      <c r="J198">
        <v>-23000</v>
      </c>
      <c r="K198">
        <v>112</v>
      </c>
      <c r="L198">
        <v>0.1</v>
      </c>
      <c r="M198">
        <v>0.1</v>
      </c>
      <c r="N198">
        <v>0.1</v>
      </c>
      <c r="O198" t="s">
        <v>7</v>
      </c>
      <c r="P198" t="e">
        <f>VLOOKUP(A198,'Yavuz-Indexd'!$A$1:$D$169,4,0)</f>
        <v>#N/A</v>
      </c>
      <c r="T198" t="str">
        <f t="shared" si="0"/>
        <v>cheat setplayerpos 91200 158000 -23000</v>
      </c>
      <c r="V198" t="str">
        <f>$X$3&amp;($B198&amp;$C198&amp;$D198)&amp;$Y$3&amp;$K198&amp;$Z$3&amp;$A198&amp;$AA$3&amp;$I198&amp;$AB$3&amp;$J198&amp;$AC$3&amp;$L198&amp;$AD$3&amp;$M198&amp;$AE$3&amp;$N198&amp;$AF$3&amp;$O198&amp;$AG$3&amp;"True"&amp;$AH$3&amp;$L198&amp;$AI$3&amp;$M198&amp;$AJ$3&amp;$N198&amp;$AK$3</f>
        <v>SavedMinimapMarks=(Name="Note _Helena _Note 11 ",CustomTag="chipy-112",Location=(X=91200,Y=158000,Z=-23000)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198" t="str">
        <f>$X$3&amp;($B198&amp;$C198&amp;$D198)&amp;$Y$3&amp;$K198&amp;$Z$3&amp;$A198&amp;$AA$3&amp;$I198&amp;$AB$3&amp;$J198&amp;$AC$3&amp;$L198&amp;$AD$3&amp;$M198&amp;$AE$3&amp;$N198&amp;$AF$3&amp;$O198&amp;$AG$3&amp;"False"&amp;$AH$3&amp;$L198&amp;$AI$3&amp;$M198&amp;$AJ$3&amp;$N198&amp;$AK$3</f>
        <v>SavedMinimapMarks=(Name="Note _Helena _Note 11 ",CustomTag="chipy-112",Location=(X=91200,Y=158000,Z=-23000)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199" spans="1:23" x14ac:dyDescent="0.25">
      <c r="A199">
        <v>131270</v>
      </c>
      <c r="B199" t="s">
        <v>0</v>
      </c>
      <c r="C199" t="s">
        <v>1</v>
      </c>
      <c r="D199" t="s">
        <v>112</v>
      </c>
      <c r="E199" t="s">
        <v>99</v>
      </c>
      <c r="F199" t="s">
        <v>113</v>
      </c>
      <c r="G199" t="s">
        <v>5</v>
      </c>
      <c r="H199" t="s">
        <v>6</v>
      </c>
      <c r="I199">
        <v>-48262</v>
      </c>
      <c r="J199">
        <v>-6545</v>
      </c>
      <c r="K199">
        <v>38</v>
      </c>
      <c r="L199">
        <v>0.7</v>
      </c>
      <c r="M199">
        <v>0.6</v>
      </c>
      <c r="N199">
        <v>0</v>
      </c>
      <c r="O199" t="s">
        <v>7</v>
      </c>
      <c r="P199" t="e">
        <f>VLOOKUP(A199,'Yavuz-Indexd'!$A$1:$D$169,4,0)</f>
        <v>#N/A</v>
      </c>
      <c r="R199" t="s">
        <v>888</v>
      </c>
      <c r="T199" t="str">
        <f t="shared" si="0"/>
        <v>cheat setplayerpos 131270 -48262 -6545</v>
      </c>
      <c r="V199" t="str">
        <f>$X$3&amp;($B199&amp;$C199&amp;$D199)&amp;$Y$3&amp;$K199&amp;$Z$3&amp;$A199&amp;$AA$3&amp;$I199&amp;$AB$3&amp;$J199&amp;$AC$3&amp;$L199&amp;$AD$3&amp;$M199&amp;$AE$3&amp;$N199&amp;$AF$3&amp;$O199&amp;$AG$3&amp;"True"&amp;$AH$3&amp;$L199&amp;$AI$3&amp;$M199&amp;$AJ$3&amp;$N199&amp;$AK$3</f>
        <v>SavedMinimapMarks=(Name="Dossier _Helena _Giganotosaurus ",CustomTag="chipy-38",Location=(X=131270,Y=-48262,Z=-6545)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199" t="str">
        <f>$X$3&amp;($B199&amp;$C199&amp;$D199)&amp;$Y$3&amp;$K199&amp;$Z$3&amp;$A199&amp;$AA$3&amp;$I199&amp;$AB$3&amp;$J199&amp;$AC$3&amp;$L199&amp;$AD$3&amp;$M199&amp;$AE$3&amp;$N199&amp;$AF$3&amp;$O199&amp;$AG$3&amp;"False"&amp;$AH$3&amp;$L199&amp;$AI$3&amp;$M199&amp;$AJ$3&amp;$N199&amp;$AK$3</f>
        <v>SavedMinimapMarks=(Name="Dossier _Helena _Giganotosaurus ",CustomTag="chipy-38",Location=(X=131270,Y=-48262,Z=-6545)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00" spans="1:23" x14ac:dyDescent="0.25">
      <c r="A200">
        <v>153152</v>
      </c>
      <c r="B200" t="s">
        <v>0</v>
      </c>
      <c r="C200" t="s">
        <v>1</v>
      </c>
      <c r="D200" t="s">
        <v>29</v>
      </c>
      <c r="E200" t="s">
        <v>30</v>
      </c>
      <c r="F200" t="s">
        <v>31</v>
      </c>
      <c r="G200" t="s">
        <v>5</v>
      </c>
      <c r="H200" t="s">
        <v>6</v>
      </c>
      <c r="I200">
        <v>-286281</v>
      </c>
      <c r="J200">
        <v>-10037</v>
      </c>
      <c r="K200">
        <v>9</v>
      </c>
      <c r="L200">
        <v>0</v>
      </c>
      <c r="M200">
        <v>0.9</v>
      </c>
      <c r="N200">
        <v>0</v>
      </c>
      <c r="O200" t="s">
        <v>7</v>
      </c>
      <c r="P200" t="e">
        <f>VLOOKUP(A200,'Yavuz-Indexd'!$A$1:$D$169,4,0)</f>
        <v>#N/A</v>
      </c>
      <c r="R200" t="s">
        <v>889</v>
      </c>
      <c r="T200" t="str">
        <f t="shared" si="0"/>
        <v>cheat setplayerpos 153152 -286281 -10037</v>
      </c>
      <c r="V200" t="str">
        <f>$X$3&amp;($B200&amp;$C200&amp;$D200)&amp;$Y$3&amp;$K200&amp;$Z$3&amp;$A200&amp;$AA$3&amp;$I200&amp;$AB$3&amp;$J200&amp;$AC$3&amp;$L200&amp;$AD$3&amp;$M200&amp;$AE$3&amp;$N200&amp;$AF$3&amp;$O200&amp;$AG$3&amp;"True"&amp;$AH$3&amp;$L200&amp;$AI$3&amp;$M200&amp;$AJ$3&amp;$N200&amp;$AK$3</f>
        <v>SavedMinimapMarks=(Name="Dossier _Helena _Arthropleura ",CustomTag="chipy-9",Location=(X=153152,Y=-286281,Z=-10037)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200" t="str">
        <f>$X$3&amp;($B200&amp;$C200&amp;$D200)&amp;$Y$3&amp;$K200&amp;$Z$3&amp;$A200&amp;$AA$3&amp;$I200&amp;$AB$3&amp;$J200&amp;$AC$3&amp;$L200&amp;$AD$3&amp;$M200&amp;$AE$3&amp;$N200&amp;$AF$3&amp;$O200&amp;$AG$3&amp;"False"&amp;$AH$3&amp;$L200&amp;$AI$3&amp;$M200&amp;$AJ$3&amp;$N200&amp;$AK$3</f>
        <v>SavedMinimapMarks=(Name="Dossier _Helena _Arthropleura ",CustomTag="chipy-9",Location=(X=153152,Y=-286281,Z=-10037)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201" spans="1:23" x14ac:dyDescent="0.25">
      <c r="A201">
        <v>153600</v>
      </c>
      <c r="B201" t="s">
        <v>348</v>
      </c>
      <c r="C201" t="s">
        <v>349</v>
      </c>
      <c r="D201" t="s">
        <v>362</v>
      </c>
      <c r="E201" t="s">
        <v>272</v>
      </c>
      <c r="F201" t="s">
        <v>363</v>
      </c>
      <c r="G201" t="s">
        <v>5</v>
      </c>
      <c r="H201" t="s">
        <v>6</v>
      </c>
      <c r="I201">
        <v>-230000</v>
      </c>
      <c r="J201">
        <v>-13000</v>
      </c>
      <c r="K201">
        <v>136</v>
      </c>
      <c r="L201">
        <v>0</v>
      </c>
      <c r="M201">
        <v>0.9</v>
      </c>
      <c r="N201">
        <v>0</v>
      </c>
      <c r="O201" t="s">
        <v>7</v>
      </c>
      <c r="P201" t="e">
        <f>VLOOKUP(A201,'Yavuz-Indexd'!$A$1:$D$169,4,0)</f>
        <v>#N/A</v>
      </c>
      <c r="R201" t="s">
        <v>890</v>
      </c>
      <c r="T201" t="str">
        <f t="shared" si="0"/>
        <v>cheat setplayerpos 153600 -230000 -13000</v>
      </c>
      <c r="V201" t="str">
        <f>$X$3&amp;($B201&amp;$C201&amp;$D201)&amp;$Y$3&amp;$K201&amp;$Z$3&amp;$A201&amp;$AA$3&amp;$I201&amp;$AB$3&amp;$J201&amp;$AC$3&amp;$L201&amp;$AD$3&amp;$M201&amp;$AE$3&amp;$N201&amp;$AF$3&amp;$O201&amp;$AG$3&amp;"True"&amp;$AH$3&amp;$L201&amp;$AI$3&amp;$M201&amp;$AJ$3&amp;$N201&amp;$AK$3</f>
        <v>SavedMinimapMarks=(Name="Record _Rockwell _Record 5 ",CustomTag="chipy-136",Location=(X=153600,Y=-230000,Z=-13000)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201" t="str">
        <f>$X$3&amp;($B201&amp;$C201&amp;$D201)&amp;$Y$3&amp;$K201&amp;$Z$3&amp;$A201&amp;$AA$3&amp;$I201&amp;$AB$3&amp;$J201&amp;$AC$3&amp;$L201&amp;$AD$3&amp;$M201&amp;$AE$3&amp;$N201&amp;$AF$3&amp;$O201&amp;$AG$3&amp;"False"&amp;$AH$3&amp;$L201&amp;$AI$3&amp;$M201&amp;$AJ$3&amp;$N201&amp;$AK$3</f>
        <v>SavedMinimapMarks=(Name="Record _Rockwell _Record 5 ",CustomTag="chipy-136",Location=(X=153600,Y=-230000,Z=-13000)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202" spans="1:23" x14ac:dyDescent="0.25">
      <c r="A202">
        <v>166400</v>
      </c>
      <c r="B202" t="s">
        <v>278</v>
      </c>
      <c r="C202" t="s">
        <v>450</v>
      </c>
      <c r="D202" t="s">
        <v>891</v>
      </c>
      <c r="E202" t="s">
        <v>357</v>
      </c>
      <c r="F202" t="s">
        <v>481</v>
      </c>
      <c r="G202" t="s">
        <v>5</v>
      </c>
      <c r="H202" t="s">
        <v>6</v>
      </c>
      <c r="I202">
        <v>38400</v>
      </c>
      <c r="J202">
        <v>-3500</v>
      </c>
      <c r="K202">
        <v>212</v>
      </c>
      <c r="L202">
        <v>0.7</v>
      </c>
      <c r="M202">
        <v>0.6</v>
      </c>
      <c r="N202">
        <v>0</v>
      </c>
      <c r="O202" t="s">
        <v>7</v>
      </c>
      <c r="P202" t="e">
        <f>VLOOKUP(A202,'Yavuz-Indexd'!$A$1:$D$169,4,0)</f>
        <v>#N/A</v>
      </c>
      <c r="T202" t="str">
        <f t="shared" si="0"/>
        <v>cheat setplayerpos 166400 38400 -3500</v>
      </c>
      <c r="V202" t="str">
        <f>$X$3&amp;($B202&amp;$C202&amp;$D202)&amp;$Y$3&amp;$K202&amp;$Z$3&amp;$A202&amp;$AA$3&amp;$I202&amp;$AB$3&amp;$J202&amp;$AC$3&amp;$L202&amp;$AD$3&amp;$M202&amp;$AE$3&amp;$N202&amp;$AF$3&amp;$O202&amp;$AG$3&amp;"True"&amp;$AH$3&amp;$L202&amp;$AI$3&amp;$M202&amp;$AJ$3&amp;$N202&amp;$AK$3</f>
        <v>SavedMinimapMarks=(Name="Note _Nerva _Note 21 *MISSING*",CustomTag="chipy-212",Location=(X=166400,Y=38400,Z=-3500)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02" t="str">
        <f>$X$3&amp;($B202&amp;$C202&amp;$D202)&amp;$Y$3&amp;$K202&amp;$Z$3&amp;$A202&amp;$AA$3&amp;$I202&amp;$AB$3&amp;$J202&amp;$AC$3&amp;$L202&amp;$AD$3&amp;$M202&amp;$AE$3&amp;$N202&amp;$AF$3&amp;$O202&amp;$AG$3&amp;"False"&amp;$AH$3&amp;$L202&amp;$AI$3&amp;$M202&amp;$AJ$3&amp;$N202&amp;$AK$3</f>
        <v>SavedMinimapMarks=(Name="Note _Nerva _Note 21 *MISSING*",CustomTag="chipy-212",Location=(X=166400,Y=38400,Z=-3500)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03" spans="1:23" x14ac:dyDescent="0.25">
      <c r="A203">
        <v>186400</v>
      </c>
      <c r="B203" t="s">
        <v>278</v>
      </c>
      <c r="C203" t="s">
        <v>412</v>
      </c>
      <c r="D203" t="s">
        <v>891</v>
      </c>
      <c r="E203" t="s">
        <v>252</v>
      </c>
      <c r="F203" t="s">
        <v>186</v>
      </c>
      <c r="G203" t="s">
        <v>5</v>
      </c>
      <c r="H203" t="s">
        <v>6</v>
      </c>
      <c r="I203">
        <v>-140800</v>
      </c>
      <c r="J203">
        <v>-9800</v>
      </c>
      <c r="K203">
        <v>181</v>
      </c>
      <c r="L203">
        <v>0.7</v>
      </c>
      <c r="M203">
        <v>0.6</v>
      </c>
      <c r="N203">
        <v>0</v>
      </c>
      <c r="O203" t="s">
        <v>7</v>
      </c>
      <c r="P203" t="e">
        <f>VLOOKUP(A203,'Yavuz-Indexd'!$A$1:$D$169,4,0)</f>
        <v>#N/A</v>
      </c>
      <c r="T203" t="str">
        <f t="shared" si="0"/>
        <v>cheat setplayerpos 186400 -140800 -9800</v>
      </c>
      <c r="V203" t="str">
        <f>$X$3&amp;($B203&amp;$C203&amp;$D203)&amp;$Y$3&amp;$K203&amp;$Z$3&amp;$A203&amp;$AA$3&amp;$I203&amp;$AB$3&amp;$J203&amp;$AC$3&amp;$L203&amp;$AD$3&amp;$M203&amp;$AE$3&amp;$N203&amp;$AF$3&amp;$O203&amp;$AG$3&amp;"True"&amp;$AH$3&amp;$L203&amp;$AI$3&amp;$M203&amp;$AJ$3&amp;$N203&amp;$AK$3</f>
        <v>SavedMinimapMarks=(Name="Note _Mei Yin _Note 21 *MISSING*",CustomTag="chipy-181",Location=(X=186400,Y=-140800,Z=-9800)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03" t="str">
        <f>$X$3&amp;($B203&amp;$C203&amp;$D203)&amp;$Y$3&amp;$K203&amp;$Z$3&amp;$A203&amp;$AA$3&amp;$I203&amp;$AB$3&amp;$J203&amp;$AC$3&amp;$L203&amp;$AD$3&amp;$M203&amp;$AE$3&amp;$N203&amp;$AF$3&amp;$O203&amp;$AG$3&amp;"False"&amp;$AH$3&amp;$L203&amp;$AI$3&amp;$M203&amp;$AJ$3&amp;$N203&amp;$AK$3</f>
        <v>SavedMinimapMarks=(Name="Note _Mei Yin _Note 21 *MISSING*",CustomTag="chipy-181",Location=(X=186400,Y=-140800,Z=-9800)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04" spans="1:23" x14ac:dyDescent="0.25">
      <c r="A204">
        <v>191200</v>
      </c>
      <c r="B204" t="s">
        <v>278</v>
      </c>
      <c r="C204" t="s">
        <v>412</v>
      </c>
      <c r="D204" t="s">
        <v>448</v>
      </c>
      <c r="E204" t="s">
        <v>449</v>
      </c>
      <c r="F204" t="s">
        <v>277</v>
      </c>
      <c r="G204" t="s">
        <v>5</v>
      </c>
      <c r="H204" t="s">
        <v>6</v>
      </c>
      <c r="I204">
        <v>-293600</v>
      </c>
      <c r="J204">
        <v>-115200</v>
      </c>
      <c r="K204">
        <v>191</v>
      </c>
      <c r="L204">
        <v>0.8</v>
      </c>
      <c r="M204">
        <v>0</v>
      </c>
      <c r="N204">
        <v>0.8</v>
      </c>
      <c r="O204" t="s">
        <v>7</v>
      </c>
      <c r="P204" t="e">
        <f>VLOOKUP(A204,'Yavuz-Indexd'!$A$1:$D$169,4,0)</f>
        <v>#N/A</v>
      </c>
      <c r="Q204" t="s">
        <v>893</v>
      </c>
      <c r="R204" t="s">
        <v>892</v>
      </c>
      <c r="T204" t="str">
        <f t="shared" si="0"/>
        <v>cheat setplayerpos 191200 -293600 -115200</v>
      </c>
      <c r="V204" t="str">
        <f>$X$3&amp;($B204&amp;$C204&amp;$D204)&amp;$Y$3&amp;$K204&amp;$Z$3&amp;$A204&amp;$AA$3&amp;$I204&amp;$AB$3&amp;$J204&amp;$AC$3&amp;$L204&amp;$AD$3&amp;$M204&amp;$AE$3&amp;$N204&amp;$AF$3&amp;$O204&amp;$AG$3&amp;"True"&amp;$AH$3&amp;$L204&amp;$AI$3&amp;$M204&amp;$AJ$3&amp;$N204&amp;$AK$3</f>
        <v>SavedMinimapMarks=(Name="Note _Mei Yin _Note 31 ",CustomTag="chipy-191",Location=(X=191200,Y=-293600,Z=-115200),Color=(R=0.8,G=0,B=0.8,A=1.000000),ID=0,MarkIcon=/Script/Engine.Texture2D'"/Game/PrimalEarth/UI/Textures/T_UI_HUDPointOfInterest_Collectible.T_UI_HUDPointOfInterest_Collectible"',MapName="TheIsland_WP",bIsShowing=True,IconColor=(R=0.8,G=0,B=0.8,A=1.000000),bIsShowingText=True,CharacterID=-1,CharacterIsPlayer=False)</v>
      </c>
      <c r="W204" t="str">
        <f>$X$3&amp;($B204&amp;$C204&amp;$D204)&amp;$Y$3&amp;$K204&amp;$Z$3&amp;$A204&amp;$AA$3&amp;$I204&amp;$AB$3&amp;$J204&amp;$AC$3&amp;$L204&amp;$AD$3&amp;$M204&amp;$AE$3&amp;$N204&amp;$AF$3&amp;$O204&amp;$AG$3&amp;"False"&amp;$AH$3&amp;$L204&amp;$AI$3&amp;$M204&amp;$AJ$3&amp;$N204&amp;$AK$3</f>
        <v>SavedMinimapMarks=(Name="Note _Mei Yin _Note 31 ",CustomTag="chipy-191",Location=(X=191200,Y=-293600,Z=-115200),Color=(R=0.8,G=0,B=0.8,A=1.000000),ID=0,MarkIcon=/Script/Engine.Texture2D'"/Game/PrimalEarth/UI/Textures/T_UI_HUDPointOfInterest_Collectible.T_UI_HUDPointOfInterest_Collectible"',MapName="TheIsland_WP",bIsShowing=False,IconColor=(R=0.8,G=0,B=0.8,A=1.000000),bIsShowingText=True,CharacterID=-1,CharacterIsPlayer=False)</v>
      </c>
    </row>
    <row r="205" spans="1:23" x14ac:dyDescent="0.25">
      <c r="A205">
        <v>207200</v>
      </c>
      <c r="B205" t="s">
        <v>278</v>
      </c>
      <c r="C205" t="s">
        <v>450</v>
      </c>
      <c r="D205" t="s">
        <v>334</v>
      </c>
      <c r="E205" t="s">
        <v>100</v>
      </c>
      <c r="F205" t="s">
        <v>485</v>
      </c>
      <c r="G205" t="s">
        <v>5</v>
      </c>
      <c r="H205" t="s">
        <v>6</v>
      </c>
      <c r="I205">
        <v>41600</v>
      </c>
      <c r="J205">
        <v>-5500</v>
      </c>
      <c r="K205">
        <v>216</v>
      </c>
      <c r="L205">
        <v>0.7</v>
      </c>
      <c r="M205">
        <v>0.6</v>
      </c>
      <c r="N205">
        <v>0</v>
      </c>
      <c r="O205" t="s">
        <v>7</v>
      </c>
      <c r="P205" t="e">
        <f>VLOOKUP(A205,'Yavuz-Indexd'!$A$1:$D$169,4,0)</f>
        <v>#N/A</v>
      </c>
      <c r="T205" t="str">
        <f t="shared" si="0"/>
        <v>cheat setplayerpos 207200 41600 -5500</v>
      </c>
      <c r="V205" t="str">
        <f>$X$3&amp;($B205&amp;$C205&amp;$D205)&amp;$Y$3&amp;$K205&amp;$Z$3&amp;$A205&amp;$AA$3&amp;$I205&amp;$AB$3&amp;$J205&amp;$AC$3&amp;$L205&amp;$AD$3&amp;$M205&amp;$AE$3&amp;$N205&amp;$AF$3&amp;$O205&amp;$AG$3&amp;"True"&amp;$AH$3&amp;$L205&amp;$AI$3&amp;$M205&amp;$AJ$3&amp;$N205&amp;$AK$3</f>
        <v>SavedMinimapMarks=(Name="Note _Nerva _Note 25 ",CustomTag="chipy-216",Location=(X=207200,Y=41600,Z=-5500)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05" t="str">
        <f>$X$3&amp;($B205&amp;$C205&amp;$D205)&amp;$Y$3&amp;$K205&amp;$Z$3&amp;$A205&amp;$AA$3&amp;$I205&amp;$AB$3&amp;$J205&amp;$AC$3&amp;$L205&amp;$AD$3&amp;$M205&amp;$AE$3&amp;$N205&amp;$AF$3&amp;$O205&amp;$AG$3&amp;"False"&amp;$AH$3&amp;$L205&amp;$AI$3&amp;$M205&amp;$AJ$3&amp;$N205&amp;$AK$3</f>
        <v>SavedMinimapMarks=(Name="Note _Nerva _Note 25 ",CustomTag="chipy-216",Location=(X=207200,Y=41600,Z=-5500)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06" spans="1:23" x14ac:dyDescent="0.25">
      <c r="A206">
        <v>216800</v>
      </c>
      <c r="B206" t="s">
        <v>278</v>
      </c>
      <c r="C206" t="s">
        <v>1</v>
      </c>
      <c r="D206" t="s">
        <v>347</v>
      </c>
      <c r="E206" t="s">
        <v>323</v>
      </c>
      <c r="F206" t="s">
        <v>235</v>
      </c>
      <c r="G206" t="s">
        <v>5</v>
      </c>
      <c r="H206" t="s">
        <v>6</v>
      </c>
      <c r="I206">
        <v>-247200</v>
      </c>
      <c r="J206">
        <v>-115500</v>
      </c>
      <c r="K206">
        <v>131</v>
      </c>
      <c r="L206">
        <v>0.8</v>
      </c>
      <c r="M206">
        <v>0</v>
      </c>
      <c r="N206">
        <v>0.8</v>
      </c>
      <c r="O206" t="s">
        <v>7</v>
      </c>
      <c r="P206" t="e">
        <f>VLOOKUP(A206,'Yavuz-Indexd'!$A$1:$D$169,4,0)</f>
        <v>#N/A</v>
      </c>
      <c r="Q206" t="s">
        <v>893</v>
      </c>
      <c r="R206" t="s">
        <v>896</v>
      </c>
      <c r="T206" t="str">
        <f t="shared" si="0"/>
        <v>cheat setplayerpos 216800 -247200 -115500</v>
      </c>
      <c r="V206" t="str">
        <f>$X$3&amp;($B206&amp;$C206&amp;$D206)&amp;$Y$3&amp;$K206&amp;$Z$3&amp;$A206&amp;$AA$3&amp;$I206&amp;$AB$3&amp;$J206&amp;$AC$3&amp;$L206&amp;$AD$3&amp;$M206&amp;$AE$3&amp;$N206&amp;$AF$3&amp;$O206&amp;$AG$3&amp;"True"&amp;$AH$3&amp;$L206&amp;$AI$3&amp;$M206&amp;$AJ$3&amp;$N206&amp;$AK$3</f>
        <v>SavedMinimapMarks=(Name="Note _Helena _Note 30 ",CustomTag="chipy-131",Location=(X=216800,Y=-247200,Z=-115500),Color=(R=0.8,G=0,B=0.8,A=1.000000),ID=0,MarkIcon=/Script/Engine.Texture2D'"/Game/PrimalEarth/UI/Textures/T_UI_HUDPointOfInterest_Collectible.T_UI_HUDPointOfInterest_Collectible"',MapName="TheIsland_WP",bIsShowing=True,IconColor=(R=0.8,G=0,B=0.8,A=1.000000),bIsShowingText=True,CharacterID=-1,CharacterIsPlayer=False)</v>
      </c>
      <c r="W206" t="str">
        <f>$X$3&amp;($B206&amp;$C206&amp;$D206)&amp;$Y$3&amp;$K206&amp;$Z$3&amp;$A206&amp;$AA$3&amp;$I206&amp;$AB$3&amp;$J206&amp;$AC$3&amp;$L206&amp;$AD$3&amp;$M206&amp;$AE$3&amp;$N206&amp;$AF$3&amp;$O206&amp;$AG$3&amp;"False"&amp;$AH$3&amp;$L206&amp;$AI$3&amp;$M206&amp;$AJ$3&amp;$N206&amp;$AK$3</f>
        <v>SavedMinimapMarks=(Name="Note _Helena _Note 30 ",CustomTag="chipy-131",Location=(X=216800,Y=-247200,Z=-115500),Color=(R=0.8,G=0,B=0.8,A=1.000000),ID=0,MarkIcon=/Script/Engine.Texture2D'"/Game/PrimalEarth/UI/Textures/T_UI_HUDPointOfInterest_Collectible.T_UI_HUDPointOfInterest_Collectible"',MapName="TheIsland_WP",bIsShowing=False,IconColor=(R=0.8,G=0,B=0.8,A=1.000000),bIsShowingText=True,CharacterID=-1,CharacterIsPlayer=False)</v>
      </c>
    </row>
    <row r="207" spans="1:23" x14ac:dyDescent="0.25">
      <c r="A207">
        <v>222400</v>
      </c>
      <c r="B207" t="s">
        <v>278</v>
      </c>
      <c r="C207" t="s">
        <v>450</v>
      </c>
      <c r="D207" t="s">
        <v>315</v>
      </c>
      <c r="E207" t="s">
        <v>471</v>
      </c>
      <c r="F207" t="s">
        <v>472</v>
      </c>
      <c r="G207" t="s">
        <v>5</v>
      </c>
      <c r="H207" t="s">
        <v>6</v>
      </c>
      <c r="I207">
        <v>29600</v>
      </c>
      <c r="J207">
        <v>-12400</v>
      </c>
      <c r="K207">
        <v>207</v>
      </c>
      <c r="L207">
        <v>0.7</v>
      </c>
      <c r="M207">
        <v>0.6</v>
      </c>
      <c r="N207">
        <v>0</v>
      </c>
      <c r="O207" t="s">
        <v>7</v>
      </c>
      <c r="P207" t="e">
        <f>VLOOKUP(A207,'Yavuz-Indexd'!$A$1:$D$169,4,0)</f>
        <v>#N/A</v>
      </c>
      <c r="R207" t="s">
        <v>900</v>
      </c>
      <c r="T207" t="str">
        <f t="shared" si="0"/>
        <v>cheat setplayerpos 222400 29600 -12400</v>
      </c>
      <c r="V207" t="str">
        <f>$X$3&amp;($B207&amp;$C207&amp;$D207)&amp;$Y$3&amp;$K207&amp;$Z$3&amp;$A207&amp;$AA$3&amp;$I207&amp;$AB$3&amp;$J207&amp;$AC$3&amp;$L207&amp;$AD$3&amp;$M207&amp;$AE$3&amp;$N207&amp;$AF$3&amp;$O207&amp;$AG$3&amp;"True"&amp;$AH$3&amp;$L207&amp;$AI$3&amp;$M207&amp;$AJ$3&amp;$N207&amp;$AK$3</f>
        <v>SavedMinimapMarks=(Name="Note _Nerva _Note 16 ",CustomTag="chipy-207",Location=(X=222400,Y=29600,Z=-12400)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07" t="str">
        <f>$X$3&amp;($B207&amp;$C207&amp;$D207)&amp;$Y$3&amp;$K207&amp;$Z$3&amp;$A207&amp;$AA$3&amp;$I207&amp;$AB$3&amp;$J207&amp;$AC$3&amp;$L207&amp;$AD$3&amp;$M207&amp;$AE$3&amp;$N207&amp;$AF$3&amp;$O207&amp;$AG$3&amp;"False"&amp;$AH$3&amp;$L207&amp;$AI$3&amp;$M207&amp;$AJ$3&amp;$N207&amp;$AK$3</f>
        <v>SavedMinimapMarks=(Name="Note _Nerva _Note 16 ",CustomTag="chipy-207",Location=(X=222400,Y=29600,Z=-12400)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08" spans="1:23" x14ac:dyDescent="0.25">
      <c r="A208">
        <v>233600</v>
      </c>
      <c r="B208" t="s">
        <v>278</v>
      </c>
      <c r="C208" t="s">
        <v>1</v>
      </c>
      <c r="D208" t="s">
        <v>299</v>
      </c>
      <c r="E208" t="s">
        <v>300</v>
      </c>
      <c r="F208" t="s">
        <v>274</v>
      </c>
      <c r="G208" t="s">
        <v>5</v>
      </c>
      <c r="H208" t="s">
        <v>6</v>
      </c>
      <c r="I208">
        <v>-5500</v>
      </c>
      <c r="J208">
        <v>-17200</v>
      </c>
      <c r="K208">
        <v>110</v>
      </c>
      <c r="L208">
        <v>0.1</v>
      </c>
      <c r="M208">
        <v>0.1</v>
      </c>
      <c r="N208">
        <v>0.1</v>
      </c>
      <c r="O208" t="s">
        <v>7</v>
      </c>
      <c r="P208" t="e">
        <f>VLOOKUP(A208,'Yavuz-Indexd'!$A$1:$D$169,4,0)</f>
        <v>#N/A</v>
      </c>
      <c r="T208" t="str">
        <f t="shared" si="0"/>
        <v>cheat setplayerpos 233600 -5500 -17200</v>
      </c>
      <c r="V208" t="str">
        <f>$X$3&amp;($B208&amp;$C208&amp;$D208)&amp;$Y$3&amp;$K208&amp;$Z$3&amp;$A208&amp;$AA$3&amp;$I208&amp;$AB$3&amp;$J208&amp;$AC$3&amp;$L208&amp;$AD$3&amp;$M208&amp;$AE$3&amp;$N208&amp;$AF$3&amp;$O208&amp;$AG$3&amp;"True"&amp;$AH$3&amp;$L208&amp;$AI$3&amp;$M208&amp;$AJ$3&amp;$N208&amp;$AK$3</f>
        <v>SavedMinimapMarks=(Name="Note _Helena _Note 9 ",CustomTag="chipy-110",Location=(X=233600,Y=-5500,Z=-17200)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08" t="str">
        <f>$X$3&amp;($B208&amp;$C208&amp;$D208)&amp;$Y$3&amp;$K208&amp;$Z$3&amp;$A208&amp;$AA$3&amp;$I208&amp;$AB$3&amp;$J208&amp;$AC$3&amp;$L208&amp;$AD$3&amp;$M208&amp;$AE$3&amp;$N208&amp;$AF$3&amp;$O208&amp;$AG$3&amp;"False"&amp;$AH$3&amp;$L208&amp;$AI$3&amp;$M208&amp;$AJ$3&amp;$N208&amp;$AK$3</f>
        <v>SavedMinimapMarks=(Name="Note _Helena _Note 9 ",CustomTag="chipy-110",Location=(X=233600,Y=-5500,Z=-17200)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09" spans="1:23" x14ac:dyDescent="0.25">
      <c r="A209">
        <v>238011</v>
      </c>
      <c r="B209" t="s">
        <v>0</v>
      </c>
      <c r="C209" t="s">
        <v>1</v>
      </c>
      <c r="D209" t="s">
        <v>124</v>
      </c>
      <c r="E209" t="s">
        <v>125</v>
      </c>
      <c r="F209" t="s">
        <v>126</v>
      </c>
      <c r="G209" t="s">
        <v>5</v>
      </c>
      <c r="H209" t="s">
        <v>6</v>
      </c>
      <c r="I209">
        <v>23470</v>
      </c>
      <c r="J209">
        <v>-13576</v>
      </c>
      <c r="K209">
        <v>43</v>
      </c>
      <c r="L209">
        <v>0.7</v>
      </c>
      <c r="M209">
        <v>0.6</v>
      </c>
      <c r="N209">
        <v>0</v>
      </c>
      <c r="O209" t="s">
        <v>7</v>
      </c>
      <c r="P209" t="e">
        <f>VLOOKUP(A209,'Yavuz-Indexd'!$A$1:$D$169,4,0)</f>
        <v>#N/A</v>
      </c>
      <c r="R209" t="s">
        <v>901</v>
      </c>
      <c r="T209" t="str">
        <f t="shared" ref="T209:T223" si="1">G209&amp;" "&amp;H209&amp;" "&amp;A209&amp;" "&amp;I209&amp;" "&amp;J209</f>
        <v>cheat setplayerpos 238011 23470 -13576</v>
      </c>
      <c r="V209" t="str">
        <f>$X$3&amp;($B209&amp;$C209&amp;$D209)&amp;$Y$3&amp;$K209&amp;$Z$3&amp;$A209&amp;$AA$3&amp;$I209&amp;$AB$3&amp;$J209&amp;$AC$3&amp;$L209&amp;$AD$3&amp;$M209&amp;$AE$3&amp;$N209&amp;$AF$3&amp;$O209&amp;$AG$3&amp;"True"&amp;$AH$3&amp;$L209&amp;$AI$3&amp;$M209&amp;$AJ$3&amp;$N209&amp;$AK$3</f>
        <v>SavedMinimapMarks=(Name="Dossier _Helena _Ichthyosaurus ",CustomTag="chipy-43",Location=(X=238011,Y=23470,Z=-13576),Color=(R=0.7,G=0.6,B=0,A=1.000000),ID=0,MarkIcon=/Script/Engine.Texture2D'"/Game/PrimalEarth/UI/Textures/T_UI_HUDPointOfInterest_Collectible.T_UI_HUDPointOfInterest_Collectible"',MapName="TheIsland_WP",bIsShowing=True,IconColor=(R=0.7,G=0.6,B=0,A=1.000000),bIsShowingText=True,CharacterID=-1,CharacterIsPlayer=False)</v>
      </c>
      <c r="W209" t="str">
        <f>$X$3&amp;($B209&amp;$C209&amp;$D209)&amp;$Y$3&amp;$K209&amp;$Z$3&amp;$A209&amp;$AA$3&amp;$I209&amp;$AB$3&amp;$J209&amp;$AC$3&amp;$L209&amp;$AD$3&amp;$M209&amp;$AE$3&amp;$N209&amp;$AF$3&amp;$O209&amp;$AG$3&amp;"False"&amp;$AH$3&amp;$L209&amp;$AI$3&amp;$M209&amp;$AJ$3&amp;$N209&amp;$AK$3</f>
        <v>SavedMinimapMarks=(Name="Dossier _Helena _Ichthyosaurus ",CustomTag="chipy-43",Location=(X=238011,Y=23470,Z=-13576),Color=(R=0.7,G=0.6,B=0,A=1.000000),ID=0,MarkIcon=/Script/Engine.Texture2D'"/Game/PrimalEarth/UI/Textures/T_UI_HUDPointOfInterest_Collectible.T_UI_HUDPointOfInterest_Collectible"',MapName="TheIsland_WP",bIsShowing=False,IconColor=(R=0.7,G=0.6,B=0,A=1.000000),bIsShowingText=True,CharacterID=-1,CharacterIsPlayer=False)</v>
      </c>
    </row>
    <row r="210" spans="1:23" x14ac:dyDescent="0.25">
      <c r="A210">
        <v>252500</v>
      </c>
      <c r="B210" t="s">
        <v>278</v>
      </c>
      <c r="C210" t="s">
        <v>412</v>
      </c>
      <c r="D210" t="s">
        <v>299</v>
      </c>
      <c r="E210" t="s">
        <v>204</v>
      </c>
      <c r="F210" t="s">
        <v>420</v>
      </c>
      <c r="G210" t="s">
        <v>5</v>
      </c>
      <c r="H210" t="s">
        <v>6</v>
      </c>
      <c r="I210">
        <v>-22100</v>
      </c>
      <c r="J210">
        <v>-17800</v>
      </c>
      <c r="K210">
        <v>169</v>
      </c>
      <c r="L210">
        <v>0.1</v>
      </c>
      <c r="M210">
        <v>0.1</v>
      </c>
      <c r="N210">
        <v>0.1</v>
      </c>
      <c r="O210" t="s">
        <v>7</v>
      </c>
      <c r="P210" t="e">
        <f>VLOOKUP(A210,'Yavuz-Indexd'!$A$1:$D$169,4,0)</f>
        <v>#N/A</v>
      </c>
      <c r="T210" t="str">
        <f t="shared" si="1"/>
        <v>cheat setplayerpos 252500 -22100 -17800</v>
      </c>
      <c r="V210" t="str">
        <f>$X$3&amp;($B210&amp;$C210&amp;$D210)&amp;$Y$3&amp;$K210&amp;$Z$3&amp;$A210&amp;$AA$3&amp;$I210&amp;$AB$3&amp;$J210&amp;$AC$3&amp;$L210&amp;$AD$3&amp;$M210&amp;$AE$3&amp;$N210&amp;$AF$3&amp;$O210&amp;$AG$3&amp;"True"&amp;$AH$3&amp;$L210&amp;$AI$3&amp;$M210&amp;$AJ$3&amp;$N210&amp;$AK$3</f>
        <v>SavedMinimapMarks=(Name="Note _Mei Yin _Note 9 ",CustomTag="chipy-169",Location=(X=252500,Y=-22100,Z=-17800)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0" t="str">
        <f>$X$3&amp;($B210&amp;$C210&amp;$D210)&amp;$Y$3&amp;$K210&amp;$Z$3&amp;$A210&amp;$AA$3&amp;$I210&amp;$AB$3&amp;$J210&amp;$AC$3&amp;$L210&amp;$AD$3&amp;$M210&amp;$AE$3&amp;$N210&amp;$AF$3&amp;$O210&amp;$AG$3&amp;"False"&amp;$AH$3&amp;$L210&amp;$AI$3&amp;$M210&amp;$AJ$3&amp;$N210&amp;$AK$3</f>
        <v>SavedMinimapMarks=(Name="Note _Mei Yin _Note 9 ",CustomTag="chipy-169",Location=(X=252500,Y=-22100,Z=-17800)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1" spans="1:23" x14ac:dyDescent="0.25">
      <c r="A211">
        <v>253616</v>
      </c>
      <c r="B211" t="s">
        <v>0</v>
      </c>
      <c r="C211" t="s">
        <v>1</v>
      </c>
      <c r="D211" t="s">
        <v>58</v>
      </c>
      <c r="E211" t="s">
        <v>59</v>
      </c>
      <c r="F211" t="s">
        <v>60</v>
      </c>
      <c r="G211" t="s">
        <v>5</v>
      </c>
      <c r="H211" t="s">
        <v>6</v>
      </c>
      <c r="I211">
        <v>-1698</v>
      </c>
      <c r="J211">
        <v>-26699</v>
      </c>
      <c r="K211">
        <v>19</v>
      </c>
      <c r="L211">
        <v>0.1</v>
      </c>
      <c r="M211">
        <v>0.1</v>
      </c>
      <c r="N211">
        <v>0.1</v>
      </c>
      <c r="O211" t="s">
        <v>7</v>
      </c>
      <c r="P211" t="e">
        <f>VLOOKUP(A211,'Yavuz-Indexd'!$A$1:$D$169,4,0)</f>
        <v>#N/A</v>
      </c>
      <c r="Q211" t="s">
        <v>858</v>
      </c>
      <c r="R211" t="s">
        <v>902</v>
      </c>
      <c r="T211" t="str">
        <f t="shared" si="1"/>
        <v>cheat setplayerpos 253616 -1698 -26699</v>
      </c>
      <c r="V211" t="str">
        <f>$X$3&amp;($B211&amp;$C211&amp;$D211)&amp;$Y$3&amp;$K211&amp;$Z$3&amp;$A211&amp;$AA$3&amp;$I211&amp;$AB$3&amp;$J211&amp;$AC$3&amp;$L211&amp;$AD$3&amp;$M211&amp;$AE$3&amp;$N211&amp;$AF$3&amp;$O211&amp;$AG$3&amp;"True"&amp;$AH$3&amp;$L211&amp;$AI$3&amp;$M211&amp;$AJ$3&amp;$N211&amp;$AK$3</f>
        <v>SavedMinimapMarks=(Name="Dossier _Helena _Cnidaria ",CustomTag="chipy-19",Location=(X=253616,Y=-1698,Z=-26699)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1" t="str">
        <f>$X$3&amp;($B211&amp;$C211&amp;$D211)&amp;$Y$3&amp;$K211&amp;$Z$3&amp;$A211&amp;$AA$3&amp;$I211&amp;$AB$3&amp;$J211&amp;$AC$3&amp;$L211&amp;$AD$3&amp;$M211&amp;$AE$3&amp;$N211&amp;$AF$3&amp;$O211&amp;$AG$3&amp;"False"&amp;$AH$3&amp;$L211&amp;$AI$3&amp;$M211&amp;$AJ$3&amp;$N211&amp;$AK$3</f>
        <v>SavedMinimapMarks=(Name="Dossier _Helena _Cnidaria ",CustomTag="chipy-19",Location=(X=253616,Y=-1698,Z=-26699)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2" spans="1:23" x14ac:dyDescent="0.25">
      <c r="A212">
        <v>254892</v>
      </c>
      <c r="B212" t="s">
        <v>0</v>
      </c>
      <c r="C212" t="s">
        <v>1</v>
      </c>
      <c r="D212" t="s">
        <v>118</v>
      </c>
      <c r="E212" t="s">
        <v>119</v>
      </c>
      <c r="F212" t="s">
        <v>120</v>
      </c>
      <c r="G212" t="s">
        <v>5</v>
      </c>
      <c r="H212" t="s">
        <v>6</v>
      </c>
      <c r="I212">
        <v>247507</v>
      </c>
      <c r="J212">
        <v>-14258</v>
      </c>
      <c r="K212">
        <v>41</v>
      </c>
      <c r="L212">
        <v>0</v>
      </c>
      <c r="M212">
        <v>0.9</v>
      </c>
      <c r="N212">
        <v>0</v>
      </c>
      <c r="O212" t="s">
        <v>7</v>
      </c>
      <c r="P212" t="e">
        <f>VLOOKUP(A212,'Yavuz-Indexd'!$A$1:$D$169,4,0)</f>
        <v>#N/A</v>
      </c>
      <c r="R212" t="s">
        <v>903</v>
      </c>
      <c r="T212" t="str">
        <f t="shared" si="1"/>
        <v>cheat setplayerpos 254892 247507 -14258</v>
      </c>
      <c r="V212" t="str">
        <f>$X$3&amp;($B212&amp;$C212&amp;$D212)&amp;$Y$3&amp;$K212&amp;$Z$3&amp;$A212&amp;$AA$3&amp;$I212&amp;$AB$3&amp;$J212&amp;$AC$3&amp;$L212&amp;$AD$3&amp;$M212&amp;$AE$3&amp;$N212&amp;$AF$3&amp;$O212&amp;$AG$3&amp;"True"&amp;$AH$3&amp;$L212&amp;$AI$3&amp;$M212&amp;$AJ$3&amp;$N212&amp;$AK$3</f>
        <v>SavedMinimapMarks=(Name="Dossier _Helena _Hyaenodon ",CustomTag="chipy-41",Location=(X=254892,Y=247507,Z=-14258)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212" t="str">
        <f>$X$3&amp;($B212&amp;$C212&amp;$D212)&amp;$Y$3&amp;$K212&amp;$Z$3&amp;$A212&amp;$AA$3&amp;$I212&amp;$AB$3&amp;$J212&amp;$AC$3&amp;$L212&amp;$AD$3&amp;$M212&amp;$AE$3&amp;$N212&amp;$AF$3&amp;$O212&amp;$AG$3&amp;"False"&amp;$AH$3&amp;$L212&amp;$AI$3&amp;$M212&amp;$AJ$3&amp;$N212&amp;$AK$3</f>
        <v>SavedMinimapMarks=(Name="Dossier _Helena _Hyaenodon ",CustomTag="chipy-41",Location=(X=254892,Y=247507,Z=-14258)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213" spans="1:23" x14ac:dyDescent="0.25">
      <c r="A213">
        <v>269600</v>
      </c>
      <c r="B213" t="s">
        <v>348</v>
      </c>
      <c r="C213" t="s">
        <v>349</v>
      </c>
      <c r="D213" t="s">
        <v>907</v>
      </c>
      <c r="E213" t="s">
        <v>365</v>
      </c>
      <c r="F213" t="s">
        <v>366</v>
      </c>
      <c r="G213" t="s">
        <v>5</v>
      </c>
      <c r="H213" t="s">
        <v>6</v>
      </c>
      <c r="I213">
        <v>-28800</v>
      </c>
      <c r="J213">
        <v>-43000</v>
      </c>
      <c r="K213">
        <v>137</v>
      </c>
      <c r="L213">
        <v>0.1</v>
      </c>
      <c r="M213">
        <v>0.1</v>
      </c>
      <c r="N213">
        <v>0.1</v>
      </c>
      <c r="O213" t="s">
        <v>7</v>
      </c>
      <c r="P213" t="e">
        <f>VLOOKUP(A213,'Yavuz-Indexd'!$A$1:$D$169,4,0)</f>
        <v>#N/A</v>
      </c>
      <c r="T213" t="str">
        <f t="shared" si="1"/>
        <v>cheat setplayerpos 269600 -28800 -43000</v>
      </c>
      <c r="V213" t="str">
        <f>$X$3&amp;($B213&amp;$C213&amp;$D213)&amp;$Y$3&amp;$K213&amp;$Z$3&amp;$A213&amp;$AA$3&amp;$I213&amp;$AB$3&amp;$J213&amp;$AC$3&amp;$L213&amp;$AD$3&amp;$M213&amp;$AE$3&amp;$N213&amp;$AF$3&amp;$O213&amp;$AG$3&amp;"True"&amp;$AH$3&amp;$L213&amp;$AI$3&amp;$M213&amp;$AJ$3&amp;$N213&amp;$AK$3</f>
        <v>SavedMinimapMarks=(Name="Record _Rockwell _Record 6 *MISSING*",CustomTag="chipy-137",Location=(X=269600,Y=-28800,Z=-43000)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3" t="str">
        <f>$X$3&amp;($B213&amp;$C213&amp;$D213)&amp;$Y$3&amp;$K213&amp;$Z$3&amp;$A213&amp;$AA$3&amp;$I213&amp;$AB$3&amp;$J213&amp;$AC$3&amp;$L213&amp;$AD$3&amp;$M213&amp;$AE$3&amp;$N213&amp;$AF$3&amp;$O213&amp;$AG$3&amp;"False"&amp;$AH$3&amp;$L213&amp;$AI$3&amp;$M213&amp;$AJ$3&amp;$N213&amp;$AK$3</f>
        <v>SavedMinimapMarks=(Name="Record _Rockwell _Record 6 *MISSING*",CustomTag="chipy-137",Location=(X=269600,Y=-28800,Z=-43000)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4" spans="1:23" x14ac:dyDescent="0.25">
      <c r="A214">
        <v>272660</v>
      </c>
      <c r="B214" t="s">
        <v>0</v>
      </c>
      <c r="C214" t="s">
        <v>1</v>
      </c>
      <c r="D214" t="s">
        <v>161</v>
      </c>
      <c r="E214" t="s">
        <v>162</v>
      </c>
      <c r="F214" t="s">
        <v>117</v>
      </c>
      <c r="G214" t="s">
        <v>5</v>
      </c>
      <c r="H214" t="s">
        <v>6</v>
      </c>
      <c r="I214">
        <v>-267170</v>
      </c>
      <c r="J214">
        <v>-25560</v>
      </c>
      <c r="K214">
        <v>57</v>
      </c>
      <c r="L214">
        <v>0.1</v>
      </c>
      <c r="M214">
        <v>0.1</v>
      </c>
      <c r="N214">
        <v>0.1</v>
      </c>
      <c r="O214" t="s">
        <v>7</v>
      </c>
      <c r="P214" t="e">
        <f>VLOOKUP(A214,'Yavuz-Indexd'!$A$1:$D$169,4,0)</f>
        <v>#N/A</v>
      </c>
      <c r="T214" t="str">
        <f t="shared" si="1"/>
        <v>cheat setplayerpos 272660 -267170 -25560</v>
      </c>
      <c r="V214" t="str">
        <f>$X$3&amp;($B214&amp;$C214&amp;$D214)&amp;$Y$3&amp;$K214&amp;$Z$3&amp;$A214&amp;$AA$3&amp;$I214&amp;$AB$3&amp;$J214&amp;$AC$3&amp;$L214&amp;$AD$3&amp;$M214&amp;$AE$3&amp;$N214&amp;$AF$3&amp;$O214&amp;$AG$3&amp;"True"&amp;$AH$3&amp;$L214&amp;$AI$3&amp;$M214&amp;$AJ$3&amp;$N214&amp;$AK$3</f>
        <v>SavedMinimapMarks=(Name="Dossier _Helena _Megalosaurus ",CustomTag="chipy-57",Location=(X=272660,Y=-267170,Z=-25560)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4" t="str">
        <f>$X$3&amp;($B214&amp;$C214&amp;$D214)&amp;$Y$3&amp;$K214&amp;$Z$3&amp;$A214&amp;$AA$3&amp;$I214&amp;$AB$3&amp;$J214&amp;$AC$3&amp;$L214&amp;$AD$3&amp;$M214&amp;$AE$3&amp;$N214&amp;$AF$3&amp;$O214&amp;$AG$3&amp;"False"&amp;$AH$3&amp;$L214&amp;$AI$3&amp;$M214&amp;$AJ$3&amp;$N214&amp;$AK$3</f>
        <v>SavedMinimapMarks=(Name="Dossier _Helena _Megalosaurus ",CustomTag="chipy-57",Location=(X=272660,Y=-267170,Z=-25560)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5" spans="1:23" x14ac:dyDescent="0.25">
      <c r="A215">
        <v>273035</v>
      </c>
      <c r="B215" t="s">
        <v>0</v>
      </c>
      <c r="C215" t="s">
        <v>1</v>
      </c>
      <c r="D215" t="s">
        <v>154</v>
      </c>
      <c r="E215" t="s">
        <v>155</v>
      </c>
      <c r="F215" t="s">
        <v>117</v>
      </c>
      <c r="G215" t="s">
        <v>5</v>
      </c>
      <c r="H215" t="s">
        <v>6</v>
      </c>
      <c r="I215">
        <v>275667</v>
      </c>
      <c r="J215">
        <v>-11658</v>
      </c>
      <c r="K215">
        <v>54</v>
      </c>
      <c r="L215">
        <v>0</v>
      </c>
      <c r="M215">
        <v>0.9</v>
      </c>
      <c r="N215">
        <v>0</v>
      </c>
      <c r="O215" t="s">
        <v>7</v>
      </c>
      <c r="P215" t="e">
        <f>VLOOKUP(A215,'Yavuz-Indexd'!$A$1:$D$169,4,0)</f>
        <v>#N/A</v>
      </c>
      <c r="R215" t="s">
        <v>908</v>
      </c>
      <c r="T215" t="str">
        <f t="shared" si="1"/>
        <v>cheat setplayerpos 273035 275667 -11658</v>
      </c>
      <c r="V215" t="str">
        <f>$X$3&amp;($B215&amp;$C215&amp;$D215)&amp;$Y$3&amp;$K215&amp;$Z$3&amp;$A215&amp;$AA$3&amp;$I215&amp;$AB$3&amp;$J215&amp;$AC$3&amp;$L215&amp;$AD$3&amp;$M215&amp;$AE$3&amp;$N215&amp;$AF$3&amp;$O215&amp;$AG$3&amp;"True"&amp;$AH$3&amp;$L215&amp;$AI$3&amp;$M215&amp;$AJ$3&amp;$N215&amp;$AK$3</f>
        <v>SavedMinimapMarks=(Name="Dossier _Helena _Megalania ",CustomTag="chipy-54",Location=(X=273035,Y=275667,Z=-11658),Color=(R=0,G=0.9,B=0,A=1.000000),ID=0,MarkIcon=/Script/Engine.Texture2D'"/Game/PrimalEarth/UI/Textures/T_UI_HUDPointOfInterest_Collectible.T_UI_HUDPointOfInterest_Collectible"',MapName="TheIsland_WP",bIsShowing=True,IconColor=(R=0,G=0.9,B=0,A=1.000000),bIsShowingText=True,CharacterID=-1,CharacterIsPlayer=False)</v>
      </c>
      <c r="W215" t="str">
        <f>$X$3&amp;($B215&amp;$C215&amp;$D215)&amp;$Y$3&amp;$K215&amp;$Z$3&amp;$A215&amp;$AA$3&amp;$I215&amp;$AB$3&amp;$J215&amp;$AC$3&amp;$L215&amp;$AD$3&amp;$M215&amp;$AE$3&amp;$N215&amp;$AF$3&amp;$O215&amp;$AG$3&amp;"False"&amp;$AH$3&amp;$L215&amp;$AI$3&amp;$M215&amp;$AJ$3&amp;$N215&amp;$AK$3</f>
        <v>SavedMinimapMarks=(Name="Dossier _Helena _Megalania ",CustomTag="chipy-54",Location=(X=273035,Y=275667,Z=-11658),Color=(R=0,G=0.9,B=0,A=1.000000),ID=0,MarkIcon=/Script/Engine.Texture2D'"/Game/PrimalEarth/UI/Textures/T_UI_HUDPointOfInterest_Collectible.T_UI_HUDPointOfInterest_Collectible"',MapName="TheIsland_WP",bIsShowing=False,IconColor=(R=0,G=0.9,B=0,A=1.000000),bIsShowingText=True,CharacterID=-1,CharacterIsPlayer=False)</v>
      </c>
    </row>
    <row r="216" spans="1:23" x14ac:dyDescent="0.25">
      <c r="A216">
        <v>275360</v>
      </c>
      <c r="B216" t="s">
        <v>0</v>
      </c>
      <c r="C216" t="s">
        <v>1</v>
      </c>
      <c r="D216" t="s">
        <v>168</v>
      </c>
      <c r="E216" t="s">
        <v>169</v>
      </c>
      <c r="F216" t="s">
        <v>155</v>
      </c>
      <c r="G216" t="s">
        <v>5</v>
      </c>
      <c r="H216" t="s">
        <v>6</v>
      </c>
      <c r="I216">
        <v>-271599</v>
      </c>
      <c r="J216">
        <v>-25411</v>
      </c>
      <c r="K216">
        <v>60</v>
      </c>
      <c r="L216">
        <v>0.1</v>
      </c>
      <c r="M216">
        <v>0.1</v>
      </c>
      <c r="N216">
        <v>0.1</v>
      </c>
      <c r="O216" t="s">
        <v>7</v>
      </c>
      <c r="P216" t="e">
        <f>VLOOKUP(A216,'Yavuz-Indexd'!$A$1:$D$169,4,0)</f>
        <v>#N/A</v>
      </c>
      <c r="T216" t="str">
        <f t="shared" si="1"/>
        <v>cheat setplayerpos 275360 -271599 -25411</v>
      </c>
      <c r="V216" t="str">
        <f>$X$3&amp;($B216&amp;$C216&amp;$D216)&amp;$Y$3&amp;$K216&amp;$Z$3&amp;$A216&amp;$AA$3&amp;$I216&amp;$AB$3&amp;$J216&amp;$AC$3&amp;$L216&amp;$AD$3&amp;$M216&amp;$AE$3&amp;$N216&amp;$AF$3&amp;$O216&amp;$AG$3&amp;"True"&amp;$AH$3&amp;$L216&amp;$AI$3&amp;$M216&amp;$AJ$3&amp;$N216&amp;$AK$3</f>
        <v>SavedMinimapMarks=(Name="Dossier _Helena _Mesopithecus ",CustomTag="chipy-60",Location=(X=275360,Y=-271599,Z=-25411)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6" t="str">
        <f>$X$3&amp;($B216&amp;$C216&amp;$D216)&amp;$Y$3&amp;$K216&amp;$Z$3&amp;$A216&amp;$AA$3&amp;$I216&amp;$AB$3&amp;$J216&amp;$AC$3&amp;$L216&amp;$AD$3&amp;$M216&amp;$AE$3&amp;$N216&amp;$AF$3&amp;$O216&amp;$AG$3&amp;"False"&amp;$AH$3&amp;$L216&amp;$AI$3&amp;$M216&amp;$AJ$3&amp;$N216&amp;$AK$3</f>
        <v>SavedMinimapMarks=(Name="Dossier _Helena _Mesopithecus ",CustomTag="chipy-60",Location=(X=275360,Y=-271599,Z=-25411)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7" spans="1:23" x14ac:dyDescent="0.25">
      <c r="A217">
        <v>276000</v>
      </c>
      <c r="B217" t="s">
        <v>0</v>
      </c>
      <c r="C217" t="s">
        <v>1</v>
      </c>
      <c r="D217" t="s">
        <v>172</v>
      </c>
      <c r="E217" t="s">
        <v>9</v>
      </c>
      <c r="F217" t="s">
        <v>173</v>
      </c>
      <c r="G217" t="s">
        <v>5</v>
      </c>
      <c r="H217" t="s">
        <v>6</v>
      </c>
      <c r="I217">
        <v>-268800</v>
      </c>
      <c r="J217">
        <v>-21500</v>
      </c>
      <c r="K217">
        <v>62</v>
      </c>
      <c r="L217">
        <v>0.1</v>
      </c>
      <c r="M217">
        <v>0.1</v>
      </c>
      <c r="N217">
        <v>0.1</v>
      </c>
      <c r="O217" t="s">
        <v>7</v>
      </c>
      <c r="P217" t="e">
        <f>VLOOKUP(A217,'Yavuz-Indexd'!$A$1:$D$169,4,0)</f>
        <v>#N/A</v>
      </c>
      <c r="T217" t="str">
        <f t="shared" si="1"/>
        <v>cheat setplayerpos 276000 -268800 -21500</v>
      </c>
      <c r="V217" t="str">
        <f>$X$3&amp;($B217&amp;$C217&amp;$D217)&amp;$Y$3&amp;$K217&amp;$Z$3&amp;$A217&amp;$AA$3&amp;$I217&amp;$AB$3&amp;$J217&amp;$AC$3&amp;$L217&amp;$AD$3&amp;$M217&amp;$AE$3&amp;$N217&amp;$AF$3&amp;$O217&amp;$AG$3&amp;"True"&amp;$AH$3&amp;$L217&amp;$AI$3&amp;$M217&amp;$AJ$3&amp;$N217&amp;$AK$3</f>
        <v>SavedMinimapMarks=(Name="Dossier _Helena _Mosasaurus ",CustomTag="chipy-62",Location=(X=276000,Y=-268800,Z=-21500)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7" t="str">
        <f>$X$3&amp;($B217&amp;$C217&amp;$D217)&amp;$Y$3&amp;$K217&amp;$Z$3&amp;$A217&amp;$AA$3&amp;$I217&amp;$AB$3&amp;$J217&amp;$AC$3&amp;$L217&amp;$AD$3&amp;$M217&amp;$AE$3&amp;$N217&amp;$AF$3&amp;$O217&amp;$AG$3&amp;"False"&amp;$AH$3&amp;$L217&amp;$AI$3&amp;$M217&amp;$AJ$3&amp;$N217&amp;$AK$3</f>
        <v>SavedMinimapMarks=(Name="Dossier _Helena _Mosasaurus ",CustomTag="chipy-62",Location=(X=276000,Y=-268800,Z=-21500)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8" spans="1:23" x14ac:dyDescent="0.25">
      <c r="A218">
        <v>284699</v>
      </c>
      <c r="B218" t="s">
        <v>0</v>
      </c>
      <c r="C218" t="s">
        <v>1</v>
      </c>
      <c r="D218" t="s">
        <v>156</v>
      </c>
      <c r="E218" t="s">
        <v>157</v>
      </c>
      <c r="F218" t="s">
        <v>158</v>
      </c>
      <c r="G218" t="s">
        <v>5</v>
      </c>
      <c r="H218" t="s">
        <v>6</v>
      </c>
      <c r="I218">
        <v>139772</v>
      </c>
      <c r="J218">
        <v>-24879</v>
      </c>
      <c r="K218">
        <v>55</v>
      </c>
      <c r="L218">
        <v>0.1</v>
      </c>
      <c r="M218">
        <v>0.1</v>
      </c>
      <c r="N218">
        <v>0.1</v>
      </c>
      <c r="O218" t="s">
        <v>7</v>
      </c>
      <c r="P218" t="e">
        <f>VLOOKUP(A218,'Yavuz-Indexd'!$A$1:$D$169,4,0)</f>
        <v>#N/A</v>
      </c>
      <c r="T218" t="str">
        <f t="shared" si="1"/>
        <v>cheat setplayerpos 284699 139772 -24879</v>
      </c>
      <c r="V218" t="str">
        <f>$X$3&amp;($B218&amp;$C218&amp;$D218)&amp;$Y$3&amp;$K218&amp;$Z$3&amp;$A218&amp;$AA$3&amp;$I218&amp;$AB$3&amp;$J218&amp;$AC$3&amp;$L218&amp;$AD$3&amp;$M218&amp;$AE$3&amp;$N218&amp;$AF$3&amp;$O218&amp;$AG$3&amp;"True"&amp;$AH$3&amp;$L218&amp;$AI$3&amp;$M218&amp;$AJ$3&amp;$N218&amp;$AK$3</f>
        <v>SavedMinimapMarks=(Name="Dossier _Helena _Megaloceros ",CustomTag="chipy-55",Location=(X=284699,Y=139772,Z=-24879)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8" t="str">
        <f>$X$3&amp;($B218&amp;$C218&amp;$D218)&amp;$Y$3&amp;$K218&amp;$Z$3&amp;$A218&amp;$AA$3&amp;$I218&amp;$AB$3&amp;$J218&amp;$AC$3&amp;$L218&amp;$AD$3&amp;$M218&amp;$AE$3&amp;$N218&amp;$AF$3&amp;$O218&amp;$AG$3&amp;"False"&amp;$AH$3&amp;$L218&amp;$AI$3&amp;$M218&amp;$AJ$3&amp;$N218&amp;$AK$3</f>
        <v>SavedMinimapMarks=(Name="Dossier _Helena _Megaloceros ",CustomTag="chipy-55",Location=(X=284699,Y=139772,Z=-24879)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19" spans="1:23" x14ac:dyDescent="0.25">
      <c r="A219">
        <v>288800</v>
      </c>
      <c r="B219" t="s">
        <v>348</v>
      </c>
      <c r="C219" t="s">
        <v>349</v>
      </c>
      <c r="D219" t="s">
        <v>389</v>
      </c>
      <c r="E219" t="s">
        <v>390</v>
      </c>
      <c r="F219" t="s">
        <v>391</v>
      </c>
      <c r="G219" t="s">
        <v>5</v>
      </c>
      <c r="H219" t="s">
        <v>6</v>
      </c>
      <c r="I219">
        <v>149600</v>
      </c>
      <c r="J219">
        <v>-24400</v>
      </c>
      <c r="K219">
        <v>149</v>
      </c>
      <c r="L219">
        <v>0.1</v>
      </c>
      <c r="M219">
        <v>0.1</v>
      </c>
      <c r="N219">
        <v>0.1</v>
      </c>
      <c r="O219" t="s">
        <v>7</v>
      </c>
      <c r="P219" t="e">
        <f>VLOOKUP(A219,'Yavuz-Indexd'!$A$1:$D$169,4,0)</f>
        <v>#N/A</v>
      </c>
      <c r="T219" t="str">
        <f t="shared" si="1"/>
        <v>cheat setplayerpos 288800 149600 -24400</v>
      </c>
      <c r="V219" t="str">
        <f>$X$3&amp;($B219&amp;$C219&amp;$D219)&amp;$Y$3&amp;$K219&amp;$Z$3&amp;$A219&amp;$AA$3&amp;$I219&amp;$AB$3&amp;$J219&amp;$AC$3&amp;$L219&amp;$AD$3&amp;$M219&amp;$AE$3&amp;$N219&amp;$AF$3&amp;$O219&amp;$AG$3&amp;"True"&amp;$AH$3&amp;$L219&amp;$AI$3&amp;$M219&amp;$AJ$3&amp;$N219&amp;$AK$3</f>
        <v>SavedMinimapMarks=(Name="Record _Rockwell _Record 18 ",CustomTag="chipy-149",Location=(X=288800,Y=149600,Z=-24400)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19" t="str">
        <f>$X$3&amp;($B219&amp;$C219&amp;$D219)&amp;$Y$3&amp;$K219&amp;$Z$3&amp;$A219&amp;$AA$3&amp;$I219&amp;$AB$3&amp;$J219&amp;$AC$3&amp;$L219&amp;$AD$3&amp;$M219&amp;$AE$3&amp;$N219&amp;$AF$3&amp;$O219&amp;$AG$3&amp;"False"&amp;$AH$3&amp;$L219&amp;$AI$3&amp;$M219&amp;$AJ$3&amp;$N219&amp;$AK$3</f>
        <v>SavedMinimapMarks=(Name="Record _Rockwell _Record 18 ",CustomTag="chipy-149",Location=(X=288800,Y=149600,Z=-24400)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20" spans="1:23" x14ac:dyDescent="0.25">
      <c r="A220">
        <v>289411</v>
      </c>
      <c r="B220" t="s">
        <v>0</v>
      </c>
      <c r="C220" t="s">
        <v>1</v>
      </c>
      <c r="D220" t="s">
        <v>151</v>
      </c>
      <c r="E220" t="s">
        <v>152</v>
      </c>
      <c r="F220" t="s">
        <v>153</v>
      </c>
      <c r="G220" t="s">
        <v>5</v>
      </c>
      <c r="H220" t="s">
        <v>6</v>
      </c>
      <c r="I220">
        <v>151424</v>
      </c>
      <c r="J220">
        <v>-24475</v>
      </c>
      <c r="K220">
        <v>53</v>
      </c>
      <c r="L220">
        <v>0.1</v>
      </c>
      <c r="M220">
        <v>0.1</v>
      </c>
      <c r="N220">
        <v>0.1</v>
      </c>
      <c r="O220" t="s">
        <v>7</v>
      </c>
      <c r="P220" t="e">
        <f>VLOOKUP(A220,'Yavuz-Indexd'!$A$1:$D$169,4,0)</f>
        <v>#N/A</v>
      </c>
      <c r="T220" t="str">
        <f t="shared" si="1"/>
        <v>cheat setplayerpos 289411 151424 -24475</v>
      </c>
      <c r="V220" t="str">
        <f>$X$3&amp;($B220&amp;$C220&amp;$D220)&amp;$Y$3&amp;$K220&amp;$Z$3&amp;$A220&amp;$AA$3&amp;$I220&amp;$AB$3&amp;$J220&amp;$AC$3&amp;$L220&amp;$AD$3&amp;$M220&amp;$AE$3&amp;$N220&amp;$AF$3&amp;$O220&amp;$AG$3&amp;"True"&amp;$AH$3&amp;$L220&amp;$AI$3&amp;$M220&amp;$AJ$3&amp;$N220&amp;$AK$3</f>
        <v>SavedMinimapMarks=(Name="Dossier _Helena _Manta ",CustomTag="chipy-53",Location=(X=289411,Y=151424,Z=-24475)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20" t="str">
        <f>$X$3&amp;($B220&amp;$C220&amp;$D220)&amp;$Y$3&amp;$K220&amp;$Z$3&amp;$A220&amp;$AA$3&amp;$I220&amp;$AB$3&amp;$J220&amp;$AC$3&amp;$L220&amp;$AD$3&amp;$M220&amp;$AE$3&amp;$N220&amp;$AF$3&amp;$O220&amp;$AG$3&amp;"False"&amp;$AH$3&amp;$L220&amp;$AI$3&amp;$M220&amp;$AJ$3&amp;$N220&amp;$AK$3</f>
        <v>SavedMinimapMarks=(Name="Dossier _Helena _Manta ",CustomTag="chipy-53",Location=(X=289411,Y=151424,Z=-24475)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21" spans="1:23" x14ac:dyDescent="0.25">
      <c r="A221">
        <v>327200</v>
      </c>
      <c r="B221" t="s">
        <v>278</v>
      </c>
      <c r="C221" t="s">
        <v>1</v>
      </c>
      <c r="D221" t="s">
        <v>279</v>
      </c>
      <c r="E221" t="s">
        <v>280</v>
      </c>
      <c r="F221" t="s">
        <v>281</v>
      </c>
      <c r="G221" t="s">
        <v>5</v>
      </c>
      <c r="H221" t="s">
        <v>6</v>
      </c>
      <c r="I221">
        <v>-332000</v>
      </c>
      <c r="J221">
        <v>-43000</v>
      </c>
      <c r="K221">
        <v>102</v>
      </c>
      <c r="L221">
        <v>0.1</v>
      </c>
      <c r="M221">
        <v>0.1</v>
      </c>
      <c r="N221">
        <v>0.1</v>
      </c>
      <c r="O221" t="s">
        <v>7</v>
      </c>
      <c r="P221" t="e">
        <f>VLOOKUP(A221,'Yavuz-Indexd'!$A$1:$D$169,4,0)</f>
        <v>#N/A</v>
      </c>
      <c r="R221" t="s">
        <v>909</v>
      </c>
      <c r="T221" t="str">
        <f t="shared" si="1"/>
        <v>cheat setplayerpos 327200 -332000 -43000</v>
      </c>
      <c r="V221" t="str">
        <f>$X$3&amp;($B221&amp;$C221&amp;$D221)&amp;$Y$3&amp;$K221&amp;$Z$3&amp;$A221&amp;$AA$3&amp;$I221&amp;$AB$3&amp;$J221&amp;$AC$3&amp;$L221&amp;$AD$3&amp;$M221&amp;$AE$3&amp;$N221&amp;$AF$3&amp;$O221&amp;$AG$3&amp;"True"&amp;$AH$3&amp;$L221&amp;$AI$3&amp;$M221&amp;$AJ$3&amp;$N221&amp;$AK$3</f>
        <v>SavedMinimapMarks=(Name="Note _Helena _Note 1 ",CustomTag="chipy-102",Location=(X=327200,Y=-332000,Z=-43000)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21" t="str">
        <f>$X$3&amp;($B221&amp;$C221&amp;$D221)&amp;$Y$3&amp;$K221&amp;$Z$3&amp;$A221&amp;$AA$3&amp;$I221&amp;$AB$3&amp;$J221&amp;$AC$3&amp;$L221&amp;$AD$3&amp;$M221&amp;$AE$3&amp;$N221&amp;$AF$3&amp;$O221&amp;$AG$3&amp;"False"&amp;$AH$3&amp;$L221&amp;$AI$3&amp;$M221&amp;$AJ$3&amp;$N221&amp;$AK$3</f>
        <v>SavedMinimapMarks=(Name="Note _Helena _Note 1 ",CustomTag="chipy-102",Location=(X=327200,Y=-332000,Z=-43000)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22" spans="1:23" x14ac:dyDescent="0.25">
      <c r="A222">
        <v>328000</v>
      </c>
      <c r="B222" t="s">
        <v>0</v>
      </c>
      <c r="C222" t="s">
        <v>1</v>
      </c>
      <c r="D222" t="s">
        <v>263</v>
      </c>
      <c r="E222" t="s">
        <v>226</v>
      </c>
      <c r="F222" t="s">
        <v>264</v>
      </c>
      <c r="G222" t="s">
        <v>5</v>
      </c>
      <c r="H222" t="s">
        <v>6</v>
      </c>
      <c r="I222">
        <v>299200</v>
      </c>
      <c r="J222">
        <v>-43500</v>
      </c>
      <c r="K222">
        <v>96</v>
      </c>
      <c r="L222">
        <v>0.1</v>
      </c>
      <c r="M222">
        <v>0.1</v>
      </c>
      <c r="N222">
        <v>0.1</v>
      </c>
      <c r="O222" t="s">
        <v>7</v>
      </c>
      <c r="P222" t="e">
        <f>VLOOKUP(A222,'Yavuz-Indexd'!$A$1:$D$169,4,0)</f>
        <v>#N/A</v>
      </c>
      <c r="R222" t="s">
        <v>910</v>
      </c>
      <c r="T222" t="str">
        <f t="shared" si="1"/>
        <v>cheat setplayerpos 328000 299200 -43500</v>
      </c>
      <c r="V222" t="str">
        <f>$X$3&amp;($B222&amp;$C222&amp;$D222)&amp;$Y$3&amp;$K222&amp;$Z$3&amp;$A222&amp;$AA$3&amp;$I222&amp;$AB$3&amp;$J222&amp;$AC$3&amp;$L222&amp;$AD$3&amp;$M222&amp;$AE$3&amp;$N222&amp;$AF$3&amp;$O222&amp;$AG$3&amp;"True"&amp;$AH$3&amp;$L222&amp;$AI$3&amp;$M222&amp;$AJ$3&amp;$N222&amp;$AK$3</f>
        <v>SavedMinimapMarks=(Name="Dossier _Helena _Triceratops ",CustomTag="chipy-96",Location=(X=328000,Y=299200,Z=-43500)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22" t="str">
        <f>$X$3&amp;($B222&amp;$C222&amp;$D222)&amp;$Y$3&amp;$K222&amp;$Z$3&amp;$A222&amp;$AA$3&amp;$I222&amp;$AB$3&amp;$J222&amp;$AC$3&amp;$L222&amp;$AD$3&amp;$M222&amp;$AE$3&amp;$N222&amp;$AF$3&amp;$O222&amp;$AG$3&amp;"False"&amp;$AH$3&amp;$L222&amp;$AI$3&amp;$M222&amp;$AJ$3&amp;$N222&amp;$AK$3</f>
        <v>SavedMinimapMarks=(Name="Dossier _Helena _Triceratops ",CustomTag="chipy-96",Location=(X=328000,Y=299200,Z=-43500)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23" spans="1:23" x14ac:dyDescent="0.25">
      <c r="A223">
        <v>336000</v>
      </c>
      <c r="B223" t="s">
        <v>0</v>
      </c>
      <c r="C223" t="s">
        <v>1</v>
      </c>
      <c r="D223" t="s">
        <v>254</v>
      </c>
      <c r="E223" t="s">
        <v>255</v>
      </c>
      <c r="F223" t="s">
        <v>256</v>
      </c>
      <c r="G223" t="s">
        <v>5</v>
      </c>
      <c r="H223" t="s">
        <v>6</v>
      </c>
      <c r="I223">
        <v>-111200</v>
      </c>
      <c r="J223">
        <v>-44000</v>
      </c>
      <c r="K223">
        <v>93</v>
      </c>
      <c r="L223">
        <v>0.1</v>
      </c>
      <c r="M223">
        <v>0.1</v>
      </c>
      <c r="N223">
        <v>0.1</v>
      </c>
      <c r="O223" t="s">
        <v>7</v>
      </c>
      <c r="P223" t="e">
        <f>VLOOKUP(A223,'Yavuz-Indexd'!$A$1:$D$169,4,0)</f>
        <v>#N/A</v>
      </c>
      <c r="R223" t="s">
        <v>911</v>
      </c>
      <c r="T223" t="str">
        <f t="shared" si="1"/>
        <v>cheat setplayerpos 336000 -111200 -44000</v>
      </c>
      <c r="V223" t="str">
        <f>$X$3&amp;($B223&amp;$C223&amp;$D223)&amp;$Y$3&amp;$K223&amp;$Z$3&amp;$A223&amp;$AA$3&amp;$I223&amp;$AB$3&amp;$J223&amp;$AC$3&amp;$L223&amp;$AD$3&amp;$M223&amp;$AE$3&amp;$N223&amp;$AF$3&amp;$O223&amp;$AG$3&amp;"True"&amp;$AH$3&amp;$L223&amp;$AI$3&amp;$M223&amp;$AJ$3&amp;$N223&amp;$AK$3</f>
        <v>SavedMinimapMarks=(Name="Dossier _Helena _Titanoboa ",CustomTag="chipy-93",Location=(X=336000,Y=-111200,Z=-44000),Color=(R=0.1,G=0.1,B=0.1,A=1.000000),ID=0,MarkIcon=/Script/Engine.Texture2D'"/Game/PrimalEarth/UI/Textures/T_UI_HUDPointOfInterest_Collectible.T_UI_HUDPointOfInterest_Collectible"',MapName="TheIsland_WP",bIsShowing=True,IconColor=(R=0.1,G=0.1,B=0.1,A=1.000000),bIsShowingText=True,CharacterID=-1,CharacterIsPlayer=False)</v>
      </c>
      <c r="W223" t="str">
        <f>$X$3&amp;($B223&amp;$C223&amp;$D223)&amp;$Y$3&amp;$K223&amp;$Z$3&amp;$A223&amp;$AA$3&amp;$I223&amp;$AB$3&amp;$J223&amp;$AC$3&amp;$L223&amp;$AD$3&amp;$M223&amp;$AE$3&amp;$N223&amp;$AF$3&amp;$O223&amp;$AG$3&amp;"False"&amp;$AH$3&amp;$L223&amp;$AI$3&amp;$M223&amp;$AJ$3&amp;$N223&amp;$AK$3</f>
        <v>SavedMinimapMarks=(Name="Dossier _Helena _Titanoboa ",CustomTag="chipy-93",Location=(X=336000,Y=-111200,Z=-44000),Color=(R=0.1,G=0.1,B=0.1,A=1.000000),ID=0,MarkIcon=/Script/Engine.Texture2D'"/Game/PrimalEarth/UI/Textures/T_UI_HUDPointOfInterest_Collectible.T_UI_HUDPointOfInterest_Collectible"',MapName="TheIsland_WP",bIsShowing=False,IconColor=(R=0.1,G=0.1,B=0.1,A=1.000000),bIsShowingText=True,CharacterID=-1,CharacterIsPlayer=False)</v>
      </c>
    </row>
    <row r="224" spans="1:23" ht="15.75" x14ac:dyDescent="0.25">
      <c r="A224" s="2"/>
      <c r="B224" t="s">
        <v>278</v>
      </c>
      <c r="C224" t="s">
        <v>898</v>
      </c>
      <c r="D224" t="s">
        <v>899</v>
      </c>
      <c r="L224">
        <v>0.8</v>
      </c>
      <c r="M224">
        <v>0</v>
      </c>
      <c r="N224">
        <v>0.8</v>
      </c>
      <c r="O224" t="s">
        <v>7</v>
      </c>
      <c r="R224" t="s">
        <v>897</v>
      </c>
    </row>
    <row r="225" spans="2:18" x14ac:dyDescent="0.25">
      <c r="B225" t="s">
        <v>904</v>
      </c>
      <c r="C225" t="s">
        <v>905</v>
      </c>
      <c r="L225">
        <v>0.8</v>
      </c>
      <c r="M225">
        <v>0.8</v>
      </c>
      <c r="O225" t="s">
        <v>7</v>
      </c>
      <c r="R225" t="s">
        <v>906</v>
      </c>
    </row>
  </sheetData>
  <sortState xmlns:xlrd2="http://schemas.microsoft.com/office/spreadsheetml/2017/richdata2" ref="A3:P223">
    <sortCondition ref="P6:P2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ECC4-1A52-4EC5-8734-66D5AADBECD9}">
  <dimension ref="A1:X169"/>
  <sheetViews>
    <sheetView topLeftCell="A117" workbookViewId="0"/>
  </sheetViews>
  <sheetFormatPr defaultRowHeight="15" x14ac:dyDescent="0.25"/>
  <sheetData>
    <row r="1" spans="1:24" x14ac:dyDescent="0.25">
      <c r="A1">
        <v>-324643</v>
      </c>
      <c r="B1">
        <v>-219837</v>
      </c>
      <c r="C1">
        <v>-10300</v>
      </c>
      <c r="D1">
        <v>7</v>
      </c>
      <c r="K1" t="e">
        <f>INDEX('explorer notes'!$B$1:$K$221,MATCH(A1,TheIsland_WP!A:A,),1)</f>
        <v>#N/A</v>
      </c>
      <c r="L1" t="e">
        <f>INDEX('explorer notes'!$B$1:$K$221,MATCH(B1,TheIsland_WP!I:I,),2)</f>
        <v>#N/A</v>
      </c>
      <c r="M1" t="e">
        <f>INDEX('explorer notes'!$B$1:$K$221,MATCH(C1,TheIsland_WP!J:J,),3)</f>
        <v>#N/A</v>
      </c>
      <c r="O1" t="e">
        <f>VLOOKUP($A1,TheIsland_WP!$A$3:$O$223,2,TRUE)</f>
        <v>#N/A</v>
      </c>
      <c r="P1" t="e">
        <f>VLOOKUP($A1,TheIsland_WP!$A$3:$O$223,3,TRUE)</f>
        <v>#N/A</v>
      </c>
      <c r="Q1" t="e">
        <f>VLOOKUP($A1,TheIsland_WP!$A$3:$O$223,4,TRUE)</f>
        <v>#N/A</v>
      </c>
      <c r="W1">
        <f>D1</f>
        <v>7</v>
      </c>
      <c r="X1" t="e">
        <f>O1&amp;P1&amp;Q1</f>
        <v>#N/A</v>
      </c>
    </row>
    <row r="2" spans="1:24" x14ac:dyDescent="0.25">
      <c r="A2">
        <v>-292177</v>
      </c>
      <c r="B2">
        <v>-199445</v>
      </c>
      <c r="C2">
        <v>-7356</v>
      </c>
      <c r="D2">
        <v>16</v>
      </c>
      <c r="K2" t="str">
        <f>INDEX('explorer notes'!$B$1:$K$221,MATCH(A2,TheIsland_WP!A:A,),1)</f>
        <v xml:space="preserve">Dossier </v>
      </c>
      <c r="L2" t="str">
        <f>INDEX('explorer notes'!$B$1:$K$221,MATCH(B2,TheIsland_WP!I:I,),2)</f>
        <v xml:space="preserve">_Helena </v>
      </c>
      <c r="M2" t="str">
        <f>INDEX('explorer notes'!$B$1:$K$221,MATCH(C2,TheIsland_WP!J:J,),3)</f>
        <v xml:space="preserve">_Carbonemys </v>
      </c>
      <c r="O2" t="str">
        <f>VLOOKUP($A2,TheIsland_WP!$A$3:$O$223,2,TRUE)</f>
        <v xml:space="preserve">Dossier </v>
      </c>
      <c r="P2" t="str">
        <f>VLOOKUP($A2,TheIsland_WP!$A$3:$O$223,3,TRUE)</f>
        <v xml:space="preserve">_Helena </v>
      </c>
      <c r="Q2" t="str">
        <f>VLOOKUP($A2,TheIsland_WP!$A$3:$O$223,4,TRUE)</f>
        <v xml:space="preserve">_Diplodocus </v>
      </c>
      <c r="W2">
        <f>D2</f>
        <v>16</v>
      </c>
      <c r="X2" t="str">
        <f t="shared" ref="X2:X65" si="0">O2&amp;P2&amp;Q2</f>
        <v xml:space="preserve">Dossier _Helena _Diplodocus </v>
      </c>
    </row>
    <row r="3" spans="1:24" x14ac:dyDescent="0.25">
      <c r="A3">
        <v>-289500</v>
      </c>
      <c r="B3">
        <v>38900</v>
      </c>
      <c r="C3">
        <v>-14100</v>
      </c>
      <c r="D3">
        <v>143</v>
      </c>
      <c r="K3" t="str">
        <f>INDEX('explorer notes'!$B$1:$K$221,MATCH(A3,TheIsland_WP!A:A,),1)</f>
        <v xml:space="preserve">Note </v>
      </c>
      <c r="L3" t="str">
        <f>INDEX('explorer notes'!$B$1:$K$221,MATCH(B3,TheIsland_WP!I:I,),2)</f>
        <v xml:space="preserve">_Helena </v>
      </c>
      <c r="M3" t="str">
        <f>INDEX('explorer notes'!$B$1:$K$221,MATCH(C3,TheIsland_WP!J:J,),3)</f>
        <v xml:space="preserve">_Direbear </v>
      </c>
      <c r="O3" t="str">
        <f>VLOOKUP($A3,TheIsland_WP!$A$3:$O$223,2,TRUE)</f>
        <v xml:space="preserve">Dossier </v>
      </c>
      <c r="P3" t="str">
        <f>VLOOKUP($A3,TheIsland_WP!$A$3:$O$223,3,TRUE)</f>
        <v xml:space="preserve">_Helena </v>
      </c>
      <c r="Q3" t="str">
        <f>VLOOKUP($A3,TheIsland_WP!$A$3:$O$223,4,TRUE)</f>
        <v xml:space="preserve">_Diplodocus </v>
      </c>
      <c r="W3">
        <f>D3</f>
        <v>143</v>
      </c>
      <c r="X3" t="str">
        <f t="shared" si="0"/>
        <v xml:space="preserve">Dossier _Helena _Diplodocus </v>
      </c>
    </row>
    <row r="4" spans="1:24" x14ac:dyDescent="0.25">
      <c r="A4">
        <v>-272810</v>
      </c>
      <c r="B4">
        <v>-140000</v>
      </c>
      <c r="C4">
        <v>-14200</v>
      </c>
      <c r="D4">
        <v>96</v>
      </c>
      <c r="K4" t="e">
        <f>INDEX('explorer notes'!$B$1:$K$221,MATCH(A4,TheIsland_WP!A:A,),1)</f>
        <v>#N/A</v>
      </c>
      <c r="L4" t="str">
        <f>INDEX('explorer notes'!$B$1:$K$221,MATCH(B4,TheIsland_WP!I:I,),2)</f>
        <v xml:space="preserve">_Rockwell </v>
      </c>
      <c r="M4" t="str">
        <f>INDEX('explorer notes'!$B$1:$K$221,MATCH(C4,TheIsland_WP!J:J,),3)</f>
        <v xml:space="preserve">_Mammoth </v>
      </c>
      <c r="O4" t="str">
        <f>VLOOKUP($A4,TheIsland_WP!$A$3:$O$223,2,TRUE)</f>
        <v xml:space="preserve">Dossier </v>
      </c>
      <c r="P4" t="str">
        <f>VLOOKUP($A4,TheIsland_WP!$A$3:$O$223,3,TRUE)</f>
        <v xml:space="preserve">_Helena </v>
      </c>
      <c r="Q4" t="str">
        <f>VLOOKUP($A4,TheIsland_WP!$A$3:$O$223,4,TRUE)</f>
        <v xml:space="preserve">_Diplodocus </v>
      </c>
      <c r="W4">
        <f>D4</f>
        <v>96</v>
      </c>
      <c r="X4" t="str">
        <f t="shared" si="0"/>
        <v xml:space="preserve">Dossier _Helena _Diplodocus </v>
      </c>
    </row>
    <row r="5" spans="1:24" x14ac:dyDescent="0.25">
      <c r="A5">
        <v>-269500</v>
      </c>
      <c r="B5">
        <v>219200</v>
      </c>
      <c r="C5">
        <v>-10400</v>
      </c>
      <c r="D5">
        <v>97</v>
      </c>
      <c r="K5" t="str">
        <f>INDEX('explorer notes'!$B$1:$K$221,MATCH(A5,TheIsland_WP!A:A,),1)</f>
        <v xml:space="preserve">Dossier </v>
      </c>
      <c r="L5" t="str">
        <f>INDEX('explorer notes'!$B$1:$K$221,MATCH(B5,TheIsland_WP!I:I,),2)</f>
        <v xml:space="preserve">_Helena </v>
      </c>
      <c r="M5" t="str">
        <f>INDEX('explorer notes'!$B$1:$K$221,MATCH(C5,TheIsland_WP!J:J,),3)</f>
        <v xml:space="preserve">_Direwolf </v>
      </c>
      <c r="O5" t="str">
        <f>VLOOKUP($A5,TheIsland_WP!$A$3:$O$223,2,TRUE)</f>
        <v xml:space="preserve">Dossier </v>
      </c>
      <c r="P5" t="str">
        <f>VLOOKUP($A5,TheIsland_WP!$A$3:$O$223,3,TRUE)</f>
        <v xml:space="preserve">_Helena </v>
      </c>
      <c r="Q5" t="str">
        <f>VLOOKUP($A5,TheIsland_WP!$A$3:$O$223,4,TRUE)</f>
        <v xml:space="preserve">_Diplodocus </v>
      </c>
      <c r="W5">
        <f>D5</f>
        <v>97</v>
      </c>
      <c r="X5" t="str">
        <f t="shared" si="0"/>
        <v xml:space="preserve">Dossier _Helena _Diplodocus </v>
      </c>
    </row>
    <row r="6" spans="1:24" x14ac:dyDescent="0.25">
      <c r="A6">
        <v>-268800</v>
      </c>
      <c r="B6">
        <v>-187000</v>
      </c>
      <c r="C6">
        <v>-8700</v>
      </c>
      <c r="D6">
        <v>98</v>
      </c>
      <c r="K6" t="str">
        <f>INDEX('explorer notes'!$B$1:$K$221,MATCH(A6,TheIsland_WP!A:A,),1)</f>
        <v xml:space="preserve">Dossier </v>
      </c>
      <c r="L6" t="str">
        <f>INDEX('explorer notes'!$B$1:$K$221,MATCH(B6,TheIsland_WP!I:I,),2)</f>
        <v xml:space="preserve">_Helena </v>
      </c>
      <c r="M6" t="str">
        <f>INDEX('explorer notes'!$B$1:$K$221,MATCH(C6,TheIsland_WP!J:J,),3)</f>
        <v xml:space="preserve">_Pulmonoscorpius </v>
      </c>
      <c r="O6" t="str">
        <f>VLOOKUP($A6,TheIsland_WP!$A$3:$O$223,2,TRUE)</f>
        <v xml:space="preserve">Dossier </v>
      </c>
      <c r="P6" t="str">
        <f>VLOOKUP($A6,TheIsland_WP!$A$3:$O$223,3,TRUE)</f>
        <v xml:space="preserve">_Helena </v>
      </c>
      <c r="Q6" t="str">
        <f>VLOOKUP($A6,TheIsland_WP!$A$3:$O$223,4,TRUE)</f>
        <v xml:space="preserve">_Diplodocus </v>
      </c>
      <c r="W6">
        <f>D6</f>
        <v>98</v>
      </c>
      <c r="X6" t="str">
        <f t="shared" si="0"/>
        <v xml:space="preserve">Dossier _Helena _Diplodocus </v>
      </c>
    </row>
    <row r="7" spans="1:24" x14ac:dyDescent="0.25">
      <c r="A7">
        <v>-263154</v>
      </c>
      <c r="B7">
        <v>-147121</v>
      </c>
      <c r="C7">
        <v>-9318</v>
      </c>
      <c r="D7">
        <v>21</v>
      </c>
      <c r="K7" t="str">
        <f>INDEX('explorer notes'!$B$1:$K$221,MATCH(A7,TheIsland_WP!A:A,),1)</f>
        <v xml:space="preserve">Dossier </v>
      </c>
      <c r="L7" t="str">
        <f>INDEX('explorer notes'!$B$1:$K$221,MATCH(B7,TheIsland_WP!I:I,),2)</f>
        <v xml:space="preserve">_Helena </v>
      </c>
      <c r="M7" t="str">
        <f>INDEX('explorer notes'!$B$1:$K$221,MATCH(C7,TheIsland_WP!J:J,),3)</f>
        <v xml:space="preserve">_Cnidaria </v>
      </c>
      <c r="O7" t="str">
        <f>VLOOKUP($A7,TheIsland_WP!$A$3:$O$223,2,TRUE)</f>
        <v xml:space="preserve">Dossier </v>
      </c>
      <c r="P7" t="str">
        <f>VLOOKUP($A7,TheIsland_WP!$A$3:$O$223,3,TRUE)</f>
        <v xml:space="preserve">_Helena </v>
      </c>
      <c r="Q7" t="str">
        <f>VLOOKUP($A7,TheIsland_WP!$A$3:$O$223,4,TRUE)</f>
        <v xml:space="preserve">_Diplodocus </v>
      </c>
      <c r="W7">
        <f>D7</f>
        <v>21</v>
      </c>
      <c r="X7" t="str">
        <f t="shared" si="0"/>
        <v xml:space="preserve">Dossier _Helena _Diplodocus </v>
      </c>
    </row>
    <row r="8" spans="1:24" x14ac:dyDescent="0.25">
      <c r="A8">
        <v>-261280</v>
      </c>
      <c r="B8">
        <v>114200</v>
      </c>
      <c r="C8">
        <v>-11450</v>
      </c>
      <c r="D8">
        <v>22</v>
      </c>
      <c r="K8" t="e">
        <f>INDEX('explorer notes'!$B$1:$K$221,MATCH(A8,TheIsland_WP!A:A,),1)</f>
        <v>#N/A</v>
      </c>
      <c r="L8" t="e">
        <f>INDEX('explorer notes'!$B$1:$K$221,MATCH(B8,TheIsland_WP!I:I,),2)</f>
        <v>#N/A</v>
      </c>
      <c r="M8" t="e">
        <f>INDEX('explorer notes'!$B$1:$K$221,MATCH(C8,TheIsland_WP!J:J,),3)</f>
        <v>#N/A</v>
      </c>
      <c r="O8" t="str">
        <f>VLOOKUP($A8,TheIsland_WP!$A$3:$O$223,2,TRUE)</f>
        <v xml:space="preserve">Dossier </v>
      </c>
      <c r="P8" t="str">
        <f>VLOOKUP($A8,TheIsland_WP!$A$3:$O$223,3,TRUE)</f>
        <v xml:space="preserve">_Helena </v>
      </c>
      <c r="Q8" t="str">
        <f>VLOOKUP($A8,TheIsland_WP!$A$3:$O$223,4,TRUE)</f>
        <v xml:space="preserve">_Diplodocus </v>
      </c>
      <c r="W8">
        <f>D8</f>
        <v>22</v>
      </c>
      <c r="X8" t="str">
        <f t="shared" si="0"/>
        <v xml:space="preserve">Dossier _Helena _Diplodocus </v>
      </c>
    </row>
    <row r="9" spans="1:24" x14ac:dyDescent="0.25">
      <c r="A9">
        <v>-259200</v>
      </c>
      <c r="B9">
        <v>190400</v>
      </c>
      <c r="C9">
        <v>-8000</v>
      </c>
      <c r="D9">
        <v>99</v>
      </c>
      <c r="K9" t="str">
        <f>INDEX('explorer notes'!$B$1:$K$221,MATCH(A9,TheIsland_WP!A:A,),1)</f>
        <v xml:space="preserve">Dossier </v>
      </c>
      <c r="L9" t="str">
        <f>INDEX('explorer notes'!$B$1:$K$221,MATCH(B9,TheIsland_WP!I:I,),2)</f>
        <v xml:space="preserve">_Helena </v>
      </c>
      <c r="M9" t="str">
        <f>INDEX('explorer notes'!$B$1:$K$221,MATCH(C9,TheIsland_WP!J:J,),3)</f>
        <v xml:space="preserve">_Purlovia </v>
      </c>
      <c r="O9" t="str">
        <f>VLOOKUP($A9,TheIsland_WP!$A$3:$O$223,2,TRUE)</f>
        <v xml:space="preserve">Dossier </v>
      </c>
      <c r="P9" t="str">
        <f>VLOOKUP($A9,TheIsland_WP!$A$3:$O$223,3,TRUE)</f>
        <v xml:space="preserve">_Helena </v>
      </c>
      <c r="Q9" t="str">
        <f>VLOOKUP($A9,TheIsland_WP!$A$3:$O$223,4,TRUE)</f>
        <v xml:space="preserve">_Diplodocus </v>
      </c>
      <c r="W9">
        <f>D9</f>
        <v>99</v>
      </c>
      <c r="X9" t="str">
        <f t="shared" si="0"/>
        <v xml:space="preserve">Dossier _Helena _Diplodocus </v>
      </c>
    </row>
    <row r="10" spans="1:24" x14ac:dyDescent="0.25">
      <c r="A10">
        <v>-257993</v>
      </c>
      <c r="B10">
        <v>19726</v>
      </c>
      <c r="C10">
        <v>-8862</v>
      </c>
      <c r="D10">
        <v>24</v>
      </c>
      <c r="K10" t="str">
        <f>INDEX('explorer notes'!$B$1:$K$221,MATCH(A10,TheIsland_WP!A:A,),1)</f>
        <v xml:space="preserve">Dossier </v>
      </c>
      <c r="L10" t="str">
        <f>INDEX('explorer notes'!$B$1:$K$221,MATCH(B10,TheIsland_WP!I:I,),2)</f>
        <v xml:space="preserve">_Helena </v>
      </c>
      <c r="M10" t="str">
        <f>INDEX('explorer notes'!$B$1:$K$221,MATCH(C10,TheIsland_WP!J:J,),3)</f>
        <v xml:space="preserve">_Compy </v>
      </c>
      <c r="O10" t="str">
        <f>VLOOKUP($A10,TheIsland_WP!$A$3:$O$223,2,TRUE)</f>
        <v xml:space="preserve">Dossier </v>
      </c>
      <c r="P10" t="str">
        <f>VLOOKUP($A10,TheIsland_WP!$A$3:$O$223,3,TRUE)</f>
        <v xml:space="preserve">_Helena </v>
      </c>
      <c r="Q10" t="str">
        <f>VLOOKUP($A10,TheIsland_WP!$A$3:$O$223,4,TRUE)</f>
        <v xml:space="preserve">_Diplodocus </v>
      </c>
      <c r="W10">
        <f>D10</f>
        <v>24</v>
      </c>
      <c r="X10" t="str">
        <f t="shared" si="0"/>
        <v xml:space="preserve">Dossier _Helena _Diplodocus </v>
      </c>
    </row>
    <row r="11" spans="1:24" x14ac:dyDescent="0.25">
      <c r="A11">
        <v>-248800</v>
      </c>
      <c r="B11">
        <v>-200000</v>
      </c>
      <c r="C11">
        <v>1000</v>
      </c>
      <c r="D11">
        <v>104</v>
      </c>
      <c r="K11" t="str">
        <f>INDEX('explorer notes'!$B$1:$K$221,MATCH(A11,TheIsland_WP!A:A,),1)</f>
        <v xml:space="preserve">Dossier </v>
      </c>
      <c r="L11" t="str">
        <f>INDEX('explorer notes'!$B$1:$K$221,MATCH(B11,TheIsland_WP!I:I,),2)</f>
        <v xml:space="preserve">_Helena </v>
      </c>
      <c r="M11" t="str">
        <f>INDEX('explorer notes'!$B$1:$K$221,MATCH(C11,TheIsland_WP!J:J,),3)</f>
        <v xml:space="preserve">_Sabertooth Salmon </v>
      </c>
      <c r="O11" t="str">
        <f>VLOOKUP($A11,TheIsland_WP!$A$3:$O$223,2,TRUE)</f>
        <v xml:space="preserve">Dossier </v>
      </c>
      <c r="P11" t="str">
        <f>VLOOKUP($A11,TheIsland_WP!$A$3:$O$223,3,TRUE)</f>
        <v xml:space="preserve">_Helena </v>
      </c>
      <c r="Q11" t="str">
        <f>VLOOKUP($A11,TheIsland_WP!$A$3:$O$223,4,TRUE)</f>
        <v xml:space="preserve">_Diplodocus </v>
      </c>
      <c r="W11">
        <f>D11</f>
        <v>104</v>
      </c>
      <c r="X11" t="str">
        <f t="shared" si="0"/>
        <v xml:space="preserve">Dossier _Helena _Diplodocus </v>
      </c>
    </row>
    <row r="12" spans="1:24" x14ac:dyDescent="0.25">
      <c r="A12">
        <v>-242400</v>
      </c>
      <c r="B12">
        <v>131200</v>
      </c>
      <c r="C12">
        <v>-4200</v>
      </c>
      <c r="D12">
        <v>28</v>
      </c>
      <c r="K12" t="str">
        <f>INDEX('explorer notes'!$B$1:$K$221,MATCH(A12,TheIsland_WP!A:A,),1)</f>
        <v xml:space="preserve">Dossier </v>
      </c>
      <c r="L12" t="str">
        <f>INDEX('explorer notes'!$B$1:$K$221,MATCH(B12,TheIsland_WP!I:I,),2)</f>
        <v xml:space="preserve">_Helena </v>
      </c>
      <c r="M12" t="str">
        <f>INDEX('explorer notes'!$B$1:$K$221,MATCH(C12,TheIsland_WP!J:J,),3)</f>
        <v xml:space="preserve">_Dimetrodon </v>
      </c>
      <c r="O12" t="str">
        <f>VLOOKUP($A12,TheIsland_WP!$A$3:$O$223,2,TRUE)</f>
        <v xml:space="preserve">Dossier </v>
      </c>
      <c r="P12" t="str">
        <f>VLOOKUP($A12,TheIsland_WP!$A$3:$O$223,3,TRUE)</f>
        <v xml:space="preserve">_Helena </v>
      </c>
      <c r="Q12" t="str">
        <f>VLOOKUP($A12,TheIsland_WP!$A$3:$O$223,4,TRUE)</f>
        <v xml:space="preserve">_Diplodocus </v>
      </c>
      <c r="W12">
        <f>D12</f>
        <v>28</v>
      </c>
      <c r="X12" t="str">
        <f t="shared" si="0"/>
        <v xml:space="preserve">Dossier _Helena _Diplodocus </v>
      </c>
    </row>
    <row r="13" spans="1:24" x14ac:dyDescent="0.25">
      <c r="A13">
        <v>-237000</v>
      </c>
      <c r="B13">
        <v>96800</v>
      </c>
      <c r="C13">
        <v>-10990</v>
      </c>
      <c r="D13">
        <v>105</v>
      </c>
      <c r="K13" t="e">
        <f>INDEX('explorer notes'!$B$1:$K$221,MATCH(A13,TheIsland_WP!A:A,),1)</f>
        <v>#N/A</v>
      </c>
      <c r="L13" t="str">
        <f>INDEX('explorer notes'!$B$1:$K$221,MATCH(B13,TheIsland_WP!I:I,),2)</f>
        <v xml:space="preserve">_Rockwell </v>
      </c>
      <c r="M13" t="e">
        <f>INDEX('explorer notes'!$B$1:$K$221,MATCH(C13,TheIsland_WP!J:J,),3)</f>
        <v>#N/A</v>
      </c>
      <c r="O13" t="str">
        <f>VLOOKUP($A13,TheIsland_WP!$A$3:$O$223,2,TRUE)</f>
        <v xml:space="preserve">Dossier </v>
      </c>
      <c r="P13" t="str">
        <f>VLOOKUP($A13,TheIsland_WP!$A$3:$O$223,3,TRUE)</f>
        <v xml:space="preserve">_Helena </v>
      </c>
      <c r="Q13" t="str">
        <f>VLOOKUP($A13,TheIsland_WP!$A$3:$O$223,4,TRUE)</f>
        <v xml:space="preserve">_Diplodocus </v>
      </c>
      <c r="W13">
        <f>D13</f>
        <v>105</v>
      </c>
      <c r="X13" t="str">
        <f t="shared" si="0"/>
        <v xml:space="preserve">Dossier _Helena _Diplodocus </v>
      </c>
    </row>
    <row r="14" spans="1:24" x14ac:dyDescent="0.25">
      <c r="A14">
        <v>-234680</v>
      </c>
      <c r="B14">
        <v>221120</v>
      </c>
      <c r="C14">
        <v>-10000</v>
      </c>
      <c r="D14">
        <v>32</v>
      </c>
      <c r="K14" t="e">
        <f>INDEX('explorer notes'!$B$1:$K$221,MATCH(A14,TheIsland_WP!A:A,),1)</f>
        <v>#N/A</v>
      </c>
      <c r="L14" t="e">
        <f>INDEX('explorer notes'!$B$1:$K$221,MATCH(B14,TheIsland_WP!I:I,),2)</f>
        <v>#N/A</v>
      </c>
      <c r="M14" t="str">
        <f>INDEX('explorer notes'!$B$1:$K$221,MATCH(C14,TheIsland_WP!J:J,),3)</f>
        <v xml:space="preserve">_Sarco </v>
      </c>
      <c r="O14" t="str">
        <f>VLOOKUP($A14,TheIsland_WP!$A$3:$O$223,2,TRUE)</f>
        <v xml:space="preserve">Dossier </v>
      </c>
      <c r="P14" t="str">
        <f>VLOOKUP($A14,TheIsland_WP!$A$3:$O$223,3,TRUE)</f>
        <v xml:space="preserve">_Helena </v>
      </c>
      <c r="Q14" t="str">
        <f>VLOOKUP($A14,TheIsland_WP!$A$3:$O$223,4,TRUE)</f>
        <v xml:space="preserve">_Diplodocus </v>
      </c>
      <c r="W14">
        <f>D14</f>
        <v>32</v>
      </c>
      <c r="X14" t="str">
        <f t="shared" si="0"/>
        <v xml:space="preserve">Dossier _Helena _Diplodocus </v>
      </c>
    </row>
    <row r="15" spans="1:24" x14ac:dyDescent="0.25">
      <c r="A15">
        <v>-234400</v>
      </c>
      <c r="B15">
        <v>-271400</v>
      </c>
      <c r="C15">
        <v>-7945</v>
      </c>
      <c r="D15">
        <v>106</v>
      </c>
      <c r="K15" t="str">
        <f>INDEX('explorer notes'!$B$1:$K$221,MATCH(A15,TheIsland_WP!A:A,),1)</f>
        <v xml:space="preserve">Dossier </v>
      </c>
      <c r="L15" t="e">
        <f>INDEX('explorer notes'!$B$1:$K$221,MATCH(B15,TheIsland_WP!I:I,),2)</f>
        <v>#N/A</v>
      </c>
      <c r="M15" t="e">
        <f>INDEX('explorer notes'!$B$1:$K$221,MATCH(C15,TheIsland_WP!J:J,),3)</f>
        <v>#N/A</v>
      </c>
      <c r="O15" t="str">
        <f>VLOOKUP($A15,TheIsland_WP!$A$3:$O$223,2,TRUE)</f>
        <v xml:space="preserve">Dossier </v>
      </c>
      <c r="P15" t="str">
        <f>VLOOKUP($A15,TheIsland_WP!$A$3:$O$223,3,TRUE)</f>
        <v xml:space="preserve">_Helena </v>
      </c>
      <c r="Q15" t="str">
        <f>VLOOKUP($A15,TheIsland_WP!$A$3:$O$223,4,TRUE)</f>
        <v xml:space="preserve">_Diplodocus </v>
      </c>
      <c r="W15">
        <f>D15</f>
        <v>106</v>
      </c>
      <c r="X15" t="str">
        <f t="shared" si="0"/>
        <v xml:space="preserve">Dossier _Helena _Diplodocus </v>
      </c>
    </row>
    <row r="16" spans="1:24" x14ac:dyDescent="0.25">
      <c r="A16">
        <v>-233381</v>
      </c>
      <c r="B16">
        <v>-60363</v>
      </c>
      <c r="C16">
        <v>-11396</v>
      </c>
      <c r="D16">
        <v>33</v>
      </c>
      <c r="K16" t="str">
        <f>INDEX('explorer notes'!$B$1:$K$221,MATCH(A16,TheIsland_WP!A:A,),1)</f>
        <v xml:space="preserve">Dossier </v>
      </c>
      <c r="L16" t="str">
        <f>INDEX('explorer notes'!$B$1:$K$221,MATCH(B16,TheIsland_WP!I:I,),2)</f>
        <v xml:space="preserve">_Helena </v>
      </c>
      <c r="M16" t="str">
        <f>INDEX('explorer notes'!$B$1:$K$221,MATCH(C16,TheIsland_WP!J:J,),3)</f>
        <v xml:space="preserve">_Diplodocus </v>
      </c>
      <c r="O16" t="str">
        <f>VLOOKUP($A16,TheIsland_WP!$A$3:$O$223,2,TRUE)</f>
        <v xml:space="preserve">Dossier </v>
      </c>
      <c r="P16" t="str">
        <f>VLOOKUP($A16,TheIsland_WP!$A$3:$O$223,3,TRUE)</f>
        <v xml:space="preserve">_Helena </v>
      </c>
      <c r="Q16" t="str">
        <f>VLOOKUP($A16,TheIsland_WP!$A$3:$O$223,4,TRUE)</f>
        <v xml:space="preserve">_Diplodocus </v>
      </c>
      <c r="W16">
        <f>D16</f>
        <v>33</v>
      </c>
      <c r="X16" t="str">
        <f t="shared" si="0"/>
        <v xml:space="preserve">Dossier _Helena _Diplodocus </v>
      </c>
    </row>
    <row r="17" spans="1:24" x14ac:dyDescent="0.25">
      <c r="A17">
        <v>-228960</v>
      </c>
      <c r="B17">
        <v>199036</v>
      </c>
      <c r="C17">
        <v>-9477</v>
      </c>
      <c r="D17">
        <v>36</v>
      </c>
      <c r="K17" t="e">
        <f>INDEX('explorer notes'!$B$1:$K$221,MATCH(A17,TheIsland_WP!A:A,),1)</f>
        <v>#N/A</v>
      </c>
      <c r="L17" t="e">
        <f>INDEX('explorer notes'!$B$1:$K$221,MATCH(B17,TheIsland_WP!I:I,),2)</f>
        <v>#N/A</v>
      </c>
      <c r="M17" t="str">
        <f>INDEX('explorer notes'!$B$1:$K$221,MATCH(C17,TheIsland_WP!J:J,),3)</f>
        <v xml:space="preserve">_Record 25 </v>
      </c>
      <c r="O17" t="str">
        <f>VLOOKUP($A17,TheIsland_WP!$A$3:$O$223,2,TRUE)</f>
        <v xml:space="preserve">Dossier </v>
      </c>
      <c r="P17" t="str">
        <f>VLOOKUP($A17,TheIsland_WP!$A$3:$O$223,3,TRUE)</f>
        <v xml:space="preserve">_Helena </v>
      </c>
      <c r="Q17" t="str">
        <f>VLOOKUP($A17,TheIsland_WP!$A$3:$O$223,4,TRUE)</f>
        <v xml:space="preserve">_Diplodocus </v>
      </c>
      <c r="W17">
        <f>D17</f>
        <v>36</v>
      </c>
      <c r="X17" t="str">
        <f t="shared" si="0"/>
        <v xml:space="preserve">Dossier _Helena _Diplodocus </v>
      </c>
    </row>
    <row r="18" spans="1:24" x14ac:dyDescent="0.25">
      <c r="A18">
        <v>-228522</v>
      </c>
      <c r="B18">
        <v>53671</v>
      </c>
      <c r="C18">
        <v>-1870</v>
      </c>
      <c r="D18">
        <v>37</v>
      </c>
      <c r="K18" t="str">
        <f>INDEX('explorer notes'!$B$1:$K$221,MATCH(A18,TheIsland_WP!A:A,),1)</f>
        <v xml:space="preserve">Dossier </v>
      </c>
      <c r="L18" t="str">
        <f>INDEX('explorer notes'!$B$1:$K$221,MATCH(B18,TheIsland_WP!I:I,),2)</f>
        <v xml:space="preserve">_Helena </v>
      </c>
      <c r="M18" t="str">
        <f>INDEX('explorer notes'!$B$1:$K$221,MATCH(C18,TheIsland_WP!J:J,),3)</f>
        <v xml:space="preserve">_Dodo </v>
      </c>
      <c r="O18" t="str">
        <f>VLOOKUP($A18,TheIsland_WP!$A$3:$O$223,2,TRUE)</f>
        <v xml:space="preserve">Dossier </v>
      </c>
      <c r="P18" t="str">
        <f>VLOOKUP($A18,TheIsland_WP!$A$3:$O$223,3,TRUE)</f>
        <v xml:space="preserve">_Helena </v>
      </c>
      <c r="Q18" t="str">
        <f>VLOOKUP($A18,TheIsland_WP!$A$3:$O$223,4,TRUE)</f>
        <v xml:space="preserve">_Diplodocus </v>
      </c>
      <c r="W18">
        <f>D18</f>
        <v>37</v>
      </c>
      <c r="X18" t="str">
        <f t="shared" si="0"/>
        <v xml:space="preserve">Dossier _Helena _Diplodocus </v>
      </c>
    </row>
    <row r="19" spans="1:24" x14ac:dyDescent="0.25">
      <c r="A19">
        <v>-227123</v>
      </c>
      <c r="B19">
        <v>-12048</v>
      </c>
      <c r="C19">
        <v>-8184</v>
      </c>
      <c r="D19">
        <v>38</v>
      </c>
      <c r="K19" t="str">
        <f>INDEX('explorer notes'!$B$1:$K$221,MATCH(A19,TheIsland_WP!A:A,),1)</f>
        <v xml:space="preserve">Dossier </v>
      </c>
      <c r="L19" t="str">
        <f>INDEX('explorer notes'!$B$1:$K$221,MATCH(B19,TheIsland_WP!I:I,),2)</f>
        <v xml:space="preserve">_Helena </v>
      </c>
      <c r="M19" t="str">
        <f>INDEX('explorer notes'!$B$1:$K$221,MATCH(C19,TheIsland_WP!J:J,),3)</f>
        <v xml:space="preserve">_Doedicurus </v>
      </c>
      <c r="O19" t="str">
        <f>VLOOKUP($A19,TheIsland_WP!$A$3:$O$223,2,TRUE)</f>
        <v xml:space="preserve">Dossier </v>
      </c>
      <c r="P19" t="str">
        <f>VLOOKUP($A19,TheIsland_WP!$A$3:$O$223,3,TRUE)</f>
        <v xml:space="preserve">_Helena </v>
      </c>
      <c r="Q19" t="str">
        <f>VLOOKUP($A19,TheIsland_WP!$A$3:$O$223,4,TRUE)</f>
        <v xml:space="preserve">_Diplodocus </v>
      </c>
      <c r="W19">
        <f>D19</f>
        <v>38</v>
      </c>
      <c r="X19" t="str">
        <f t="shared" si="0"/>
        <v xml:space="preserve">Dossier _Helena _Diplodocus </v>
      </c>
    </row>
    <row r="20" spans="1:24" x14ac:dyDescent="0.25">
      <c r="A20">
        <v>-220800</v>
      </c>
      <c r="B20">
        <v>-110400</v>
      </c>
      <c r="C20">
        <v>-8200</v>
      </c>
      <c r="D20">
        <v>111</v>
      </c>
      <c r="K20" t="str">
        <f>INDEX('explorer notes'!$B$1:$K$221,MATCH(A20,TheIsland_WP!A:A,),1)</f>
        <v xml:space="preserve">Dossier </v>
      </c>
      <c r="L20" t="str">
        <f>INDEX('explorer notes'!$B$1:$K$221,MATCH(B20,TheIsland_WP!I:I,),2)</f>
        <v xml:space="preserve">_Helena </v>
      </c>
      <c r="M20" t="str">
        <f>INDEX('explorer notes'!$B$1:$K$221,MATCH(C20,TheIsland_WP!J:J,),3)</f>
        <v xml:space="preserve">_Equus </v>
      </c>
      <c r="O20" t="str">
        <f>VLOOKUP($A20,TheIsland_WP!$A$3:$O$223,2,TRUE)</f>
        <v xml:space="preserve">Dossier </v>
      </c>
      <c r="P20" t="str">
        <f>VLOOKUP($A20,TheIsland_WP!$A$3:$O$223,3,TRUE)</f>
        <v xml:space="preserve">_Helena </v>
      </c>
      <c r="Q20" t="str">
        <f>VLOOKUP($A20,TheIsland_WP!$A$3:$O$223,4,TRUE)</f>
        <v xml:space="preserve">_Diplodocus </v>
      </c>
      <c r="W20">
        <f>D20</f>
        <v>111</v>
      </c>
      <c r="X20" t="str">
        <f t="shared" si="0"/>
        <v xml:space="preserve">Dossier _Helena _Diplodocus </v>
      </c>
    </row>
    <row r="21" spans="1:24" x14ac:dyDescent="0.25">
      <c r="A21">
        <v>-216000</v>
      </c>
      <c r="B21">
        <v>-59200</v>
      </c>
      <c r="C21">
        <v>-4000</v>
      </c>
      <c r="D21">
        <v>113</v>
      </c>
      <c r="K21" t="str">
        <f>INDEX('explorer notes'!$B$1:$K$221,MATCH(A21,TheIsland_WP!A:A,),1)</f>
        <v xml:space="preserve">Dossier </v>
      </c>
      <c r="L21" t="str">
        <f>INDEX('explorer notes'!$B$1:$K$221,MATCH(B21,TheIsland_WP!I:I,),2)</f>
        <v xml:space="preserve">_Helena </v>
      </c>
      <c r="M21" t="str">
        <f>INDEX('explorer notes'!$B$1:$K$221,MATCH(C21,TheIsland_WP!J:J,),3)</f>
        <v xml:space="preserve">_Titanoboa </v>
      </c>
      <c r="O21" t="str">
        <f>VLOOKUP($A21,TheIsland_WP!$A$3:$O$223,2,TRUE)</f>
        <v xml:space="preserve">Dossier </v>
      </c>
      <c r="P21" t="str">
        <f>VLOOKUP($A21,TheIsland_WP!$A$3:$O$223,3,TRUE)</f>
        <v xml:space="preserve">_Helena </v>
      </c>
      <c r="Q21" t="str">
        <f>VLOOKUP($A21,TheIsland_WP!$A$3:$O$223,4,TRUE)</f>
        <v xml:space="preserve">_Diplodocus </v>
      </c>
      <c r="W21">
        <f>D21</f>
        <v>113</v>
      </c>
      <c r="X21" t="str">
        <f t="shared" si="0"/>
        <v xml:space="preserve">Dossier _Helena _Diplodocus </v>
      </c>
    </row>
    <row r="22" spans="1:24" x14ac:dyDescent="0.25">
      <c r="A22">
        <v>-215610</v>
      </c>
      <c r="B22">
        <v>71280</v>
      </c>
      <c r="C22">
        <v>-9100</v>
      </c>
      <c r="D22">
        <v>43</v>
      </c>
      <c r="K22" t="e">
        <f>INDEX('explorer notes'!$B$1:$K$221,MATCH(A22,TheIsland_WP!A:A,),1)</f>
        <v>#N/A</v>
      </c>
      <c r="L22" t="e">
        <f>INDEX('explorer notes'!$B$1:$K$221,MATCH(B22,TheIsland_WP!I:I,),2)</f>
        <v>#N/A</v>
      </c>
      <c r="M22" t="str">
        <f>INDEX('explorer notes'!$B$1:$K$221,MATCH(C22,TheIsland_WP!J:J,),3)</f>
        <v xml:space="preserve">_Moschops </v>
      </c>
      <c r="O22" t="str">
        <f>VLOOKUP($A22,TheIsland_WP!$A$3:$O$223,2,TRUE)</f>
        <v xml:space="preserve">Dossier </v>
      </c>
      <c r="P22" t="str">
        <f>VLOOKUP($A22,TheIsland_WP!$A$3:$O$223,3,TRUE)</f>
        <v xml:space="preserve">_Helena </v>
      </c>
      <c r="Q22" t="str">
        <f>VLOOKUP($A22,TheIsland_WP!$A$3:$O$223,4,TRUE)</f>
        <v xml:space="preserve">_Diplodocus </v>
      </c>
      <c r="W22">
        <f>D22</f>
        <v>43</v>
      </c>
      <c r="X22" t="str">
        <f t="shared" si="0"/>
        <v xml:space="preserve">Dossier _Helena _Diplodocus </v>
      </c>
    </row>
    <row r="23" spans="1:24" x14ac:dyDescent="0.25">
      <c r="A23">
        <v>-214860</v>
      </c>
      <c r="B23">
        <v>-168300</v>
      </c>
      <c r="C23">
        <v>11060</v>
      </c>
      <c r="D23">
        <v>115</v>
      </c>
      <c r="K23" t="e">
        <f>INDEX('explorer notes'!$B$1:$K$221,MATCH(A23,TheIsland_WP!A:A,),1)</f>
        <v>#N/A</v>
      </c>
      <c r="L23" t="e">
        <f>INDEX('explorer notes'!$B$1:$K$221,MATCH(B23,TheIsland_WP!I:I,),2)</f>
        <v>#N/A</v>
      </c>
      <c r="M23" t="e">
        <f>INDEX('explorer notes'!$B$1:$K$221,MATCH(C23,TheIsland_WP!J:J,),3)</f>
        <v>#N/A</v>
      </c>
      <c r="O23" t="str">
        <f>VLOOKUP($A23,TheIsland_WP!$A$3:$O$223,2,TRUE)</f>
        <v xml:space="preserve">Dossier </v>
      </c>
      <c r="P23" t="str">
        <f>VLOOKUP($A23,TheIsland_WP!$A$3:$O$223,3,TRUE)</f>
        <v xml:space="preserve">_Helena </v>
      </c>
      <c r="Q23" t="str">
        <f>VLOOKUP($A23,TheIsland_WP!$A$3:$O$223,4,TRUE)</f>
        <v xml:space="preserve">_Diplodocus </v>
      </c>
      <c r="W23">
        <f>D23</f>
        <v>115</v>
      </c>
      <c r="X23" t="str">
        <f t="shared" si="0"/>
        <v xml:space="preserve">Dossier _Helena _Diplodocus </v>
      </c>
    </row>
    <row r="24" spans="1:24" x14ac:dyDescent="0.25">
      <c r="A24">
        <v>-213653</v>
      </c>
      <c r="B24">
        <v>299334</v>
      </c>
      <c r="C24">
        <v>-13985</v>
      </c>
      <c r="D24">
        <v>169</v>
      </c>
      <c r="K24" t="e">
        <f>INDEX('explorer notes'!$B$1:$K$221,MATCH(A24,TheIsland_WP!A:A,),1)</f>
        <v>#N/A</v>
      </c>
      <c r="L24" t="e">
        <f>INDEX('explorer notes'!$B$1:$K$221,MATCH(B24,TheIsland_WP!I:I,),2)</f>
        <v>#N/A</v>
      </c>
      <c r="M24" t="e">
        <f>INDEX('explorer notes'!$B$1:$K$221,MATCH(C24,TheIsland_WP!J:J,),3)</f>
        <v>#N/A</v>
      </c>
      <c r="O24" t="str">
        <f>VLOOKUP($A24,TheIsland_WP!$A$3:$O$223,2,TRUE)</f>
        <v xml:space="preserve">Dossier </v>
      </c>
      <c r="P24" t="str">
        <f>VLOOKUP($A24,TheIsland_WP!$A$3:$O$223,3,TRUE)</f>
        <v xml:space="preserve">_Helena </v>
      </c>
      <c r="Q24" t="str">
        <f>VLOOKUP($A24,TheIsland_WP!$A$3:$O$223,4,TRUE)</f>
        <v xml:space="preserve">_Diplodocus </v>
      </c>
      <c r="W24">
        <f>D24</f>
        <v>169</v>
      </c>
      <c r="X24" t="str">
        <f t="shared" si="0"/>
        <v xml:space="preserve">Dossier _Helena _Diplodocus </v>
      </c>
    </row>
    <row r="25" spans="1:24" x14ac:dyDescent="0.25">
      <c r="A25">
        <v>-212800</v>
      </c>
      <c r="B25">
        <v>-221600</v>
      </c>
      <c r="C25">
        <v>10000</v>
      </c>
      <c r="D25">
        <v>116</v>
      </c>
      <c r="K25" t="str">
        <f>INDEX('explorer notes'!$B$1:$K$221,MATCH(A25,TheIsland_WP!A:A,),1)</f>
        <v xml:space="preserve">Dossier </v>
      </c>
      <c r="L25" t="str">
        <f>INDEX('explorer notes'!$B$1:$K$221,MATCH(B25,TheIsland_WP!I:I,),2)</f>
        <v xml:space="preserve">_Helena </v>
      </c>
      <c r="M25" t="str">
        <f>INDEX('explorer notes'!$B$1:$K$221,MATCH(C25,TheIsland_WP!J:J,),3)</f>
        <v xml:space="preserve">_Titanosaur </v>
      </c>
      <c r="O25" t="str">
        <f>VLOOKUP($A25,TheIsland_WP!$A$3:$O$223,2,TRUE)</f>
        <v xml:space="preserve">Dossier </v>
      </c>
      <c r="P25" t="str">
        <f>VLOOKUP($A25,TheIsland_WP!$A$3:$O$223,3,TRUE)</f>
        <v xml:space="preserve">_Helena </v>
      </c>
      <c r="Q25" t="str">
        <f>VLOOKUP($A25,TheIsland_WP!$A$3:$O$223,4,TRUE)</f>
        <v xml:space="preserve">_Diplodocus </v>
      </c>
      <c r="W25">
        <f>D25</f>
        <v>116</v>
      </c>
      <c r="X25" t="str">
        <f t="shared" si="0"/>
        <v xml:space="preserve">Dossier _Helena _Diplodocus </v>
      </c>
    </row>
    <row r="26" spans="1:24" x14ac:dyDescent="0.25">
      <c r="A26">
        <v>-212158</v>
      </c>
      <c r="B26">
        <v>265101</v>
      </c>
      <c r="C26">
        <v>-10706</v>
      </c>
      <c r="D26">
        <v>45</v>
      </c>
      <c r="K26" t="str">
        <f>INDEX('explorer notes'!$B$1:$K$221,MATCH(A26,TheIsland_WP!A:A,),1)</f>
        <v xml:space="preserve">Dossier </v>
      </c>
      <c r="L26" t="str">
        <f>INDEX('explorer notes'!$B$1:$K$221,MATCH(B26,TheIsland_WP!I:I,),2)</f>
        <v xml:space="preserve">_Helena </v>
      </c>
      <c r="M26" t="str">
        <f>INDEX('explorer notes'!$B$1:$K$221,MATCH(C26,TheIsland_WP!J:J,),3)</f>
        <v xml:space="preserve">_Gallimimus </v>
      </c>
      <c r="O26" t="str">
        <f>VLOOKUP($A26,TheIsland_WP!$A$3:$O$223,2,TRUE)</f>
        <v xml:space="preserve">Dossier </v>
      </c>
      <c r="P26" t="str">
        <f>VLOOKUP($A26,TheIsland_WP!$A$3:$O$223,3,TRUE)</f>
        <v xml:space="preserve">_Helena </v>
      </c>
      <c r="Q26" t="str">
        <f>VLOOKUP($A26,TheIsland_WP!$A$3:$O$223,4,TRUE)</f>
        <v xml:space="preserve">_Diplodocus </v>
      </c>
      <c r="W26">
        <f>D26</f>
        <v>45</v>
      </c>
      <c r="X26" t="str">
        <f t="shared" si="0"/>
        <v xml:space="preserve">Dossier _Helena _Diplodocus </v>
      </c>
    </row>
    <row r="27" spans="1:24" x14ac:dyDescent="0.25">
      <c r="A27">
        <v>-211660</v>
      </c>
      <c r="B27">
        <v>226395</v>
      </c>
      <c r="C27">
        <v>-12176</v>
      </c>
      <c r="D27">
        <v>46</v>
      </c>
      <c r="K27" t="str">
        <f>INDEX('explorer notes'!$B$1:$K$221,MATCH(A27,TheIsland_WP!A:A,),1)</f>
        <v xml:space="preserve">Dossier </v>
      </c>
      <c r="L27" t="str">
        <f>INDEX('explorer notes'!$B$1:$K$221,MATCH(B27,TheIsland_WP!I:I,),2)</f>
        <v xml:space="preserve">_Helena </v>
      </c>
      <c r="M27" t="str">
        <f>INDEX('explorer notes'!$B$1:$K$221,MATCH(C27,TheIsland_WP!J:J,),3)</f>
        <v xml:space="preserve">_Giganotosaurus </v>
      </c>
      <c r="O27" t="str">
        <f>VLOOKUP($A27,TheIsland_WP!$A$3:$O$223,2,TRUE)</f>
        <v xml:space="preserve">Dossier </v>
      </c>
      <c r="P27" t="str">
        <f>VLOOKUP($A27,TheIsland_WP!$A$3:$O$223,3,TRUE)</f>
        <v xml:space="preserve">_Helena </v>
      </c>
      <c r="Q27" t="str">
        <f>VLOOKUP($A27,TheIsland_WP!$A$3:$O$223,4,TRUE)</f>
        <v xml:space="preserve">_Diplodocus </v>
      </c>
      <c r="W27">
        <f>D27</f>
        <v>46</v>
      </c>
      <c r="X27" t="str">
        <f t="shared" si="0"/>
        <v xml:space="preserve">Dossier _Helena _Diplodocus </v>
      </c>
    </row>
    <row r="28" spans="1:24" x14ac:dyDescent="0.25">
      <c r="A28">
        <v>-211468</v>
      </c>
      <c r="B28">
        <v>-45718</v>
      </c>
      <c r="C28">
        <v>-2956</v>
      </c>
      <c r="D28">
        <v>168</v>
      </c>
      <c r="K28" t="e">
        <f>INDEX('explorer notes'!$B$1:$K$221,MATCH(A28,TheIsland_WP!A:A,),1)</f>
        <v>#N/A</v>
      </c>
      <c r="L28" t="e">
        <f>INDEX('explorer notes'!$B$1:$K$221,MATCH(B28,TheIsland_WP!I:I,),2)</f>
        <v>#N/A</v>
      </c>
      <c r="M28" t="e">
        <f>INDEX('explorer notes'!$B$1:$K$221,MATCH(C28,TheIsland_WP!J:J,),3)</f>
        <v>#N/A</v>
      </c>
      <c r="O28" t="str">
        <f>VLOOKUP($A28,TheIsland_WP!$A$3:$O$223,2,TRUE)</f>
        <v xml:space="preserve">Dossier </v>
      </c>
      <c r="P28" t="str">
        <f>VLOOKUP($A28,TheIsland_WP!$A$3:$O$223,3,TRUE)</f>
        <v xml:space="preserve">_Helena </v>
      </c>
      <c r="Q28" t="str">
        <f>VLOOKUP($A28,TheIsland_WP!$A$3:$O$223,4,TRUE)</f>
        <v xml:space="preserve">_Diplodocus </v>
      </c>
      <c r="W28">
        <f>D28</f>
        <v>168</v>
      </c>
      <c r="X28" t="str">
        <f t="shared" si="0"/>
        <v xml:space="preserve">Dossier _Helena _Diplodocus </v>
      </c>
    </row>
    <row r="29" spans="1:24" x14ac:dyDescent="0.25">
      <c r="A29">
        <v>-211418</v>
      </c>
      <c r="B29">
        <v>191621</v>
      </c>
      <c r="C29">
        <v>-6069</v>
      </c>
      <c r="D29">
        <v>47</v>
      </c>
      <c r="K29" t="str">
        <f>INDEX('explorer notes'!$B$1:$K$221,MATCH(A29,TheIsland_WP!A:A,),1)</f>
        <v xml:space="preserve">Dossier </v>
      </c>
      <c r="L29" t="str">
        <f>INDEX('explorer notes'!$B$1:$K$221,MATCH(B29,TheIsland_WP!I:I,),2)</f>
        <v xml:space="preserve">_Helena </v>
      </c>
      <c r="M29" t="str">
        <f>INDEX('explorer notes'!$B$1:$K$221,MATCH(C29,TheIsland_WP!J:J,),3)</f>
        <v xml:space="preserve">_Gigantopithecus </v>
      </c>
      <c r="O29" t="str">
        <f>VLOOKUP($A29,TheIsland_WP!$A$3:$O$223,2,TRUE)</f>
        <v xml:space="preserve">Dossier </v>
      </c>
      <c r="P29" t="str">
        <f>VLOOKUP($A29,TheIsland_WP!$A$3:$O$223,3,TRUE)</f>
        <v xml:space="preserve">_Helena </v>
      </c>
      <c r="Q29" t="str">
        <f>VLOOKUP($A29,TheIsland_WP!$A$3:$O$223,4,TRUE)</f>
        <v xml:space="preserve">_Diplodocus </v>
      </c>
      <c r="W29">
        <f>D29</f>
        <v>47</v>
      </c>
      <c r="X29" t="str">
        <f t="shared" si="0"/>
        <v xml:space="preserve">Dossier _Helena _Diplodocus </v>
      </c>
    </row>
    <row r="30" spans="1:24" x14ac:dyDescent="0.25">
      <c r="A30">
        <v>-211274</v>
      </c>
      <c r="B30">
        <v>-187065</v>
      </c>
      <c r="C30">
        <v>23721</v>
      </c>
      <c r="D30">
        <v>48</v>
      </c>
      <c r="K30" t="str">
        <f>INDEX('explorer notes'!$B$1:$K$221,MATCH(A30,TheIsland_WP!A:A,),1)</f>
        <v xml:space="preserve">Dossier </v>
      </c>
      <c r="L30" t="str">
        <f>INDEX('explorer notes'!$B$1:$K$221,MATCH(B30,TheIsland_WP!I:I,),2)</f>
        <v xml:space="preserve">_Helena </v>
      </c>
      <c r="M30" t="str">
        <f>INDEX('explorer notes'!$B$1:$K$221,MATCH(C30,TheIsland_WP!J:J,),3)</f>
        <v xml:space="preserve">_Hesperornis </v>
      </c>
      <c r="O30" t="str">
        <f>VLOOKUP($A30,TheIsland_WP!$A$3:$O$223,2,TRUE)</f>
        <v xml:space="preserve">Dossier </v>
      </c>
      <c r="P30" t="str">
        <f>VLOOKUP($A30,TheIsland_WP!$A$3:$O$223,3,TRUE)</f>
        <v xml:space="preserve">_Helena </v>
      </c>
      <c r="Q30" t="str">
        <f>VLOOKUP($A30,TheIsland_WP!$A$3:$O$223,4,TRUE)</f>
        <v xml:space="preserve">_Diplodocus </v>
      </c>
      <c r="W30">
        <f>D30</f>
        <v>48</v>
      </c>
      <c r="X30" t="str">
        <f t="shared" si="0"/>
        <v xml:space="preserve">Dossier _Helena _Diplodocus </v>
      </c>
    </row>
    <row r="31" spans="1:24" x14ac:dyDescent="0.25">
      <c r="A31">
        <v>-205880</v>
      </c>
      <c r="B31">
        <v>225133</v>
      </c>
      <c r="C31">
        <v>-12800</v>
      </c>
      <c r="D31">
        <v>49</v>
      </c>
      <c r="K31" t="e">
        <f>INDEX('explorer notes'!$B$1:$K$221,MATCH(A31,TheIsland_WP!A:A,),1)</f>
        <v>#N/A</v>
      </c>
      <c r="L31" t="e">
        <f>INDEX('explorer notes'!$B$1:$K$221,MATCH(B31,TheIsland_WP!I:I,),2)</f>
        <v>#N/A</v>
      </c>
      <c r="M31" t="str">
        <f>INDEX('explorer notes'!$B$1:$K$221,MATCH(C31,TheIsland_WP!J:J,),3)</f>
        <v xml:space="preserve">_Note 2 </v>
      </c>
      <c r="O31" t="str">
        <f>VLOOKUP($A31,TheIsland_WP!$A$3:$O$223,2,TRUE)</f>
        <v xml:space="preserve">Dossier </v>
      </c>
      <c r="P31" t="str">
        <f>VLOOKUP($A31,TheIsland_WP!$A$3:$O$223,3,TRUE)</f>
        <v xml:space="preserve">_Helena </v>
      </c>
      <c r="Q31" t="str">
        <f>VLOOKUP($A31,TheIsland_WP!$A$3:$O$223,4,TRUE)</f>
        <v xml:space="preserve">_Diplodocus </v>
      </c>
      <c r="W31">
        <f>D31</f>
        <v>49</v>
      </c>
      <c r="X31" t="str">
        <f t="shared" si="0"/>
        <v xml:space="preserve">Dossier _Helena _Diplodocus </v>
      </c>
    </row>
    <row r="32" spans="1:24" x14ac:dyDescent="0.25">
      <c r="A32">
        <v>-204823</v>
      </c>
      <c r="B32">
        <v>313651</v>
      </c>
      <c r="C32">
        <v>-11030</v>
      </c>
      <c r="D32">
        <v>167</v>
      </c>
      <c r="K32" t="e">
        <f>INDEX('explorer notes'!$B$1:$K$221,MATCH(A32,TheIsland_WP!A:A,),1)</f>
        <v>#N/A</v>
      </c>
      <c r="L32" t="e">
        <f>INDEX('explorer notes'!$B$1:$K$221,MATCH(B32,TheIsland_WP!I:I,),2)</f>
        <v>#N/A</v>
      </c>
      <c r="M32" t="e">
        <f>INDEX('explorer notes'!$B$1:$K$221,MATCH(C32,TheIsland_WP!J:J,),3)</f>
        <v>#N/A</v>
      </c>
      <c r="O32" t="str">
        <f>VLOOKUP($A32,TheIsland_WP!$A$3:$O$223,2,TRUE)</f>
        <v xml:space="preserve">Dossier </v>
      </c>
      <c r="P32" t="str">
        <f>VLOOKUP($A32,TheIsland_WP!$A$3:$O$223,3,TRUE)</f>
        <v xml:space="preserve">_Helena </v>
      </c>
      <c r="Q32" t="str">
        <f>VLOOKUP($A32,TheIsland_WP!$A$3:$O$223,4,TRUE)</f>
        <v xml:space="preserve">_Diplodocus </v>
      </c>
      <c r="W32">
        <f>D32</f>
        <v>167</v>
      </c>
      <c r="X32" t="str">
        <f t="shared" si="0"/>
        <v xml:space="preserve">Dossier _Helena _Diplodocus </v>
      </c>
    </row>
    <row r="33" spans="1:24" x14ac:dyDescent="0.25">
      <c r="A33">
        <v>-204000</v>
      </c>
      <c r="B33">
        <v>-84000</v>
      </c>
      <c r="C33">
        <v>6300</v>
      </c>
      <c r="D33">
        <v>118</v>
      </c>
      <c r="K33" t="str">
        <f>INDEX('explorer notes'!$B$1:$K$221,MATCH(A33,TheIsland_WP!A:A,),1)</f>
        <v xml:space="preserve">Dossier </v>
      </c>
      <c r="L33" t="str">
        <f>INDEX('explorer notes'!$B$1:$K$221,MATCH(B33,TheIsland_WP!I:I,),2)</f>
        <v xml:space="preserve">_Helena </v>
      </c>
      <c r="M33" t="str">
        <f>INDEX('explorer notes'!$B$1:$K$221,MATCH(C33,TheIsland_WP!J:J,),3)</f>
        <v xml:space="preserve">_Trilobite </v>
      </c>
      <c r="O33" t="str">
        <f>VLOOKUP($A33,TheIsland_WP!$A$3:$O$223,2,TRUE)</f>
        <v xml:space="preserve">Dossier </v>
      </c>
      <c r="P33" t="str">
        <f>VLOOKUP($A33,TheIsland_WP!$A$3:$O$223,3,TRUE)</f>
        <v xml:space="preserve">_Helena </v>
      </c>
      <c r="Q33" t="str">
        <f>VLOOKUP($A33,TheIsland_WP!$A$3:$O$223,4,TRUE)</f>
        <v xml:space="preserve">_Diplodocus </v>
      </c>
      <c r="W33">
        <f>D33</f>
        <v>118</v>
      </c>
      <c r="X33" t="str">
        <f t="shared" si="0"/>
        <v xml:space="preserve">Dossier _Helena _Diplodocus </v>
      </c>
    </row>
    <row r="34" spans="1:24" x14ac:dyDescent="0.25">
      <c r="A34">
        <v>-202538</v>
      </c>
      <c r="B34">
        <v>99169</v>
      </c>
      <c r="C34">
        <v>-13578</v>
      </c>
      <c r="D34">
        <v>50</v>
      </c>
      <c r="K34" t="str">
        <f>INDEX('explorer notes'!$B$1:$K$221,MATCH(A34,TheIsland_WP!A:A,),1)</f>
        <v xml:space="preserve">Dossier </v>
      </c>
      <c r="L34" t="str">
        <f>INDEX('explorer notes'!$B$1:$K$221,MATCH(B34,TheIsland_WP!I:I,),2)</f>
        <v xml:space="preserve">_Helena </v>
      </c>
      <c r="M34" t="str">
        <f>INDEX('explorer notes'!$B$1:$K$221,MATCH(C34,TheIsland_WP!J:J,),3)</f>
        <v xml:space="preserve">_Hyaenodon </v>
      </c>
      <c r="O34" t="str">
        <f>VLOOKUP($A34,TheIsland_WP!$A$3:$O$223,2,TRUE)</f>
        <v xml:space="preserve">Dossier </v>
      </c>
      <c r="P34" t="str">
        <f>VLOOKUP($A34,TheIsland_WP!$A$3:$O$223,3,TRUE)</f>
        <v xml:space="preserve">_Helena </v>
      </c>
      <c r="Q34" t="str">
        <f>VLOOKUP($A34,TheIsland_WP!$A$3:$O$223,4,TRUE)</f>
        <v xml:space="preserve">_Diplodocus </v>
      </c>
      <c r="W34">
        <f>D34</f>
        <v>50</v>
      </c>
      <c r="X34" t="str">
        <f t="shared" si="0"/>
        <v xml:space="preserve">Dossier _Helena _Diplodocus </v>
      </c>
    </row>
    <row r="35" spans="1:24" x14ac:dyDescent="0.25">
      <c r="A35">
        <v>-201600</v>
      </c>
      <c r="B35">
        <v>265600</v>
      </c>
      <c r="C35">
        <v>-4900</v>
      </c>
      <c r="D35">
        <v>150</v>
      </c>
      <c r="K35" t="str">
        <f>INDEX('explorer notes'!$B$1:$K$221,MATCH(A35,TheIsland_WP!A:A,),1)</f>
        <v xml:space="preserve">Note </v>
      </c>
      <c r="L35" t="str">
        <f>INDEX('explorer notes'!$B$1:$K$221,MATCH(B35,TheIsland_WP!I:I,),2)</f>
        <v xml:space="preserve">_Helena </v>
      </c>
      <c r="M35" t="str">
        <f>INDEX('explorer notes'!$B$1:$K$221,MATCH(C35,TheIsland_WP!J:J,),3)</f>
        <v xml:space="preserve">_Note 28 </v>
      </c>
      <c r="O35" t="str">
        <f>VLOOKUP($A35,TheIsland_WP!$A$3:$O$223,2,TRUE)</f>
        <v xml:space="preserve">Dossier </v>
      </c>
      <c r="P35" t="str">
        <f>VLOOKUP($A35,TheIsland_WP!$A$3:$O$223,3,TRUE)</f>
        <v xml:space="preserve">_Helena </v>
      </c>
      <c r="Q35" t="str">
        <f>VLOOKUP($A35,TheIsland_WP!$A$3:$O$223,4,TRUE)</f>
        <v xml:space="preserve">_Diplodocus </v>
      </c>
      <c r="W35">
        <f>D35</f>
        <v>150</v>
      </c>
      <c r="X35" t="str">
        <f t="shared" si="0"/>
        <v xml:space="preserve">Dossier _Helena _Diplodocus </v>
      </c>
    </row>
    <row r="36" spans="1:24" x14ac:dyDescent="0.25">
      <c r="A36">
        <v>-201600</v>
      </c>
      <c r="B36">
        <v>156000</v>
      </c>
      <c r="C36">
        <v>-13400</v>
      </c>
      <c r="D36">
        <v>151</v>
      </c>
      <c r="K36" t="str">
        <f>INDEX('explorer notes'!$B$1:$K$221,MATCH(A36,TheIsland_WP!A:A,),1)</f>
        <v xml:space="preserve">Note </v>
      </c>
      <c r="L36" t="str">
        <f>INDEX('explorer notes'!$B$1:$K$221,MATCH(B36,TheIsland_WP!I:I,),2)</f>
        <v xml:space="preserve">_Helena </v>
      </c>
      <c r="M36" t="str">
        <f>INDEX('explorer notes'!$B$1:$K$221,MATCH(C36,TheIsland_WP!J:J,),3)</f>
        <v xml:space="preserve">_Note 17 </v>
      </c>
      <c r="O36" t="str">
        <f>VLOOKUP($A36,TheIsland_WP!$A$3:$O$223,2,TRUE)</f>
        <v xml:space="preserve">Dossier </v>
      </c>
      <c r="P36" t="str">
        <f>VLOOKUP($A36,TheIsland_WP!$A$3:$O$223,3,TRUE)</f>
        <v xml:space="preserve">_Helena </v>
      </c>
      <c r="Q36" t="str">
        <f>VLOOKUP($A36,TheIsland_WP!$A$3:$O$223,4,TRUE)</f>
        <v xml:space="preserve">_Diplodocus </v>
      </c>
      <c r="W36">
        <f>D36</f>
        <v>151</v>
      </c>
      <c r="X36" t="str">
        <f t="shared" si="0"/>
        <v xml:space="preserve">Dossier _Helena _Diplodocus </v>
      </c>
    </row>
    <row r="37" spans="1:24" x14ac:dyDescent="0.25">
      <c r="A37">
        <v>-195200</v>
      </c>
      <c r="B37">
        <v>-192200</v>
      </c>
      <c r="C37">
        <v>33800</v>
      </c>
      <c r="D37">
        <v>120</v>
      </c>
      <c r="K37" t="str">
        <f>INDEX('explorer notes'!$B$1:$K$221,MATCH(A37,TheIsland_WP!A:A,),1)</f>
        <v xml:space="preserve">Dossier </v>
      </c>
      <c r="L37" t="str">
        <f>INDEX('explorer notes'!$B$1:$K$221,MATCH(B37,TheIsland_WP!I:I,),2)</f>
        <v xml:space="preserve">_Helena </v>
      </c>
      <c r="M37" t="str">
        <f>INDEX('explorer notes'!$B$1:$K$221,MATCH(C37,TheIsland_WP!J:J,),3)</f>
        <v xml:space="preserve">_Woolly Rhino </v>
      </c>
      <c r="O37" t="str">
        <f>VLOOKUP($A37,TheIsland_WP!$A$3:$O$223,2,TRUE)</f>
        <v xml:space="preserve">Dossier </v>
      </c>
      <c r="P37" t="str">
        <f>VLOOKUP($A37,TheIsland_WP!$A$3:$O$223,3,TRUE)</f>
        <v xml:space="preserve">_Helena </v>
      </c>
      <c r="Q37" t="str">
        <f>VLOOKUP($A37,TheIsland_WP!$A$3:$O$223,4,TRUE)</f>
        <v xml:space="preserve">_Diplodocus </v>
      </c>
      <c r="W37">
        <f>D37</f>
        <v>120</v>
      </c>
      <c r="X37" t="str">
        <f t="shared" si="0"/>
        <v xml:space="preserve">Dossier _Helena _Diplodocus </v>
      </c>
    </row>
    <row r="38" spans="1:24" x14ac:dyDescent="0.25">
      <c r="A38">
        <v>-191540</v>
      </c>
      <c r="B38">
        <v>217100</v>
      </c>
      <c r="C38">
        <v>-14120</v>
      </c>
      <c r="D38">
        <v>54</v>
      </c>
      <c r="K38" t="e">
        <f>INDEX('explorer notes'!$B$1:$K$221,MATCH(A38,TheIsland_WP!A:A,),1)</f>
        <v>#N/A</v>
      </c>
      <c r="L38" t="e">
        <f>INDEX('explorer notes'!$B$1:$K$221,MATCH(B38,TheIsland_WP!I:I,),2)</f>
        <v>#N/A</v>
      </c>
      <c r="M38" t="e">
        <f>INDEX('explorer notes'!$B$1:$K$221,MATCH(C38,TheIsland_WP!J:J,),3)</f>
        <v>#N/A</v>
      </c>
      <c r="O38" t="str">
        <f>VLOOKUP($A38,TheIsland_WP!$A$3:$O$223,2,TRUE)</f>
        <v xml:space="preserve">Dossier </v>
      </c>
      <c r="P38" t="str">
        <f>VLOOKUP($A38,TheIsland_WP!$A$3:$O$223,3,TRUE)</f>
        <v xml:space="preserve">_Helena </v>
      </c>
      <c r="Q38" t="str">
        <f>VLOOKUP($A38,TheIsland_WP!$A$3:$O$223,4,TRUE)</f>
        <v xml:space="preserve">_Diplodocus </v>
      </c>
      <c r="W38">
        <f>D38</f>
        <v>54</v>
      </c>
      <c r="X38" t="str">
        <f t="shared" si="0"/>
        <v xml:space="preserve">Dossier _Helena _Diplodocus </v>
      </c>
    </row>
    <row r="39" spans="1:24" x14ac:dyDescent="0.25">
      <c r="A39">
        <v>-191000</v>
      </c>
      <c r="B39">
        <v>-74300</v>
      </c>
      <c r="C39">
        <v>5900</v>
      </c>
      <c r="D39">
        <v>121</v>
      </c>
      <c r="K39" t="str">
        <f>INDEX('explorer notes'!$B$1:$K$221,MATCH(A39,TheIsland_WP!A:A,),1)</f>
        <v xml:space="preserve">Dossier </v>
      </c>
      <c r="L39" t="str">
        <f>INDEX('explorer notes'!$B$1:$K$221,MATCH(B39,TheIsland_WP!I:I,),2)</f>
        <v xml:space="preserve">_Helena </v>
      </c>
      <c r="M39" t="str">
        <f>INDEX('explorer notes'!$B$1:$K$221,MATCH(C39,TheIsland_WP!J:J,),3)</f>
        <v xml:space="preserve">_Yutyrannus </v>
      </c>
      <c r="O39" t="str">
        <f>VLOOKUP($A39,TheIsland_WP!$A$3:$O$223,2,TRUE)</f>
        <v xml:space="preserve">Dossier </v>
      </c>
      <c r="P39" t="str">
        <f>VLOOKUP($A39,TheIsland_WP!$A$3:$O$223,3,TRUE)</f>
        <v xml:space="preserve">_Helena </v>
      </c>
      <c r="Q39" t="str">
        <f>VLOOKUP($A39,TheIsland_WP!$A$3:$O$223,4,TRUE)</f>
        <v xml:space="preserve">_Diplodocus </v>
      </c>
      <c r="W39">
        <f>D39</f>
        <v>121</v>
      </c>
      <c r="X39" t="str">
        <f t="shared" si="0"/>
        <v xml:space="preserve">Dossier _Helena _Diplodocus </v>
      </c>
    </row>
    <row r="40" spans="1:24" x14ac:dyDescent="0.25">
      <c r="A40">
        <v>-186400</v>
      </c>
      <c r="B40">
        <v>291200</v>
      </c>
      <c r="C40">
        <v>-12900</v>
      </c>
      <c r="D40">
        <v>153</v>
      </c>
      <c r="K40" t="str">
        <f>INDEX('explorer notes'!$B$1:$K$221,MATCH(A40,TheIsland_WP!A:A,),1)</f>
        <v xml:space="preserve">Record </v>
      </c>
      <c r="L40" t="str">
        <f>INDEX('explorer notes'!$B$1:$K$221,MATCH(B40,TheIsland_WP!I:I,),2)</f>
        <v xml:space="preserve">_Rockwell </v>
      </c>
      <c r="M40" t="str">
        <f>INDEX('explorer notes'!$B$1:$K$221,MATCH(C40,TheIsland_WP!J:J,),3)</f>
        <v xml:space="preserve">_Record 1 </v>
      </c>
      <c r="O40" t="str">
        <f>VLOOKUP($A40,TheIsland_WP!$A$3:$O$223,2,TRUE)</f>
        <v xml:space="preserve">Dossier </v>
      </c>
      <c r="P40" t="str">
        <f>VLOOKUP($A40,TheIsland_WP!$A$3:$O$223,3,TRUE)</f>
        <v xml:space="preserve">_Helena </v>
      </c>
      <c r="Q40" t="str">
        <f>VLOOKUP($A40,TheIsland_WP!$A$3:$O$223,4,TRUE)</f>
        <v xml:space="preserve">_Diplodocus </v>
      </c>
      <c r="W40">
        <f>D40</f>
        <v>153</v>
      </c>
      <c r="X40" t="str">
        <f t="shared" si="0"/>
        <v xml:space="preserve">Dossier _Helena _Diplodocus </v>
      </c>
    </row>
    <row r="41" spans="1:24" x14ac:dyDescent="0.25">
      <c r="A41">
        <v>-186390</v>
      </c>
      <c r="B41">
        <v>-275220</v>
      </c>
      <c r="C41">
        <v>-14120</v>
      </c>
      <c r="D41">
        <v>55</v>
      </c>
      <c r="K41" t="e">
        <f>INDEX('explorer notes'!$B$1:$K$221,MATCH(A41,TheIsland_WP!A:A,),1)</f>
        <v>#N/A</v>
      </c>
      <c r="L41" t="e">
        <f>INDEX('explorer notes'!$B$1:$K$221,MATCH(B41,TheIsland_WP!I:I,),2)</f>
        <v>#N/A</v>
      </c>
      <c r="M41" t="e">
        <f>INDEX('explorer notes'!$B$1:$K$221,MATCH(C41,TheIsland_WP!J:J,),3)</f>
        <v>#N/A</v>
      </c>
      <c r="O41" t="str">
        <f>VLOOKUP($A41,TheIsland_WP!$A$3:$O$223,2,TRUE)</f>
        <v xml:space="preserve">Dossier </v>
      </c>
      <c r="P41" t="str">
        <f>VLOOKUP($A41,TheIsland_WP!$A$3:$O$223,3,TRUE)</f>
        <v xml:space="preserve">_Helena </v>
      </c>
      <c r="Q41" t="str">
        <f>VLOOKUP($A41,TheIsland_WP!$A$3:$O$223,4,TRUE)</f>
        <v xml:space="preserve">_Diplodocus </v>
      </c>
      <c r="W41">
        <f>D41</f>
        <v>55</v>
      </c>
      <c r="X41" t="str">
        <f t="shared" si="0"/>
        <v xml:space="preserve">Dossier _Helena _Diplodocus </v>
      </c>
    </row>
    <row r="42" spans="1:24" x14ac:dyDescent="0.25">
      <c r="A42">
        <v>-183400</v>
      </c>
      <c r="B42">
        <v>261700</v>
      </c>
      <c r="C42">
        <v>-12230</v>
      </c>
      <c r="D42">
        <v>122</v>
      </c>
      <c r="K42" t="e">
        <f>INDEX('explorer notes'!$B$1:$K$221,MATCH(A42,TheIsland_WP!A:A,),1)</f>
        <v>#N/A</v>
      </c>
      <c r="L42" t="e">
        <f>INDEX('explorer notes'!$B$1:$K$221,MATCH(B42,TheIsland_WP!I:I,),2)</f>
        <v>#N/A</v>
      </c>
      <c r="M42" t="e">
        <f>INDEX('explorer notes'!$B$1:$K$221,MATCH(C42,TheIsland_WP!J:J,),3)</f>
        <v>#N/A</v>
      </c>
      <c r="O42" t="str">
        <f>VLOOKUP($A42,TheIsland_WP!$A$3:$O$223,2,TRUE)</f>
        <v xml:space="preserve">Dossier </v>
      </c>
      <c r="P42" t="str">
        <f>VLOOKUP($A42,TheIsland_WP!$A$3:$O$223,3,TRUE)</f>
        <v xml:space="preserve">_Helena </v>
      </c>
      <c r="Q42" t="str">
        <f>VLOOKUP($A42,TheIsland_WP!$A$3:$O$223,4,TRUE)</f>
        <v xml:space="preserve">_Diplodocus </v>
      </c>
      <c r="W42">
        <f>D42</f>
        <v>122</v>
      </c>
      <c r="X42" t="str">
        <f t="shared" si="0"/>
        <v xml:space="preserve">Dossier _Helena _Diplodocus </v>
      </c>
    </row>
    <row r="43" spans="1:24" x14ac:dyDescent="0.25">
      <c r="A43">
        <v>-179776</v>
      </c>
      <c r="B43">
        <v>-24235</v>
      </c>
      <c r="C43">
        <v>-5779</v>
      </c>
      <c r="D43">
        <v>56</v>
      </c>
      <c r="K43" t="str">
        <f>INDEX('explorer notes'!$B$1:$K$221,MATCH(A43,TheIsland_WP!A:A,),1)</f>
        <v xml:space="preserve">Dossier </v>
      </c>
      <c r="L43" t="str">
        <f>INDEX('explorer notes'!$B$1:$K$221,MATCH(B43,TheIsland_WP!I:I,),2)</f>
        <v xml:space="preserve">_Helena </v>
      </c>
      <c r="M43" t="str">
        <f>INDEX('explorer notes'!$B$1:$K$221,MATCH(C43,TheIsland_WP!J:J,),3)</f>
        <v xml:space="preserve">_Iguanodon </v>
      </c>
      <c r="O43" t="str">
        <f>VLOOKUP($A43,TheIsland_WP!$A$3:$O$223,2,TRUE)</f>
        <v xml:space="preserve">Dossier </v>
      </c>
      <c r="P43" t="str">
        <f>VLOOKUP($A43,TheIsland_WP!$A$3:$O$223,3,TRUE)</f>
        <v xml:space="preserve">_Helena </v>
      </c>
      <c r="Q43" t="str">
        <f>VLOOKUP($A43,TheIsland_WP!$A$3:$O$223,4,TRUE)</f>
        <v xml:space="preserve">_Diplodocus </v>
      </c>
      <c r="W43">
        <f>D43</f>
        <v>56</v>
      </c>
      <c r="X43" t="str">
        <f t="shared" si="0"/>
        <v xml:space="preserve">Dossier _Helena _Diplodocus </v>
      </c>
    </row>
    <row r="44" spans="1:24" x14ac:dyDescent="0.25">
      <c r="A44">
        <v>-178500</v>
      </c>
      <c r="B44">
        <v>41500</v>
      </c>
      <c r="C44">
        <v>-11100</v>
      </c>
      <c r="D44">
        <v>123</v>
      </c>
      <c r="K44" t="str">
        <f>INDEX('explorer notes'!$B$1:$K$221,MATCH(A44,TheIsland_WP!A:A,),1)</f>
        <v xml:space="preserve">Note </v>
      </c>
      <c r="L44" t="str">
        <f>INDEX('explorer notes'!$B$1:$K$221,MATCH(B44,TheIsland_WP!I:I,),2)</f>
        <v xml:space="preserve">_Helena </v>
      </c>
      <c r="M44" t="str">
        <f>INDEX('explorer notes'!$B$1:$K$221,MATCH(C44,TheIsland_WP!J:J,),3)</f>
        <v xml:space="preserve">_Note 1 </v>
      </c>
      <c r="O44" t="str">
        <f>VLOOKUP($A44,TheIsland_WP!$A$3:$O$223,2,TRUE)</f>
        <v xml:space="preserve">Dossier </v>
      </c>
      <c r="P44" t="str">
        <f>VLOOKUP($A44,TheIsland_WP!$A$3:$O$223,3,TRUE)</f>
        <v xml:space="preserve">_Helena </v>
      </c>
      <c r="Q44" t="str">
        <f>VLOOKUP($A44,TheIsland_WP!$A$3:$O$223,4,TRUE)</f>
        <v xml:space="preserve">_Diplodocus </v>
      </c>
      <c r="W44">
        <f>D44</f>
        <v>123</v>
      </c>
      <c r="X44" t="str">
        <f t="shared" si="0"/>
        <v xml:space="preserve">Dossier _Helena _Diplodocus </v>
      </c>
    </row>
    <row r="45" spans="1:24" x14ac:dyDescent="0.25">
      <c r="A45">
        <v>-178400</v>
      </c>
      <c r="B45">
        <v>230400</v>
      </c>
      <c r="C45">
        <v>-12800</v>
      </c>
      <c r="D45">
        <v>124</v>
      </c>
      <c r="K45" t="str">
        <f>INDEX('explorer notes'!$B$1:$K$221,MATCH(A45,TheIsland_WP!A:A,),1)</f>
        <v xml:space="preserve">Note </v>
      </c>
      <c r="L45" t="str">
        <f>INDEX('explorer notes'!$B$1:$K$221,MATCH(B45,TheIsland_WP!I:I,),2)</f>
        <v xml:space="preserve">_Helena </v>
      </c>
      <c r="M45" t="str">
        <f>INDEX('explorer notes'!$B$1:$K$221,MATCH(C45,TheIsland_WP!J:J,),3)</f>
        <v xml:space="preserve">_Note 2 </v>
      </c>
      <c r="O45" t="str">
        <f>VLOOKUP($A45,TheIsland_WP!$A$3:$O$223,2,TRUE)</f>
        <v xml:space="preserve">Dossier </v>
      </c>
      <c r="P45" t="str">
        <f>VLOOKUP($A45,TheIsland_WP!$A$3:$O$223,3,TRUE)</f>
        <v xml:space="preserve">_Helena </v>
      </c>
      <c r="Q45" t="str">
        <f>VLOOKUP($A45,TheIsland_WP!$A$3:$O$223,4,TRUE)</f>
        <v xml:space="preserve">_Diplodocus </v>
      </c>
      <c r="W45">
        <f>D45</f>
        <v>124</v>
      </c>
      <c r="X45" t="str">
        <f t="shared" si="0"/>
        <v xml:space="preserve">Dossier _Helena _Diplodocus </v>
      </c>
    </row>
    <row r="46" spans="1:24" x14ac:dyDescent="0.25">
      <c r="A46">
        <v>-178000</v>
      </c>
      <c r="B46">
        <v>270400</v>
      </c>
      <c r="C46">
        <v>-11900</v>
      </c>
      <c r="D46">
        <v>155</v>
      </c>
      <c r="K46" t="str">
        <f>INDEX('explorer notes'!$B$1:$K$221,MATCH(A46,TheIsland_WP!A:A,),1)</f>
        <v xml:space="preserve">Record </v>
      </c>
      <c r="L46" t="str">
        <f>INDEX('explorer notes'!$B$1:$K$221,MATCH(B46,TheIsland_WP!I:I,),2)</f>
        <v xml:space="preserve">_Rockwell </v>
      </c>
      <c r="M46" t="str">
        <f>INDEX('explorer notes'!$B$1:$K$221,MATCH(C46,TheIsland_WP!J:J,),3)</f>
        <v xml:space="preserve">_Record 3 </v>
      </c>
      <c r="O46" t="str">
        <f>VLOOKUP($A46,TheIsland_WP!$A$3:$O$223,2,TRUE)</f>
        <v xml:space="preserve">Dossier </v>
      </c>
      <c r="P46" t="str">
        <f>VLOOKUP($A46,TheIsland_WP!$A$3:$O$223,3,TRUE)</f>
        <v xml:space="preserve">_Helena </v>
      </c>
      <c r="Q46" t="str">
        <f>VLOOKUP($A46,TheIsland_WP!$A$3:$O$223,4,TRUE)</f>
        <v xml:space="preserve">_Diplodocus </v>
      </c>
      <c r="W46">
        <f>D46</f>
        <v>155</v>
      </c>
      <c r="X46" t="str">
        <f t="shared" si="0"/>
        <v xml:space="preserve">Dossier _Helena _Diplodocus </v>
      </c>
    </row>
    <row r="47" spans="1:24" x14ac:dyDescent="0.25">
      <c r="A47">
        <v>-168812</v>
      </c>
      <c r="B47">
        <v>-149912</v>
      </c>
      <c r="C47">
        <v>-62</v>
      </c>
      <c r="D47">
        <v>58</v>
      </c>
      <c r="K47" t="str">
        <f>INDEX('explorer notes'!$B$1:$K$221,MATCH(A47,TheIsland_WP!A:A,),1)</f>
        <v xml:space="preserve">Dossier </v>
      </c>
      <c r="L47" t="str">
        <f>INDEX('explorer notes'!$B$1:$K$221,MATCH(B47,TheIsland_WP!I:I,),2)</f>
        <v xml:space="preserve">_Helena </v>
      </c>
      <c r="M47" t="str">
        <f>INDEX('explorer notes'!$B$1:$K$221,MATCH(C47,TheIsland_WP!J:J,),3)</f>
        <v xml:space="preserve">_Kaprosuchus </v>
      </c>
      <c r="O47" t="str">
        <f>VLOOKUP($A47,TheIsland_WP!$A$3:$O$223,2,TRUE)</f>
        <v xml:space="preserve">Dossier </v>
      </c>
      <c r="P47" t="str">
        <f>VLOOKUP($A47,TheIsland_WP!$A$3:$O$223,3,TRUE)</f>
        <v xml:space="preserve">_Helena </v>
      </c>
      <c r="Q47" t="str">
        <f>VLOOKUP($A47,TheIsland_WP!$A$3:$O$223,4,TRUE)</f>
        <v xml:space="preserve">_Diplodocus </v>
      </c>
      <c r="W47">
        <f>D47</f>
        <v>58</v>
      </c>
      <c r="X47" t="str">
        <f t="shared" si="0"/>
        <v xml:space="preserve">Dossier _Helena _Diplodocus </v>
      </c>
    </row>
    <row r="48" spans="1:24" x14ac:dyDescent="0.25">
      <c r="A48">
        <v>-165100</v>
      </c>
      <c r="B48">
        <v>-125000</v>
      </c>
      <c r="C48">
        <v>2400</v>
      </c>
      <c r="D48">
        <v>127</v>
      </c>
      <c r="K48" t="str">
        <f>INDEX('explorer notes'!$B$1:$K$221,MATCH(A48,TheIsland_WP!A:A,),1)</f>
        <v xml:space="preserve">Note </v>
      </c>
      <c r="L48" t="str">
        <f>INDEX('explorer notes'!$B$1:$K$221,MATCH(B48,TheIsland_WP!I:I,),2)</f>
        <v xml:space="preserve">_Helena </v>
      </c>
      <c r="M48" t="str">
        <f>INDEX('explorer notes'!$B$1:$K$221,MATCH(C48,TheIsland_WP!J:J,),3)</f>
        <v xml:space="preserve">_Note 5 </v>
      </c>
      <c r="O48" t="str">
        <f>VLOOKUP($A48,TheIsland_WP!$A$3:$O$223,2,TRUE)</f>
        <v xml:space="preserve">Dossier </v>
      </c>
      <c r="P48" t="str">
        <f>VLOOKUP($A48,TheIsland_WP!$A$3:$O$223,3,TRUE)</f>
        <v xml:space="preserve">_Helena </v>
      </c>
      <c r="Q48" t="str">
        <f>VLOOKUP($A48,TheIsland_WP!$A$3:$O$223,4,TRUE)</f>
        <v xml:space="preserve">_Diplodocus </v>
      </c>
      <c r="W48">
        <f>D48</f>
        <v>127</v>
      </c>
      <c r="X48" t="str">
        <f t="shared" si="0"/>
        <v xml:space="preserve">Dossier _Helena _Diplodocus </v>
      </c>
    </row>
    <row r="49" spans="1:24" x14ac:dyDescent="0.25">
      <c r="A49">
        <v>-160000</v>
      </c>
      <c r="B49">
        <v>-229600</v>
      </c>
      <c r="C49">
        <v>11200</v>
      </c>
      <c r="D49">
        <v>128</v>
      </c>
      <c r="K49" t="str">
        <f>INDEX('explorer notes'!$B$1:$K$221,MATCH(A49,TheIsland_WP!A:A,),1)</f>
        <v xml:space="preserve">Note </v>
      </c>
      <c r="L49" t="str">
        <f>INDEX('explorer notes'!$B$1:$K$221,MATCH(B49,TheIsland_WP!I:I,),2)</f>
        <v xml:space="preserve">_Helena </v>
      </c>
      <c r="M49" t="str">
        <f>INDEX('explorer notes'!$B$1:$K$221,MATCH(C49,TheIsland_WP!J:J,),3)</f>
        <v xml:space="preserve">_Note 6 </v>
      </c>
      <c r="O49" t="str">
        <f>VLOOKUP($A49,TheIsland_WP!$A$3:$O$223,2,TRUE)</f>
        <v xml:space="preserve">Dossier </v>
      </c>
      <c r="P49" t="str">
        <f>VLOOKUP($A49,TheIsland_WP!$A$3:$O$223,3,TRUE)</f>
        <v xml:space="preserve">_Helena </v>
      </c>
      <c r="Q49" t="str">
        <f>VLOOKUP($A49,TheIsland_WP!$A$3:$O$223,4,TRUE)</f>
        <v xml:space="preserve">_Diplodocus </v>
      </c>
      <c r="W49">
        <f>D49</f>
        <v>128</v>
      </c>
      <c r="X49" t="str">
        <f t="shared" si="0"/>
        <v xml:space="preserve">Dossier _Helena _Diplodocus </v>
      </c>
    </row>
    <row r="50" spans="1:24" x14ac:dyDescent="0.25">
      <c r="A50">
        <v>-159200</v>
      </c>
      <c r="B50">
        <v>-241600</v>
      </c>
      <c r="C50">
        <v>-2000</v>
      </c>
      <c r="D50">
        <v>129</v>
      </c>
      <c r="K50" t="str">
        <f>INDEX('explorer notes'!$B$1:$K$221,MATCH(A50,TheIsland_WP!A:A,),1)</f>
        <v xml:space="preserve">Note </v>
      </c>
      <c r="L50" t="str">
        <f>INDEX('explorer notes'!$B$1:$K$221,MATCH(B50,TheIsland_WP!I:I,),2)</f>
        <v xml:space="preserve">_Helena </v>
      </c>
      <c r="M50" t="str">
        <f>INDEX('explorer notes'!$B$1:$K$221,MATCH(C50,TheIsland_WP!J:J,),3)</f>
        <v xml:space="preserve">_Note 7 </v>
      </c>
      <c r="O50" t="str">
        <f>VLOOKUP($A50,TheIsland_WP!$A$3:$O$223,2,TRUE)</f>
        <v xml:space="preserve">Dossier </v>
      </c>
      <c r="P50" t="str">
        <f>VLOOKUP($A50,TheIsland_WP!$A$3:$O$223,3,TRUE)</f>
        <v xml:space="preserve">_Helena </v>
      </c>
      <c r="Q50" t="str">
        <f>VLOOKUP($A50,TheIsland_WP!$A$3:$O$223,4,TRUE)</f>
        <v xml:space="preserve">_Diplodocus </v>
      </c>
      <c r="W50">
        <f>D50</f>
        <v>129</v>
      </c>
      <c r="X50" t="str">
        <f t="shared" si="0"/>
        <v xml:space="preserve">Dossier _Helena _Diplodocus </v>
      </c>
    </row>
    <row r="51" spans="1:24" x14ac:dyDescent="0.25">
      <c r="A51">
        <v>-152000</v>
      </c>
      <c r="B51">
        <v>-52800</v>
      </c>
      <c r="C51">
        <v>-100</v>
      </c>
      <c r="D51">
        <v>131</v>
      </c>
      <c r="K51" t="str">
        <f>INDEX('explorer notes'!$B$1:$K$221,MATCH(A51,TheIsland_WP!A:A,),1)</f>
        <v xml:space="preserve">Note </v>
      </c>
      <c r="L51" t="str">
        <f>INDEX('explorer notes'!$B$1:$K$221,MATCH(B51,TheIsland_WP!I:I,),2)</f>
        <v xml:space="preserve">_Helena </v>
      </c>
      <c r="M51" t="str">
        <f>INDEX('explorer notes'!$B$1:$K$221,MATCH(C51,TheIsland_WP!J:J,),3)</f>
        <v xml:space="preserve">_Note 9 </v>
      </c>
      <c r="O51" t="str">
        <f>VLOOKUP($A51,TheIsland_WP!$A$3:$O$223,2,TRUE)</f>
        <v xml:space="preserve">Dossier </v>
      </c>
      <c r="P51" t="str">
        <f>VLOOKUP($A51,TheIsland_WP!$A$3:$O$223,3,TRUE)</f>
        <v xml:space="preserve">_Helena </v>
      </c>
      <c r="Q51" t="str">
        <f>VLOOKUP($A51,TheIsland_WP!$A$3:$O$223,4,TRUE)</f>
        <v xml:space="preserve">_Diplodocus </v>
      </c>
      <c r="W51">
        <f>D51</f>
        <v>131</v>
      </c>
      <c r="X51" t="str">
        <f t="shared" si="0"/>
        <v xml:space="preserve">Dossier _Helena _Diplodocus </v>
      </c>
    </row>
    <row r="52" spans="1:24" x14ac:dyDescent="0.25">
      <c r="A52">
        <v>-148290</v>
      </c>
      <c r="B52">
        <v>120560</v>
      </c>
      <c r="C52">
        <v>-11670</v>
      </c>
      <c r="D52">
        <v>62</v>
      </c>
      <c r="K52" t="e">
        <f>INDEX('explorer notes'!$B$1:$K$221,MATCH(A52,TheIsland_WP!A:A,),1)</f>
        <v>#N/A</v>
      </c>
      <c r="L52" t="e">
        <f>INDEX('explorer notes'!$B$1:$K$221,MATCH(B52,TheIsland_WP!I:I,),2)</f>
        <v>#N/A</v>
      </c>
      <c r="M52" t="e">
        <f>INDEX('explorer notes'!$B$1:$K$221,MATCH(C52,TheIsland_WP!J:J,),3)</f>
        <v>#N/A</v>
      </c>
      <c r="O52" t="str">
        <f>VLOOKUP($A52,TheIsland_WP!$A$3:$O$223,2,TRUE)</f>
        <v xml:space="preserve">Dossier </v>
      </c>
      <c r="P52" t="str">
        <f>VLOOKUP($A52,TheIsland_WP!$A$3:$O$223,3,TRUE)</f>
        <v xml:space="preserve">_Helena </v>
      </c>
      <c r="Q52" t="str">
        <f>VLOOKUP($A52,TheIsland_WP!$A$3:$O$223,4,TRUE)</f>
        <v xml:space="preserve">_Diplodocus </v>
      </c>
      <c r="W52">
        <f>D52</f>
        <v>62</v>
      </c>
      <c r="X52" t="str">
        <f t="shared" si="0"/>
        <v xml:space="preserve">Dossier _Helena _Diplodocus </v>
      </c>
    </row>
    <row r="53" spans="1:24" x14ac:dyDescent="0.25">
      <c r="A53">
        <v>-148000</v>
      </c>
      <c r="B53">
        <v>-36800</v>
      </c>
      <c r="C53">
        <v>800</v>
      </c>
      <c r="D53">
        <v>132</v>
      </c>
      <c r="K53" t="str">
        <f>INDEX('explorer notes'!$B$1:$K$221,MATCH(A53,TheIsland_WP!A:A,),1)</f>
        <v xml:space="preserve">Note </v>
      </c>
      <c r="L53" t="str">
        <f>INDEX('explorer notes'!$B$1:$K$221,MATCH(B53,TheIsland_WP!I:I,),2)</f>
        <v xml:space="preserve">_Helena </v>
      </c>
      <c r="M53" t="str">
        <f>INDEX('explorer notes'!$B$1:$K$221,MATCH(C53,TheIsland_WP!J:J,),3)</f>
        <v xml:space="preserve">_Note 10 </v>
      </c>
      <c r="O53" t="str">
        <f>VLOOKUP($A53,TheIsland_WP!$A$3:$O$223,2,TRUE)</f>
        <v xml:space="preserve">Dossier </v>
      </c>
      <c r="P53" t="str">
        <f>VLOOKUP($A53,TheIsland_WP!$A$3:$O$223,3,TRUE)</f>
        <v xml:space="preserve">_Helena </v>
      </c>
      <c r="Q53" t="str">
        <f>VLOOKUP($A53,TheIsland_WP!$A$3:$O$223,4,TRUE)</f>
        <v xml:space="preserve">_Diplodocus </v>
      </c>
      <c r="W53">
        <f>D53</f>
        <v>132</v>
      </c>
      <c r="X53" t="str">
        <f t="shared" si="0"/>
        <v xml:space="preserve">Dossier _Helena _Diplodocus </v>
      </c>
    </row>
    <row r="54" spans="1:24" x14ac:dyDescent="0.25">
      <c r="A54">
        <v>-147000</v>
      </c>
      <c r="B54">
        <v>216800</v>
      </c>
      <c r="C54">
        <v>-11500</v>
      </c>
      <c r="D54">
        <v>158</v>
      </c>
      <c r="K54" t="str">
        <f>INDEX('explorer notes'!$B$1:$K$221,MATCH(A54,TheIsland_WP!A:A,),1)</f>
        <v xml:space="preserve">Record </v>
      </c>
      <c r="L54" t="str">
        <f>INDEX('explorer notes'!$B$1:$K$221,MATCH(B54,TheIsland_WP!I:I,),2)</f>
        <v xml:space="preserve">_Rockwell </v>
      </c>
      <c r="M54" t="str">
        <f>INDEX('explorer notes'!$B$1:$K$221,MATCH(C54,TheIsland_WP!J:J,),3)</f>
        <v xml:space="preserve">_Ichthyosaurus </v>
      </c>
      <c r="O54" t="str">
        <f>VLOOKUP($A54,TheIsland_WP!$A$3:$O$223,2,TRUE)</f>
        <v xml:space="preserve">Dossier </v>
      </c>
      <c r="P54" t="str">
        <f>VLOOKUP($A54,TheIsland_WP!$A$3:$O$223,3,TRUE)</f>
        <v xml:space="preserve">_Helena </v>
      </c>
      <c r="Q54" t="str">
        <f>VLOOKUP($A54,TheIsland_WP!$A$3:$O$223,4,TRUE)</f>
        <v xml:space="preserve">_Diplodocus </v>
      </c>
      <c r="W54">
        <f>D54</f>
        <v>158</v>
      </c>
      <c r="X54" t="str">
        <f t="shared" si="0"/>
        <v xml:space="preserve">Dossier _Helena _Diplodocus </v>
      </c>
    </row>
    <row r="55" spans="1:24" x14ac:dyDescent="0.25">
      <c r="A55">
        <v>-144000</v>
      </c>
      <c r="B55">
        <v>161200</v>
      </c>
      <c r="C55">
        <v>-14200</v>
      </c>
      <c r="D55">
        <v>160</v>
      </c>
      <c r="K55" t="str">
        <f>INDEX('explorer notes'!$B$1:$K$221,MATCH(A55,TheIsland_WP!A:A,),1)</f>
        <v xml:space="preserve">Record </v>
      </c>
      <c r="L55" t="str">
        <f>INDEX('explorer notes'!$B$1:$K$221,MATCH(B55,TheIsland_WP!I:I,),2)</f>
        <v xml:space="preserve">_Rockwell </v>
      </c>
      <c r="M55" t="str">
        <f>INDEX('explorer notes'!$B$1:$K$221,MATCH(C55,TheIsland_WP!J:J,),3)</f>
        <v xml:space="preserve">_Mammoth </v>
      </c>
      <c r="O55" t="str">
        <f>VLOOKUP($A55,TheIsland_WP!$A$3:$O$223,2,TRUE)</f>
        <v xml:space="preserve">Dossier </v>
      </c>
      <c r="P55" t="str">
        <f>VLOOKUP($A55,TheIsland_WP!$A$3:$O$223,3,TRUE)</f>
        <v xml:space="preserve">_Helena </v>
      </c>
      <c r="Q55" t="str">
        <f>VLOOKUP($A55,TheIsland_WP!$A$3:$O$223,4,TRUE)</f>
        <v xml:space="preserve">_Diplodocus </v>
      </c>
      <c r="W55">
        <f>D55</f>
        <v>160</v>
      </c>
      <c r="X55" t="str">
        <f t="shared" si="0"/>
        <v xml:space="preserve">Dossier _Helena _Diplodocus </v>
      </c>
    </row>
    <row r="56" spans="1:24" x14ac:dyDescent="0.25">
      <c r="A56">
        <v>-143220</v>
      </c>
      <c r="B56">
        <v>172550</v>
      </c>
      <c r="C56">
        <v>-11527</v>
      </c>
      <c r="D56">
        <v>63</v>
      </c>
      <c r="K56" t="e">
        <f>INDEX('explorer notes'!$B$1:$K$221,MATCH(A56,TheIsland_WP!A:A,),1)</f>
        <v>#N/A</v>
      </c>
      <c r="L56" t="e">
        <f>INDEX('explorer notes'!$B$1:$K$221,MATCH(B56,TheIsland_WP!I:I,),2)</f>
        <v>#N/A</v>
      </c>
      <c r="M56" t="e">
        <f>INDEX('explorer notes'!$B$1:$K$221,MATCH(C56,TheIsland_WP!J:J,),3)</f>
        <v>#N/A</v>
      </c>
      <c r="O56" t="str">
        <f>VLOOKUP($A56,TheIsland_WP!$A$3:$O$223,2,TRUE)</f>
        <v xml:space="preserve">Dossier </v>
      </c>
      <c r="P56" t="str">
        <f>VLOOKUP($A56,TheIsland_WP!$A$3:$O$223,3,TRUE)</f>
        <v xml:space="preserve">_Helena </v>
      </c>
      <c r="Q56" t="str">
        <f>VLOOKUP($A56,TheIsland_WP!$A$3:$O$223,4,TRUE)</f>
        <v xml:space="preserve">_Diplodocus </v>
      </c>
      <c r="W56">
        <f>D56</f>
        <v>63</v>
      </c>
      <c r="X56" t="str">
        <f t="shared" si="0"/>
        <v xml:space="preserve">Dossier _Helena _Diplodocus </v>
      </c>
    </row>
    <row r="57" spans="1:24" x14ac:dyDescent="0.25">
      <c r="A57">
        <v>-142300</v>
      </c>
      <c r="B57">
        <v>63000</v>
      </c>
      <c r="C57">
        <v>-11700</v>
      </c>
      <c r="D57">
        <v>136</v>
      </c>
      <c r="K57" t="str">
        <f>INDEX('explorer notes'!$B$1:$K$221,MATCH(A57,TheIsland_WP!A:A,),1)</f>
        <v xml:space="preserve">Note </v>
      </c>
      <c r="L57" t="str">
        <f>INDEX('explorer notes'!$B$1:$K$221,MATCH(B57,TheIsland_WP!I:I,),2)</f>
        <v xml:space="preserve">_Helena </v>
      </c>
      <c r="M57" t="str">
        <f>INDEX('explorer notes'!$B$1:$K$221,MATCH(C57,TheIsland_WP!J:J,),3)</f>
        <v xml:space="preserve">_Note 14 </v>
      </c>
      <c r="O57" t="str">
        <f>VLOOKUP($A57,TheIsland_WP!$A$3:$O$223,2,TRUE)</f>
        <v xml:space="preserve">Dossier </v>
      </c>
      <c r="P57" t="str">
        <f>VLOOKUP($A57,TheIsland_WP!$A$3:$O$223,3,TRUE)</f>
        <v xml:space="preserve">_Helena </v>
      </c>
      <c r="Q57" t="str">
        <f>VLOOKUP($A57,TheIsland_WP!$A$3:$O$223,4,TRUE)</f>
        <v xml:space="preserve">_Diplodocus </v>
      </c>
      <c r="W57">
        <f>D57</f>
        <v>136</v>
      </c>
      <c r="X57" t="str">
        <f t="shared" si="0"/>
        <v xml:space="preserve">Dossier _Helena _Diplodocus </v>
      </c>
    </row>
    <row r="58" spans="1:24" x14ac:dyDescent="0.25">
      <c r="A58">
        <v>-141990</v>
      </c>
      <c r="B58">
        <v>233660</v>
      </c>
      <c r="C58">
        <v>-11500</v>
      </c>
      <c r="D58">
        <v>64</v>
      </c>
      <c r="K58" t="e">
        <f>INDEX('explorer notes'!$B$1:$K$221,MATCH(A58,TheIsland_WP!A:A,),1)</f>
        <v>#N/A</v>
      </c>
      <c r="L58" t="e">
        <f>INDEX('explorer notes'!$B$1:$K$221,MATCH(B58,TheIsland_WP!I:I,),2)</f>
        <v>#N/A</v>
      </c>
      <c r="M58" t="str">
        <f>INDEX('explorer notes'!$B$1:$K$221,MATCH(C58,TheIsland_WP!J:J,),3)</f>
        <v xml:space="preserve">_Ichthyosaurus </v>
      </c>
      <c r="O58" t="str">
        <f>VLOOKUP($A58,TheIsland_WP!$A$3:$O$223,2,TRUE)</f>
        <v xml:space="preserve">Dossier </v>
      </c>
      <c r="P58" t="str">
        <f>VLOOKUP($A58,TheIsland_WP!$A$3:$O$223,3,TRUE)</f>
        <v xml:space="preserve">_Helena </v>
      </c>
      <c r="Q58" t="str">
        <f>VLOOKUP($A58,TheIsland_WP!$A$3:$O$223,4,TRUE)</f>
        <v xml:space="preserve">_Diplodocus </v>
      </c>
      <c r="W58">
        <f>D58</f>
        <v>64</v>
      </c>
      <c r="X58" t="str">
        <f t="shared" si="0"/>
        <v xml:space="preserve">Dossier _Helena _Diplodocus </v>
      </c>
    </row>
    <row r="59" spans="1:24" x14ac:dyDescent="0.25">
      <c r="A59">
        <v>-132738</v>
      </c>
      <c r="B59">
        <v>108520</v>
      </c>
      <c r="C59">
        <v>-8288</v>
      </c>
      <c r="D59">
        <v>65</v>
      </c>
      <c r="K59" t="str">
        <f>INDEX('explorer notes'!$B$1:$K$221,MATCH(A59,TheIsland_WP!A:A,),1)</f>
        <v xml:space="preserve">Dossier </v>
      </c>
      <c r="L59" t="str">
        <f>INDEX('explorer notes'!$B$1:$K$221,MATCH(B59,TheIsland_WP!I:I,),2)</f>
        <v xml:space="preserve">_Helena </v>
      </c>
      <c r="M59" t="str">
        <f>INDEX('explorer notes'!$B$1:$K$221,MATCH(C59,TheIsland_WP!J:J,),3)</f>
        <v xml:space="preserve">_Leedsichthys </v>
      </c>
      <c r="O59" t="str">
        <f>VLOOKUP($A59,TheIsland_WP!$A$3:$O$223,2,TRUE)</f>
        <v xml:space="preserve">Dossier </v>
      </c>
      <c r="P59" t="str">
        <f>VLOOKUP($A59,TheIsland_WP!$A$3:$O$223,3,TRUE)</f>
        <v xml:space="preserve">_Helena </v>
      </c>
      <c r="Q59" t="str">
        <f>VLOOKUP($A59,TheIsland_WP!$A$3:$O$223,4,TRUE)</f>
        <v xml:space="preserve">_Diplodocus </v>
      </c>
      <c r="W59">
        <f>D59</f>
        <v>65</v>
      </c>
      <c r="X59" t="str">
        <f t="shared" si="0"/>
        <v xml:space="preserve">Dossier _Helena _Diplodocus </v>
      </c>
    </row>
    <row r="60" spans="1:24" x14ac:dyDescent="0.25">
      <c r="A60">
        <v>-128400</v>
      </c>
      <c r="B60">
        <v>-176100</v>
      </c>
      <c r="C60">
        <v>4200</v>
      </c>
      <c r="D60">
        <v>138</v>
      </c>
      <c r="K60" t="str">
        <f>INDEX('explorer notes'!$B$1:$K$221,MATCH(A60,TheIsland_WP!A:A,),1)</f>
        <v xml:space="preserve">Note </v>
      </c>
      <c r="L60" t="str">
        <f>INDEX('explorer notes'!$B$1:$K$221,MATCH(B60,TheIsland_WP!I:I,),2)</f>
        <v xml:space="preserve">_Helena </v>
      </c>
      <c r="M60" t="str">
        <f>INDEX('explorer notes'!$B$1:$K$221,MATCH(C60,TheIsland_WP!J:J,),3)</f>
        <v xml:space="preserve">_Note 16 </v>
      </c>
      <c r="O60" t="str">
        <f>VLOOKUP($A60,TheIsland_WP!$A$3:$O$223,2,TRUE)</f>
        <v xml:space="preserve">Dossier </v>
      </c>
      <c r="P60" t="str">
        <f>VLOOKUP($A60,TheIsland_WP!$A$3:$O$223,3,TRUE)</f>
        <v xml:space="preserve">_Helena </v>
      </c>
      <c r="Q60" t="str">
        <f>VLOOKUP($A60,TheIsland_WP!$A$3:$O$223,4,TRUE)</f>
        <v xml:space="preserve">_Diplodocus </v>
      </c>
      <c r="W60">
        <f>D60</f>
        <v>138</v>
      </c>
      <c r="X60" t="str">
        <f t="shared" si="0"/>
        <v xml:space="preserve">Dossier _Helena _Diplodocus </v>
      </c>
    </row>
    <row r="61" spans="1:24" x14ac:dyDescent="0.25">
      <c r="A61">
        <v>-127200</v>
      </c>
      <c r="B61">
        <v>116000</v>
      </c>
      <c r="C61">
        <v>-10400</v>
      </c>
      <c r="D61">
        <v>162</v>
      </c>
      <c r="K61" t="str">
        <f>INDEX('explorer notes'!$B$1:$K$221,MATCH(A61,TheIsland_WP!A:A,),1)</f>
        <v xml:space="preserve">Record </v>
      </c>
      <c r="L61" t="str">
        <f>INDEX('explorer notes'!$B$1:$K$221,MATCH(B61,TheIsland_WP!I:I,),2)</f>
        <v xml:space="preserve">_Rockwell </v>
      </c>
      <c r="M61" t="str">
        <f>INDEX('explorer notes'!$B$1:$K$221,MATCH(C61,TheIsland_WP!J:J,),3)</f>
        <v xml:space="preserve">_Direwolf </v>
      </c>
      <c r="O61" t="str">
        <f>VLOOKUP($A61,TheIsland_WP!$A$3:$O$223,2,TRUE)</f>
        <v xml:space="preserve">Dossier </v>
      </c>
      <c r="P61" t="str">
        <f>VLOOKUP($A61,TheIsland_WP!$A$3:$O$223,3,TRUE)</f>
        <v xml:space="preserve">_Helena </v>
      </c>
      <c r="Q61" t="str">
        <f>VLOOKUP($A61,TheIsland_WP!$A$3:$O$223,4,TRUE)</f>
        <v xml:space="preserve">_Diplodocus </v>
      </c>
      <c r="W61">
        <f>D61</f>
        <v>162</v>
      </c>
      <c r="X61" t="str">
        <f t="shared" si="0"/>
        <v xml:space="preserve">Dossier _Helena _Diplodocus </v>
      </c>
    </row>
    <row r="62" spans="1:24" x14ac:dyDescent="0.25">
      <c r="A62">
        <v>-120800</v>
      </c>
      <c r="B62">
        <v>-107200</v>
      </c>
      <c r="C62">
        <v>4300</v>
      </c>
      <c r="D62">
        <v>68</v>
      </c>
      <c r="K62" t="str">
        <f>INDEX('explorer notes'!$B$1:$K$221,MATCH(A62,TheIsland_WP!A:A,),1)</f>
        <v xml:space="preserve">Dossier </v>
      </c>
      <c r="L62" t="str">
        <f>INDEX('explorer notes'!$B$1:$K$221,MATCH(B62,TheIsland_WP!I:I,),2)</f>
        <v xml:space="preserve">_Helena </v>
      </c>
      <c r="M62" t="str">
        <f>INDEX('explorer notes'!$B$1:$K$221,MATCH(C62,TheIsland_WP!J:J,),3)</f>
        <v xml:space="preserve">_Lystrosaurus </v>
      </c>
      <c r="O62" t="str">
        <f>VLOOKUP($A62,TheIsland_WP!$A$3:$O$223,2,TRUE)</f>
        <v xml:space="preserve">Dossier </v>
      </c>
      <c r="P62" t="str">
        <f>VLOOKUP($A62,TheIsland_WP!$A$3:$O$223,3,TRUE)</f>
        <v xml:space="preserve">_Helena </v>
      </c>
      <c r="Q62" t="str">
        <f>VLOOKUP($A62,TheIsland_WP!$A$3:$O$223,4,TRUE)</f>
        <v xml:space="preserve">_Diplodocus </v>
      </c>
      <c r="W62">
        <f>D62</f>
        <v>68</v>
      </c>
      <c r="X62" t="str">
        <f t="shared" si="0"/>
        <v xml:space="preserve">Dossier _Helena _Diplodocus </v>
      </c>
    </row>
    <row r="63" spans="1:24" x14ac:dyDescent="0.25">
      <c r="A63">
        <v>-97600</v>
      </c>
      <c r="B63">
        <v>-212540</v>
      </c>
      <c r="C63">
        <v>-5120</v>
      </c>
      <c r="D63">
        <v>72</v>
      </c>
      <c r="K63" t="str">
        <f>INDEX('explorer notes'!$B$1:$K$221,MATCH(A63,TheIsland_WP!A:A,),1)</f>
        <v xml:space="preserve">Dossier </v>
      </c>
      <c r="L63" t="e">
        <f>INDEX('explorer notes'!$B$1:$K$221,MATCH(B63,TheIsland_WP!I:I,),2)</f>
        <v>#N/A</v>
      </c>
      <c r="M63" t="e">
        <f>INDEX('explorer notes'!$B$1:$K$221,MATCH(C63,TheIsland_WP!J:J,),3)</f>
        <v>#N/A</v>
      </c>
      <c r="O63" t="str">
        <f>VLOOKUP($A63,TheIsland_WP!$A$3:$O$223,2,TRUE)</f>
        <v xml:space="preserve">Dossier </v>
      </c>
      <c r="P63" t="str">
        <f>VLOOKUP($A63,TheIsland_WP!$A$3:$O$223,3,TRUE)</f>
        <v xml:space="preserve">_Helena </v>
      </c>
      <c r="Q63" t="str">
        <f>VLOOKUP($A63,TheIsland_WP!$A$3:$O$223,4,TRUE)</f>
        <v xml:space="preserve">_Diplodocus </v>
      </c>
      <c r="W63">
        <f>D63</f>
        <v>72</v>
      </c>
      <c r="X63" t="str">
        <f t="shared" si="0"/>
        <v xml:space="preserve">Dossier _Helena _Diplodocus </v>
      </c>
    </row>
    <row r="64" spans="1:24" x14ac:dyDescent="0.25">
      <c r="A64">
        <v>-96000</v>
      </c>
      <c r="B64">
        <v>-254400</v>
      </c>
      <c r="C64">
        <v>-10100</v>
      </c>
      <c r="D64">
        <v>73</v>
      </c>
      <c r="K64" t="str">
        <f>INDEX('explorer notes'!$B$1:$K$221,MATCH(A64,TheIsland_WP!A:A,),1)</f>
        <v xml:space="preserve">Dossier </v>
      </c>
      <c r="L64" t="str">
        <f>INDEX('explorer notes'!$B$1:$K$221,MATCH(B64,TheIsland_WP!I:I,),2)</f>
        <v xml:space="preserve">_Helena </v>
      </c>
      <c r="M64" t="str">
        <f>INDEX('explorer notes'!$B$1:$K$221,MATCH(C64,TheIsland_WP!J:J,),3)</f>
        <v xml:space="preserve">_Megalodon </v>
      </c>
      <c r="O64" t="str">
        <f>VLOOKUP($A64,TheIsland_WP!$A$3:$O$223,2,TRUE)</f>
        <v xml:space="preserve">Dossier </v>
      </c>
      <c r="P64" t="str">
        <f>VLOOKUP($A64,TheIsland_WP!$A$3:$O$223,3,TRUE)</f>
        <v xml:space="preserve">_Helena </v>
      </c>
      <c r="Q64" t="str">
        <f>VLOOKUP($A64,TheIsland_WP!$A$3:$O$223,4,TRUE)</f>
        <v xml:space="preserve">_Diplodocus </v>
      </c>
      <c r="W64">
        <f>D64</f>
        <v>73</v>
      </c>
      <c r="X64" t="str">
        <f t="shared" si="0"/>
        <v xml:space="preserve">Dossier _Helena _Diplodocus </v>
      </c>
    </row>
    <row r="65" spans="1:24" x14ac:dyDescent="0.25">
      <c r="A65">
        <v>-92000</v>
      </c>
      <c r="B65">
        <v>4800</v>
      </c>
      <c r="C65">
        <v>-9900</v>
      </c>
      <c r="D65">
        <v>74</v>
      </c>
      <c r="K65" t="str">
        <f>INDEX('explorer notes'!$B$1:$K$221,MATCH(A65,TheIsland_WP!A:A,),1)</f>
        <v xml:space="preserve">Dossier </v>
      </c>
      <c r="L65" t="str">
        <f>INDEX('explorer notes'!$B$1:$K$221,MATCH(B65,TheIsland_WP!I:I,),2)</f>
        <v xml:space="preserve">_Helena </v>
      </c>
      <c r="M65" t="str">
        <f>INDEX('explorer notes'!$B$1:$K$221,MATCH(C65,TheIsland_WP!J:J,),3)</f>
        <v xml:space="preserve">_Megalania </v>
      </c>
      <c r="O65" t="str">
        <f>VLOOKUP($A65,TheIsland_WP!$A$3:$O$223,2,TRUE)</f>
        <v xml:space="preserve">Note </v>
      </c>
      <c r="P65" t="str">
        <f>VLOOKUP($A65,TheIsland_WP!$A$3:$O$223,3,TRUE)</f>
        <v xml:space="preserve">_Nerva </v>
      </c>
      <c r="Q65" t="str">
        <f>VLOOKUP($A65,TheIsland_WP!$A$3:$O$223,4,TRUE)</f>
        <v xml:space="preserve">_Note 20 </v>
      </c>
      <c r="W65">
        <f>D65</f>
        <v>74</v>
      </c>
      <c r="X65" t="str">
        <f t="shared" si="0"/>
        <v xml:space="preserve">Note _Nerva _Note 20 </v>
      </c>
    </row>
    <row r="66" spans="1:24" x14ac:dyDescent="0.25">
      <c r="A66">
        <v>-86343</v>
      </c>
      <c r="B66">
        <v>-55990</v>
      </c>
      <c r="C66">
        <v>33520</v>
      </c>
      <c r="D66">
        <v>76</v>
      </c>
      <c r="K66" t="e">
        <f>INDEX('explorer notes'!$B$1:$K$221,MATCH(A66,TheIsland_WP!A:A,),1)</f>
        <v>#N/A</v>
      </c>
      <c r="L66" t="e">
        <f>INDEX('explorer notes'!$B$1:$K$221,MATCH(B66,TheIsland_WP!I:I,),2)</f>
        <v>#N/A</v>
      </c>
      <c r="M66" t="e">
        <f>INDEX('explorer notes'!$B$1:$K$221,MATCH(C66,TheIsland_WP!J:J,),3)</f>
        <v>#N/A</v>
      </c>
      <c r="O66" t="str">
        <f>VLOOKUP($A66,TheIsland_WP!$A$3:$O$223,2,TRUE)</f>
        <v xml:space="preserve">Note </v>
      </c>
      <c r="P66" t="str">
        <f>VLOOKUP($A66,TheIsland_WP!$A$3:$O$223,3,TRUE)</f>
        <v xml:space="preserve">_Mei Yin </v>
      </c>
      <c r="Q66" t="str">
        <f>VLOOKUP($A66,TheIsland_WP!$A$3:$O$223,4,TRUE)</f>
        <v xml:space="preserve">_Note 2 </v>
      </c>
      <c r="W66">
        <f>D66</f>
        <v>76</v>
      </c>
      <c r="X66" t="str">
        <f t="shared" ref="X66:X129" si="1">O66&amp;P66&amp;Q66</f>
        <v xml:space="preserve">Note _Mei Yin _Note 2 </v>
      </c>
    </row>
    <row r="67" spans="1:24" x14ac:dyDescent="0.25">
      <c r="A67">
        <v>-81999</v>
      </c>
      <c r="B67">
        <v>-185599</v>
      </c>
      <c r="C67">
        <v>1499</v>
      </c>
      <c r="D67">
        <v>79</v>
      </c>
      <c r="K67" t="str">
        <f>INDEX('explorer notes'!$B$1:$K$221,MATCH(A67,TheIsland_WP!A:A,),1)</f>
        <v xml:space="preserve">Dossier </v>
      </c>
      <c r="L67" t="str">
        <f>INDEX('explorer notes'!$B$1:$K$221,MATCH(B67,TheIsland_WP!I:I,),2)</f>
        <v xml:space="preserve">_Helena </v>
      </c>
      <c r="M67" t="str">
        <f>INDEX('explorer notes'!$B$1:$K$221,MATCH(C67,TheIsland_WP!J:J,),3)</f>
        <v xml:space="preserve">_Mesopithecus </v>
      </c>
      <c r="O67" t="str">
        <f>VLOOKUP($A67,TheIsland_WP!$A$3:$O$223,2,TRUE)</f>
        <v xml:space="preserve">Note </v>
      </c>
      <c r="P67" t="str">
        <f>VLOOKUP($A67,TheIsland_WP!$A$3:$O$223,3,TRUE)</f>
        <v xml:space="preserve">_Mei Yin </v>
      </c>
      <c r="Q67" t="str">
        <f>VLOOKUP($A67,TheIsland_WP!$A$3:$O$223,4,TRUE)</f>
        <v xml:space="preserve">_Note 2 </v>
      </c>
      <c r="W67">
        <f>D67</f>
        <v>79</v>
      </c>
      <c r="X67" t="str">
        <f t="shared" si="1"/>
        <v xml:space="preserve">Note _Mei Yin _Note 2 </v>
      </c>
    </row>
    <row r="68" spans="1:24" x14ac:dyDescent="0.25">
      <c r="A68">
        <v>-79935</v>
      </c>
      <c r="B68">
        <v>-203418</v>
      </c>
      <c r="C68">
        <v>-3217</v>
      </c>
      <c r="D68">
        <v>4</v>
      </c>
      <c r="K68" t="e">
        <f>INDEX('explorer notes'!$B$1:$K$221,MATCH(A68,TheIsland_WP!A:A,),1)</f>
        <v>#N/A</v>
      </c>
      <c r="L68" t="e">
        <f>INDEX('explorer notes'!$B$1:$K$221,MATCH(B68,TheIsland_WP!I:I,),2)</f>
        <v>#N/A</v>
      </c>
      <c r="M68" t="e">
        <f>INDEX('explorer notes'!$B$1:$K$221,MATCH(C68,TheIsland_WP!J:J,),3)</f>
        <v>#N/A</v>
      </c>
      <c r="O68" t="str">
        <f>VLOOKUP($A68,TheIsland_WP!$A$3:$O$223,2,TRUE)</f>
        <v xml:space="preserve">Note </v>
      </c>
      <c r="P68" t="str">
        <f>VLOOKUP($A68,TheIsland_WP!$A$3:$O$223,3,TRUE)</f>
        <v xml:space="preserve">_Mei Yin </v>
      </c>
      <c r="Q68" t="str">
        <f>VLOOKUP($A68,TheIsland_WP!$A$3:$O$223,4,TRUE)</f>
        <v xml:space="preserve">_Note 2 </v>
      </c>
      <c r="W68">
        <f>D68</f>
        <v>4</v>
      </c>
      <c r="X68" t="str">
        <f t="shared" si="1"/>
        <v xml:space="preserve">Note _Mei Yin _Note 2 </v>
      </c>
    </row>
    <row r="69" spans="1:24" x14ac:dyDescent="0.25">
      <c r="A69">
        <v>-75430</v>
      </c>
      <c r="B69">
        <v>-80437</v>
      </c>
      <c r="C69">
        <v>28034</v>
      </c>
      <c r="D69">
        <v>81</v>
      </c>
      <c r="K69" t="str">
        <f>INDEX('explorer notes'!$B$1:$K$221,MATCH(A69,TheIsland_WP!A:A,),1)</f>
        <v xml:space="preserve">Dossier </v>
      </c>
      <c r="L69" t="str">
        <f>INDEX('explorer notes'!$B$1:$K$221,MATCH(B69,TheIsland_WP!I:I,),2)</f>
        <v xml:space="preserve">_Helena </v>
      </c>
      <c r="M69" t="str">
        <f>INDEX('explorer notes'!$B$1:$K$221,MATCH(C69,TheIsland_WP!J:J,),3)</f>
        <v xml:space="preserve">_Mosasaurus </v>
      </c>
      <c r="O69" t="str">
        <f>VLOOKUP($A69,TheIsland_WP!$A$3:$O$223,2,TRUE)</f>
        <v xml:space="preserve">Note </v>
      </c>
      <c r="P69" t="str">
        <f>VLOOKUP($A69,TheIsland_WP!$A$3:$O$223,3,TRUE)</f>
        <v xml:space="preserve">_Mei Yin </v>
      </c>
      <c r="Q69" t="str">
        <f>VLOOKUP($A69,TheIsland_WP!$A$3:$O$223,4,TRUE)</f>
        <v xml:space="preserve">_Note 2 </v>
      </c>
      <c r="W69">
        <f>D69</f>
        <v>81</v>
      </c>
      <c r="X69" t="str">
        <f t="shared" si="1"/>
        <v xml:space="preserve">Note _Mei Yin _Note 2 </v>
      </c>
    </row>
    <row r="70" spans="1:24" x14ac:dyDescent="0.25">
      <c r="A70">
        <v>-74000</v>
      </c>
      <c r="B70">
        <v>-236500</v>
      </c>
      <c r="C70">
        <v>-9100</v>
      </c>
      <c r="D70">
        <v>82</v>
      </c>
      <c r="K70" t="str">
        <f>INDEX('explorer notes'!$B$1:$K$221,MATCH(A70,TheIsland_WP!A:A,),1)</f>
        <v xml:space="preserve">Dossier </v>
      </c>
      <c r="L70" t="str">
        <f>INDEX('explorer notes'!$B$1:$K$221,MATCH(B70,TheIsland_WP!I:I,),2)</f>
        <v xml:space="preserve">_Helena </v>
      </c>
      <c r="M70" t="str">
        <f>INDEX('explorer notes'!$B$1:$K$221,MATCH(C70,TheIsland_WP!J:J,),3)</f>
        <v xml:space="preserve">_Moschops </v>
      </c>
      <c r="O70" t="str">
        <f>VLOOKUP($A70,TheIsland_WP!$A$3:$O$223,2,TRUE)</f>
        <v xml:space="preserve">Note </v>
      </c>
      <c r="P70" t="str">
        <f>VLOOKUP($A70,TheIsland_WP!$A$3:$O$223,3,TRUE)</f>
        <v xml:space="preserve">_Mei Yin </v>
      </c>
      <c r="Q70" t="str">
        <f>VLOOKUP($A70,TheIsland_WP!$A$3:$O$223,4,TRUE)</f>
        <v xml:space="preserve">_Note 2 </v>
      </c>
      <c r="W70">
        <f>D70</f>
        <v>82</v>
      </c>
      <c r="X70" t="str">
        <f t="shared" si="1"/>
        <v xml:space="preserve">Note _Mei Yin _Note 2 </v>
      </c>
    </row>
    <row r="71" spans="1:24" x14ac:dyDescent="0.25">
      <c r="A71">
        <v>-72800</v>
      </c>
      <c r="B71">
        <v>-229600</v>
      </c>
      <c r="C71">
        <v>-9000</v>
      </c>
      <c r="D71">
        <v>84</v>
      </c>
      <c r="K71" t="str">
        <f>INDEX('explorer notes'!$B$1:$K$221,MATCH(A71,TheIsland_WP!A:A,),1)</f>
        <v xml:space="preserve">Dossier </v>
      </c>
      <c r="L71" t="str">
        <f>INDEX('explorer notes'!$B$1:$K$221,MATCH(B71,TheIsland_WP!I:I,),2)</f>
        <v xml:space="preserve">_Helena </v>
      </c>
      <c r="M71" t="str">
        <f>INDEX('explorer notes'!$B$1:$K$221,MATCH(C71,TheIsland_WP!J:J,),3)</f>
        <v xml:space="preserve">_Oviraptor </v>
      </c>
      <c r="O71" t="str">
        <f>VLOOKUP($A71,TheIsland_WP!$A$3:$O$223,2,TRUE)</f>
        <v xml:space="preserve">Note </v>
      </c>
      <c r="P71" t="str">
        <f>VLOOKUP($A71,TheIsland_WP!$A$3:$O$223,3,TRUE)</f>
        <v xml:space="preserve">_Mei Yin </v>
      </c>
      <c r="Q71" t="str">
        <f>VLOOKUP($A71,TheIsland_WP!$A$3:$O$223,4,TRUE)</f>
        <v xml:space="preserve">_Note 2 </v>
      </c>
      <c r="W71">
        <f>D71</f>
        <v>84</v>
      </c>
      <c r="X71" t="str">
        <f t="shared" si="1"/>
        <v xml:space="preserve">Note _Mei Yin _Note 2 </v>
      </c>
    </row>
    <row r="72" spans="1:24" x14ac:dyDescent="0.25">
      <c r="A72">
        <v>-71897</v>
      </c>
      <c r="B72">
        <v>-133377</v>
      </c>
      <c r="C72">
        <v>1937</v>
      </c>
      <c r="D72">
        <v>9</v>
      </c>
      <c r="K72" t="str">
        <f>INDEX('explorer notes'!$B$1:$K$221,MATCH(A72,TheIsland_WP!A:A,),1)</f>
        <v xml:space="preserve">Dossier </v>
      </c>
      <c r="L72" t="str">
        <f>INDEX('explorer notes'!$B$1:$K$221,MATCH(B72,TheIsland_WP!I:I,),2)</f>
        <v xml:space="preserve">_Helena </v>
      </c>
      <c r="M72" t="str">
        <f>INDEX('explorer notes'!$B$1:$K$221,MATCH(C72,TheIsland_WP!J:J,),3)</f>
        <v xml:space="preserve">_Argentavis </v>
      </c>
      <c r="O72" t="str">
        <f>VLOOKUP($A72,TheIsland_WP!$A$3:$O$223,2,TRUE)</f>
        <v xml:space="preserve">Note </v>
      </c>
      <c r="P72" t="str">
        <f>VLOOKUP($A72,TheIsland_WP!$A$3:$O$223,3,TRUE)</f>
        <v xml:space="preserve">_Mei Yin </v>
      </c>
      <c r="Q72" t="str">
        <f>VLOOKUP($A72,TheIsland_WP!$A$3:$O$223,4,TRUE)</f>
        <v xml:space="preserve">_Note 2 </v>
      </c>
      <c r="W72">
        <f>D72</f>
        <v>9</v>
      </c>
      <c r="X72" t="str">
        <f t="shared" si="1"/>
        <v xml:space="preserve">Note _Mei Yin _Note 2 </v>
      </c>
    </row>
    <row r="73" spans="1:24" x14ac:dyDescent="0.25">
      <c r="A73">
        <v>-68389</v>
      </c>
      <c r="B73">
        <v>34535</v>
      </c>
      <c r="C73">
        <v>-12288</v>
      </c>
      <c r="D73">
        <v>10</v>
      </c>
      <c r="K73" t="str">
        <f>INDEX('explorer notes'!$B$1:$K$221,MATCH(A73,TheIsland_WP!A:A,),1)</f>
        <v xml:space="preserve">Dossier </v>
      </c>
      <c r="L73" t="str">
        <f>INDEX('explorer notes'!$B$1:$K$221,MATCH(B73,TheIsland_WP!I:I,),2)</f>
        <v xml:space="preserve">_Helena </v>
      </c>
      <c r="M73" t="str">
        <f>INDEX('explorer notes'!$B$1:$K$221,MATCH(C73,TheIsland_WP!J:J,),3)</f>
        <v xml:space="preserve">_Arthropleura </v>
      </c>
      <c r="O73" t="str">
        <f>VLOOKUP($A73,TheIsland_WP!$A$3:$O$223,2,TRUE)</f>
        <v xml:space="preserve">Note </v>
      </c>
      <c r="P73" t="str">
        <f>VLOOKUP($A73,TheIsland_WP!$A$3:$O$223,3,TRUE)</f>
        <v xml:space="preserve">_Mei Yin </v>
      </c>
      <c r="Q73" t="str">
        <f>VLOOKUP($A73,TheIsland_WP!$A$3:$O$223,4,TRUE)</f>
        <v xml:space="preserve">_Note 2 </v>
      </c>
      <c r="W73">
        <f>D73</f>
        <v>10</v>
      </c>
      <c r="X73" t="str">
        <f t="shared" si="1"/>
        <v xml:space="preserve">Note _Mei Yin _Note 2 </v>
      </c>
    </row>
    <row r="74" spans="1:24" x14ac:dyDescent="0.25">
      <c r="A74">
        <v>-57800</v>
      </c>
      <c r="B74">
        <v>-250737</v>
      </c>
      <c r="C74">
        <v>-14288</v>
      </c>
      <c r="D74">
        <v>12</v>
      </c>
      <c r="K74" t="str">
        <f>INDEX('explorer notes'!$B$1:$K$221,MATCH(A74,TheIsland_WP!A:A,),1)</f>
        <v xml:space="preserve">Dossier </v>
      </c>
      <c r="L74" t="str">
        <f>INDEX('explorer notes'!$B$1:$K$221,MATCH(B74,TheIsland_WP!I:I,),2)</f>
        <v xml:space="preserve">_Helena </v>
      </c>
      <c r="M74" t="str">
        <f>INDEX('explorer notes'!$B$1:$K$221,MATCH(C74,TheIsland_WP!J:J,),3)</f>
        <v xml:space="preserve">_Basilosaurus </v>
      </c>
      <c r="O74" t="str">
        <f>VLOOKUP($A74,TheIsland_WP!$A$3:$O$223,2,TRUE)</f>
        <v xml:space="preserve">Note </v>
      </c>
      <c r="P74" t="str">
        <f>VLOOKUP($A74,TheIsland_WP!$A$3:$O$223,3,TRUE)</f>
        <v xml:space="preserve">_Mei Yin </v>
      </c>
      <c r="Q74" t="str">
        <f>VLOOKUP($A74,TheIsland_WP!$A$3:$O$223,4,TRUE)</f>
        <v xml:space="preserve">_Note 2 </v>
      </c>
      <c r="W74">
        <f>D74</f>
        <v>12</v>
      </c>
      <c r="X74" t="str">
        <f t="shared" si="1"/>
        <v xml:space="preserve">Note _Mei Yin _Note 2 </v>
      </c>
    </row>
    <row r="75" spans="1:24" x14ac:dyDescent="0.25">
      <c r="A75">
        <v>-48800</v>
      </c>
      <c r="B75">
        <v>-181600</v>
      </c>
      <c r="C75">
        <v>-2900</v>
      </c>
      <c r="D75">
        <v>89</v>
      </c>
      <c r="K75" t="str">
        <f>INDEX('explorer notes'!$B$1:$K$221,MATCH(A75,TheIsland_WP!A:A,),1)</f>
        <v xml:space="preserve">Dossier </v>
      </c>
      <c r="L75" t="str">
        <f>INDEX('explorer notes'!$B$1:$K$221,MATCH(B75,TheIsland_WP!I:I,),2)</f>
        <v xml:space="preserve">_Helena </v>
      </c>
      <c r="M75" t="str">
        <f>INDEX('explorer notes'!$B$1:$K$221,MATCH(C75,TheIsland_WP!J:J,),3)</f>
        <v xml:space="preserve">_Parasaur </v>
      </c>
      <c r="O75" t="str">
        <f>VLOOKUP($A75,TheIsland_WP!$A$3:$O$223,2,TRUE)</f>
        <v xml:space="preserve">Note </v>
      </c>
      <c r="P75" t="str">
        <f>VLOOKUP($A75,TheIsland_WP!$A$3:$O$223,3,TRUE)</f>
        <v xml:space="preserve">_Mei Yin </v>
      </c>
      <c r="Q75" t="str">
        <f>VLOOKUP($A75,TheIsland_WP!$A$3:$O$223,4,TRUE)</f>
        <v xml:space="preserve">_Note 2 </v>
      </c>
      <c r="W75">
        <f>D75</f>
        <v>89</v>
      </c>
      <c r="X75" t="str">
        <f t="shared" si="1"/>
        <v xml:space="preserve">Note _Mei Yin _Note 2 </v>
      </c>
    </row>
    <row r="76" spans="1:24" x14ac:dyDescent="0.25">
      <c r="A76">
        <v>-47200</v>
      </c>
      <c r="B76">
        <v>-88000</v>
      </c>
      <c r="C76">
        <v>13300</v>
      </c>
      <c r="D76">
        <v>91</v>
      </c>
      <c r="K76" t="str">
        <f>INDEX('explorer notes'!$B$1:$K$221,MATCH(A76,TheIsland_WP!A:A,),1)</f>
        <v xml:space="preserve">Dossier </v>
      </c>
      <c r="L76" t="str">
        <f>INDEX('explorer notes'!$B$1:$K$221,MATCH(B76,TheIsland_WP!I:I,),2)</f>
        <v xml:space="preserve">_Helena </v>
      </c>
      <c r="M76" t="str">
        <f>INDEX('explorer notes'!$B$1:$K$221,MATCH(C76,TheIsland_WP!J:J,),3)</f>
        <v xml:space="preserve">_Pelagornis </v>
      </c>
      <c r="O76" t="str">
        <f>VLOOKUP($A76,TheIsland_WP!$A$3:$O$223,2,TRUE)</f>
        <v xml:space="preserve">Note </v>
      </c>
      <c r="P76" t="str">
        <f>VLOOKUP($A76,TheIsland_WP!$A$3:$O$223,3,TRUE)</f>
        <v xml:space="preserve">_Mei Yin </v>
      </c>
      <c r="Q76" t="str">
        <f>VLOOKUP($A76,TheIsland_WP!$A$3:$O$223,4,TRUE)</f>
        <v xml:space="preserve">_Note 2 </v>
      </c>
      <c r="W76">
        <f>D76</f>
        <v>91</v>
      </c>
      <c r="X76" t="str">
        <f t="shared" si="1"/>
        <v xml:space="preserve">Note _Mei Yin _Note 2 </v>
      </c>
    </row>
    <row r="77" spans="1:24" x14ac:dyDescent="0.25">
      <c r="A77">
        <v>-43200</v>
      </c>
      <c r="B77">
        <v>-199200</v>
      </c>
      <c r="C77">
        <v>-3800</v>
      </c>
      <c r="D77">
        <v>92</v>
      </c>
      <c r="K77" t="str">
        <f>INDEX('explorer notes'!$B$1:$K$221,MATCH(A77,TheIsland_WP!A:A,),1)</f>
        <v xml:space="preserve">Dossier </v>
      </c>
      <c r="L77" t="str">
        <f>INDEX('explorer notes'!$B$1:$K$221,MATCH(B77,TheIsland_WP!I:I,),2)</f>
        <v xml:space="preserve">_Helena </v>
      </c>
      <c r="M77" t="str">
        <f>INDEX('explorer notes'!$B$1:$K$221,MATCH(C77,TheIsland_WP!J:J,),3)</f>
        <v xml:space="preserve">_Phiomia </v>
      </c>
      <c r="O77" t="str">
        <f>VLOOKUP($A77,TheIsland_WP!$A$3:$O$223,2,TRUE)</f>
        <v xml:space="preserve">Note </v>
      </c>
      <c r="P77" t="str">
        <f>VLOOKUP($A77,TheIsland_WP!$A$3:$O$223,3,TRUE)</f>
        <v xml:space="preserve">_Mei Yin </v>
      </c>
      <c r="Q77" t="str">
        <f>VLOOKUP($A77,TheIsland_WP!$A$3:$O$223,4,TRUE)</f>
        <v xml:space="preserve">_Note 2 </v>
      </c>
      <c r="W77">
        <f>D77</f>
        <v>92</v>
      </c>
      <c r="X77" t="str">
        <f t="shared" si="1"/>
        <v xml:space="preserve">Note _Mei Yin _Note 2 </v>
      </c>
    </row>
    <row r="78" spans="1:24" x14ac:dyDescent="0.25">
      <c r="A78">
        <v>-42400</v>
      </c>
      <c r="B78">
        <v>253000</v>
      </c>
      <c r="C78">
        <v>-10400</v>
      </c>
      <c r="D78">
        <v>93</v>
      </c>
      <c r="K78" t="str">
        <f>INDEX('explorer notes'!$B$1:$K$221,MATCH(A78,TheIsland_WP!A:A,),1)</f>
        <v xml:space="preserve">Dossier </v>
      </c>
      <c r="L78" t="str">
        <f>INDEX('explorer notes'!$B$1:$K$221,MATCH(B78,TheIsland_WP!I:I,),2)</f>
        <v xml:space="preserve">_Helena </v>
      </c>
      <c r="M78" t="str">
        <f>INDEX('explorer notes'!$B$1:$K$221,MATCH(C78,TheIsland_WP!J:J,),3)</f>
        <v xml:space="preserve">_Direwolf </v>
      </c>
      <c r="O78" t="str">
        <f>VLOOKUP($A78,TheIsland_WP!$A$3:$O$223,2,TRUE)</f>
        <v xml:space="preserve">Note </v>
      </c>
      <c r="P78" t="str">
        <f>VLOOKUP($A78,TheIsland_WP!$A$3:$O$223,3,TRUE)</f>
        <v xml:space="preserve">_Mei Yin </v>
      </c>
      <c r="Q78" t="str">
        <f>VLOOKUP($A78,TheIsland_WP!$A$3:$O$223,4,TRUE)</f>
        <v xml:space="preserve">_Note 2 </v>
      </c>
      <c r="W78">
        <f>D78</f>
        <v>93</v>
      </c>
      <c r="X78" t="str">
        <f t="shared" si="1"/>
        <v xml:space="preserve">Note _Mei Yin _Note 2 </v>
      </c>
    </row>
    <row r="79" spans="1:24" x14ac:dyDescent="0.25">
      <c r="A79">
        <v>-26400</v>
      </c>
      <c r="B79">
        <v>208000</v>
      </c>
      <c r="C79">
        <v>2600</v>
      </c>
      <c r="D79">
        <v>146</v>
      </c>
      <c r="K79" t="str">
        <f>INDEX('explorer notes'!$B$1:$K$221,MATCH(A79,TheIsland_WP!A:A,),1)</f>
        <v xml:space="preserve">Note </v>
      </c>
      <c r="L79" t="str">
        <f>INDEX('explorer notes'!$B$1:$K$221,MATCH(B79,TheIsland_WP!I:I,),2)</f>
        <v xml:space="preserve">_Helena </v>
      </c>
      <c r="M79" t="str">
        <f>INDEX('explorer notes'!$B$1:$K$221,MATCH(C79,TheIsland_WP!J:J,),3)</f>
        <v xml:space="preserve">_Note 24 </v>
      </c>
      <c r="O79" t="str">
        <f>VLOOKUP($A79,TheIsland_WP!$A$3:$O$223,2,TRUE)</f>
        <v xml:space="preserve">Note </v>
      </c>
      <c r="P79" t="str">
        <f>VLOOKUP($A79,TheIsland_WP!$A$3:$O$223,3,TRUE)</f>
        <v xml:space="preserve">_Mei Yin </v>
      </c>
      <c r="Q79" t="str">
        <f>VLOOKUP($A79,TheIsland_WP!$A$3:$O$223,4,TRUE)</f>
        <v xml:space="preserve">_Note 2 </v>
      </c>
      <c r="W79">
        <f>D79</f>
        <v>146</v>
      </c>
      <c r="X79" t="str">
        <f t="shared" si="1"/>
        <v xml:space="preserve">Note _Mei Yin _Note 2 </v>
      </c>
    </row>
    <row r="80" spans="1:24" x14ac:dyDescent="0.25">
      <c r="A80">
        <v>-22400</v>
      </c>
      <c r="B80">
        <v>170400</v>
      </c>
      <c r="C80">
        <v>-8200</v>
      </c>
      <c r="D80">
        <v>42</v>
      </c>
      <c r="K80" t="str">
        <f>INDEX('explorer notes'!$B$1:$K$221,MATCH(A80,TheIsland_WP!A:A,),1)</f>
        <v xml:space="preserve">Dossier </v>
      </c>
      <c r="L80" t="str">
        <f>INDEX('explorer notes'!$B$1:$K$221,MATCH(B80,TheIsland_WP!I:I,),2)</f>
        <v xml:space="preserve">_Helena </v>
      </c>
      <c r="M80" t="str">
        <f>INDEX('explorer notes'!$B$1:$K$221,MATCH(C80,TheIsland_WP!J:J,),3)</f>
        <v xml:space="preserve">_Equus </v>
      </c>
      <c r="O80" t="str">
        <f>VLOOKUP($A80,TheIsland_WP!$A$3:$O$223,2,TRUE)</f>
        <v xml:space="preserve">Note </v>
      </c>
      <c r="P80" t="str">
        <f>VLOOKUP($A80,TheIsland_WP!$A$3:$O$223,3,TRUE)</f>
        <v xml:space="preserve">_Mei Yin </v>
      </c>
      <c r="Q80" t="str">
        <f>VLOOKUP($A80,TheIsland_WP!$A$3:$O$223,4,TRUE)</f>
        <v xml:space="preserve">_Note 2 </v>
      </c>
      <c r="W80">
        <f>D80</f>
        <v>42</v>
      </c>
      <c r="X80" t="str">
        <f t="shared" si="1"/>
        <v xml:space="preserve">Note _Mei Yin _Note 2 </v>
      </c>
    </row>
    <row r="81" spans="1:24" x14ac:dyDescent="0.25">
      <c r="A81">
        <v>-22000</v>
      </c>
      <c r="B81">
        <v>226300</v>
      </c>
      <c r="C81">
        <v>-8100</v>
      </c>
      <c r="D81">
        <v>148</v>
      </c>
      <c r="K81" t="str">
        <f>INDEX('explorer notes'!$B$1:$K$221,MATCH(A81,TheIsland_WP!A:A,),1)</f>
        <v xml:space="preserve">Note </v>
      </c>
      <c r="L81" t="str">
        <f>INDEX('explorer notes'!$B$1:$K$221,MATCH(B81,TheIsland_WP!I:I,),2)</f>
        <v xml:space="preserve">_Helena </v>
      </c>
      <c r="M81" t="str">
        <f>INDEX('explorer notes'!$B$1:$K$221,MATCH(C81,TheIsland_WP!J:J,),3)</f>
        <v xml:space="preserve">_Tapejara </v>
      </c>
      <c r="O81" t="str">
        <f>VLOOKUP($A81,TheIsland_WP!$A$3:$O$223,2,TRUE)</f>
        <v xml:space="preserve">Note </v>
      </c>
      <c r="P81" t="str">
        <f>VLOOKUP($A81,TheIsland_WP!$A$3:$O$223,3,TRUE)</f>
        <v xml:space="preserve">_Mei Yin </v>
      </c>
      <c r="Q81" t="str">
        <f>VLOOKUP($A81,TheIsland_WP!$A$3:$O$223,4,TRUE)</f>
        <v xml:space="preserve">_Note 2 </v>
      </c>
      <c r="W81">
        <f>D81</f>
        <v>148</v>
      </c>
      <c r="X81" t="str">
        <f t="shared" si="1"/>
        <v xml:space="preserve">Note _Mei Yin _Note 2 </v>
      </c>
    </row>
    <row r="82" spans="1:24" x14ac:dyDescent="0.25">
      <c r="A82">
        <v>-11700</v>
      </c>
      <c r="B82">
        <v>140400</v>
      </c>
      <c r="C82">
        <v>-14200</v>
      </c>
      <c r="D82">
        <v>69</v>
      </c>
      <c r="K82" t="str">
        <f>INDEX('explorer notes'!$B$1:$K$221,MATCH(A82,TheIsland_WP!A:A,),1)</f>
        <v xml:space="preserve">Dossier </v>
      </c>
      <c r="L82" t="str">
        <f>INDEX('explorer notes'!$B$1:$K$221,MATCH(B82,TheIsland_WP!I:I,),2)</f>
        <v xml:space="preserve">_Helena </v>
      </c>
      <c r="M82" t="str">
        <f>INDEX('explorer notes'!$B$1:$K$221,MATCH(C82,TheIsland_WP!J:J,),3)</f>
        <v xml:space="preserve">_Mammoth </v>
      </c>
      <c r="O82" t="str">
        <f>VLOOKUP($A82,TheIsland_WP!$A$3:$O$223,2,TRUE)</f>
        <v xml:space="preserve">Note </v>
      </c>
      <c r="P82" t="str">
        <f>VLOOKUP($A82,TheIsland_WP!$A$3:$O$223,3,TRUE)</f>
        <v xml:space="preserve">_Mei Yin </v>
      </c>
      <c r="Q82" t="str">
        <f>VLOOKUP($A82,TheIsland_WP!$A$3:$O$223,4,TRUE)</f>
        <v xml:space="preserve">_Note 2 </v>
      </c>
      <c r="W82">
        <f>D82</f>
        <v>69</v>
      </c>
      <c r="X82" t="str">
        <f t="shared" si="1"/>
        <v xml:space="preserve">Note _Mei Yin _Note 2 </v>
      </c>
    </row>
    <row r="83" spans="1:24" x14ac:dyDescent="0.25">
      <c r="A83">
        <v>-8000</v>
      </c>
      <c r="B83">
        <v>68800</v>
      </c>
      <c r="C83">
        <v>5500</v>
      </c>
      <c r="D83">
        <v>142</v>
      </c>
      <c r="K83" t="str">
        <f>INDEX('explorer notes'!$B$1:$K$221,MATCH(A83,TheIsland_WP!A:A,),1)</f>
        <v xml:space="preserve">Note </v>
      </c>
      <c r="L83" t="str">
        <f>INDEX('explorer notes'!$B$1:$K$221,MATCH(B83,TheIsland_WP!I:I,),2)</f>
        <v xml:space="preserve">_Helena </v>
      </c>
      <c r="M83" t="str">
        <f>INDEX('explorer notes'!$B$1:$K$221,MATCH(C83,TheIsland_WP!J:J,),3)</f>
        <v xml:space="preserve">_Note 20 </v>
      </c>
      <c r="O83" t="str">
        <f>VLOOKUP($A83,TheIsland_WP!$A$3:$O$223,2,TRUE)</f>
        <v xml:space="preserve">Note </v>
      </c>
      <c r="P83" t="str">
        <f>VLOOKUP($A83,TheIsland_WP!$A$3:$O$223,3,TRUE)</f>
        <v xml:space="preserve">_Mei Yin </v>
      </c>
      <c r="Q83" t="str">
        <f>VLOOKUP($A83,TheIsland_WP!$A$3:$O$223,4,TRUE)</f>
        <v xml:space="preserve">_Note 2 </v>
      </c>
      <c r="W83">
        <f>D83</f>
        <v>142</v>
      </c>
      <c r="X83" t="str">
        <f t="shared" si="1"/>
        <v xml:space="preserve">Note _Mei Yin _Note 2 </v>
      </c>
    </row>
    <row r="84" spans="1:24" x14ac:dyDescent="0.25">
      <c r="A84">
        <v>-7687</v>
      </c>
      <c r="B84">
        <v>-46838</v>
      </c>
      <c r="C84">
        <v>-9378</v>
      </c>
      <c r="D84">
        <v>5</v>
      </c>
      <c r="K84" t="str">
        <f>INDEX('explorer notes'!$B$1:$K$221,MATCH(A84,TheIsland_WP!A:A,),1)</f>
        <v xml:space="preserve">Dossier </v>
      </c>
      <c r="L84" t="str">
        <f>INDEX('explorer notes'!$B$1:$K$221,MATCH(B84,TheIsland_WP!I:I,),2)</f>
        <v xml:space="preserve">_Helena </v>
      </c>
      <c r="M84" t="str">
        <f>INDEX('explorer notes'!$B$1:$K$221,MATCH(C84,TheIsland_WP!J:J,),3)</f>
        <v xml:space="preserve">_Araneo </v>
      </c>
      <c r="O84" t="str">
        <f>VLOOKUP($A84,TheIsland_WP!$A$3:$O$223,2,TRUE)</f>
        <v xml:space="preserve">Note </v>
      </c>
      <c r="P84" t="str">
        <f>VLOOKUP($A84,TheIsland_WP!$A$3:$O$223,3,TRUE)</f>
        <v xml:space="preserve">_Mei Yin </v>
      </c>
      <c r="Q84" t="str">
        <f>VLOOKUP($A84,TheIsland_WP!$A$3:$O$223,4,TRUE)</f>
        <v xml:space="preserve">_Note 2 </v>
      </c>
      <c r="W84">
        <f>D84</f>
        <v>5</v>
      </c>
      <c r="X84" t="str">
        <f t="shared" si="1"/>
        <v xml:space="preserve">Note _Mei Yin _Note 2 </v>
      </c>
    </row>
    <row r="85" spans="1:24" x14ac:dyDescent="0.25">
      <c r="A85">
        <v>-7200</v>
      </c>
      <c r="B85">
        <v>20000</v>
      </c>
      <c r="C85">
        <v>-6000</v>
      </c>
      <c r="D85">
        <v>86</v>
      </c>
      <c r="K85" t="str">
        <f>INDEX('explorer notes'!$B$1:$K$221,MATCH(A85,TheIsland_WP!A:A,),1)</f>
        <v xml:space="preserve">Dossier </v>
      </c>
      <c r="L85" t="str">
        <f>INDEX('explorer notes'!$B$1:$K$221,MATCH(B85,TheIsland_WP!I:I,),2)</f>
        <v xml:space="preserve">_Helena </v>
      </c>
      <c r="M85" t="str">
        <f>INDEX('explorer notes'!$B$1:$K$221,MATCH(C85,TheIsland_WP!J:J,),3)</f>
        <v xml:space="preserve">_Pachy </v>
      </c>
      <c r="O85" t="str">
        <f>VLOOKUP($A85,TheIsland_WP!$A$3:$O$223,2,TRUE)</f>
        <v xml:space="preserve">Note </v>
      </c>
      <c r="P85" t="str">
        <f>VLOOKUP($A85,TheIsland_WP!$A$3:$O$223,3,TRUE)</f>
        <v xml:space="preserve">_Mei Yin </v>
      </c>
      <c r="Q85" t="str">
        <f>VLOOKUP($A85,TheIsland_WP!$A$3:$O$223,4,TRUE)</f>
        <v xml:space="preserve">_Note 2 </v>
      </c>
      <c r="W85">
        <f>D85</f>
        <v>86</v>
      </c>
      <c r="X85" t="str">
        <f t="shared" si="1"/>
        <v xml:space="preserve">Note _Mei Yin _Note 2 </v>
      </c>
    </row>
    <row r="86" spans="1:24" x14ac:dyDescent="0.25">
      <c r="A86">
        <v>-6068</v>
      </c>
      <c r="B86">
        <v>-70527</v>
      </c>
      <c r="C86">
        <v>3361</v>
      </c>
      <c r="D86">
        <v>11</v>
      </c>
      <c r="K86" t="str">
        <f>INDEX('explorer notes'!$B$1:$K$221,MATCH(A86,TheIsland_WP!A:A,),1)</f>
        <v xml:space="preserve">Dossier </v>
      </c>
      <c r="L86" t="str">
        <f>INDEX('explorer notes'!$B$1:$K$221,MATCH(B86,TheIsland_WP!I:I,),2)</f>
        <v xml:space="preserve">_Helena </v>
      </c>
      <c r="M86" t="str">
        <f>INDEX('explorer notes'!$B$1:$K$221,MATCH(C86,TheIsland_WP!J:J,),3)</f>
        <v xml:space="preserve">_Baryonyx </v>
      </c>
      <c r="O86" t="str">
        <f>VLOOKUP($A86,TheIsland_WP!$A$3:$O$223,2,TRUE)</f>
        <v xml:space="preserve">Note </v>
      </c>
      <c r="P86" t="str">
        <f>VLOOKUP($A86,TheIsland_WP!$A$3:$O$223,3,TRUE)</f>
        <v xml:space="preserve">_Mei Yin </v>
      </c>
      <c r="Q86" t="str">
        <f>VLOOKUP($A86,TheIsland_WP!$A$3:$O$223,4,TRUE)</f>
        <v xml:space="preserve">_Note 2 </v>
      </c>
      <c r="W86">
        <f>D86</f>
        <v>11</v>
      </c>
      <c r="X86" t="str">
        <f t="shared" si="1"/>
        <v xml:space="preserve">Note _Mei Yin _Note 2 </v>
      </c>
    </row>
    <row r="87" spans="1:24" x14ac:dyDescent="0.25">
      <c r="A87">
        <v>-800</v>
      </c>
      <c r="B87">
        <v>-246600</v>
      </c>
      <c r="C87">
        <v>10300</v>
      </c>
      <c r="D87">
        <v>80</v>
      </c>
      <c r="K87" t="str">
        <f>INDEX('explorer notes'!$B$1:$K$221,MATCH(A87,TheIsland_WP!A:A,),1)</f>
        <v xml:space="preserve">Dossier </v>
      </c>
      <c r="L87" t="str">
        <f>INDEX('explorer notes'!$B$1:$K$221,MATCH(B87,TheIsland_WP!I:I,),2)</f>
        <v xml:space="preserve">_Helena </v>
      </c>
      <c r="M87" t="str">
        <f>INDEX('explorer notes'!$B$1:$K$221,MATCH(C87,TheIsland_WP!J:J,),3)</f>
        <v xml:space="preserve">_Microraptor </v>
      </c>
      <c r="O87" t="str">
        <f>VLOOKUP($A87,TheIsland_WP!$A$3:$O$223,2,TRUE)</f>
        <v xml:space="preserve">Note </v>
      </c>
      <c r="P87" t="str">
        <f>VLOOKUP($A87,TheIsland_WP!$A$3:$O$223,3,TRUE)</f>
        <v xml:space="preserve">_Mei Yin </v>
      </c>
      <c r="Q87" t="str">
        <f>VLOOKUP($A87,TheIsland_WP!$A$3:$O$223,4,TRUE)</f>
        <v xml:space="preserve">_Note 2 </v>
      </c>
      <c r="W87">
        <f>D87</f>
        <v>80</v>
      </c>
      <c r="X87" t="str">
        <f t="shared" si="1"/>
        <v xml:space="preserve">Note _Mei Yin _Note 2 </v>
      </c>
    </row>
    <row r="88" spans="1:24" x14ac:dyDescent="0.25">
      <c r="A88">
        <v>10400</v>
      </c>
      <c r="B88">
        <v>260800</v>
      </c>
      <c r="C88">
        <v>-12000</v>
      </c>
      <c r="D88">
        <v>164</v>
      </c>
      <c r="K88" t="str">
        <f>INDEX('explorer notes'!$B$1:$K$221,MATCH(A88,TheIsland_WP!A:A,),1)</f>
        <v xml:space="preserve">Record </v>
      </c>
      <c r="L88" t="str">
        <f>INDEX('explorer notes'!$B$1:$K$221,MATCH(B88,TheIsland_WP!I:I,),2)</f>
        <v xml:space="preserve">_Rockwell </v>
      </c>
      <c r="M88" t="str">
        <f>INDEX('explorer notes'!$B$1:$K$221,MATCH(C88,TheIsland_WP!J:J,),3)</f>
        <v xml:space="preserve">_Megatherium </v>
      </c>
      <c r="O88" t="str">
        <f>VLOOKUP($A88,TheIsland_WP!$A$3:$O$223,2,TRUE)</f>
        <v xml:space="preserve">Note </v>
      </c>
      <c r="P88" t="str">
        <f>VLOOKUP($A88,TheIsland_WP!$A$3:$O$223,3,TRUE)</f>
        <v xml:space="preserve">_Mei Yin </v>
      </c>
      <c r="Q88" t="str">
        <f>VLOOKUP($A88,TheIsland_WP!$A$3:$O$223,4,TRUE)</f>
        <v xml:space="preserve">_Note 2 </v>
      </c>
      <c r="W88">
        <f>D88</f>
        <v>164</v>
      </c>
      <c r="X88" t="str">
        <f t="shared" si="1"/>
        <v xml:space="preserve">Note _Mei Yin _Note 2 </v>
      </c>
    </row>
    <row r="89" spans="1:24" x14ac:dyDescent="0.25">
      <c r="A89">
        <v>13300</v>
      </c>
      <c r="B89">
        <v>-187500</v>
      </c>
      <c r="C89">
        <v>11200</v>
      </c>
      <c r="D89">
        <v>137</v>
      </c>
      <c r="K89" t="str">
        <f>INDEX('explorer notes'!$B$1:$K$221,MATCH(A89,TheIsland_WP!A:A,),1)</f>
        <v xml:space="preserve">Note </v>
      </c>
      <c r="L89" t="str">
        <f>INDEX('explorer notes'!$B$1:$K$221,MATCH(B89,TheIsland_WP!I:I,),2)</f>
        <v xml:space="preserve">_Helena </v>
      </c>
      <c r="M89" t="str">
        <f>INDEX('explorer notes'!$B$1:$K$221,MATCH(C89,TheIsland_WP!J:J,),3)</f>
        <v xml:space="preserve">_Note 6 </v>
      </c>
      <c r="O89" t="str">
        <f>VLOOKUP($A89,TheIsland_WP!$A$3:$O$223,2,TRUE)</f>
        <v xml:space="preserve">Note </v>
      </c>
      <c r="P89" t="str">
        <f>VLOOKUP($A89,TheIsland_WP!$A$3:$O$223,3,TRUE)</f>
        <v xml:space="preserve">_Mei Yin </v>
      </c>
      <c r="Q89" t="str">
        <f>VLOOKUP($A89,TheIsland_WP!$A$3:$O$223,4,TRUE)</f>
        <v xml:space="preserve">_Note 2 </v>
      </c>
      <c r="W89">
        <f>D89</f>
        <v>137</v>
      </c>
      <c r="X89" t="str">
        <f t="shared" si="1"/>
        <v xml:space="preserve">Note _Mei Yin _Note 2 </v>
      </c>
    </row>
    <row r="90" spans="1:24" x14ac:dyDescent="0.25">
      <c r="A90">
        <v>15536</v>
      </c>
      <c r="B90">
        <v>263399</v>
      </c>
      <c r="C90">
        <v>-22991</v>
      </c>
      <c r="D90">
        <v>60</v>
      </c>
      <c r="K90" t="str">
        <f>INDEX('explorer notes'!$B$1:$K$221,MATCH(A90,TheIsland_WP!A:A,),1)</f>
        <v xml:space="preserve">Dossier </v>
      </c>
      <c r="L90" t="str">
        <f>INDEX('explorer notes'!$B$1:$K$221,MATCH(B90,TheIsland_WP!I:I,),2)</f>
        <v xml:space="preserve">_Helena </v>
      </c>
      <c r="M90" t="str">
        <f>INDEX('explorer notes'!$B$1:$K$221,MATCH(C90,TheIsland_WP!J:J,),3)</f>
        <v xml:space="preserve">_Leech </v>
      </c>
      <c r="O90" t="str">
        <f>VLOOKUP($A90,TheIsland_WP!$A$3:$O$223,2,TRUE)</f>
        <v xml:space="preserve">Note </v>
      </c>
      <c r="P90" t="str">
        <f>VLOOKUP($A90,TheIsland_WP!$A$3:$O$223,3,TRUE)</f>
        <v xml:space="preserve">_Mei Yin </v>
      </c>
      <c r="Q90" t="str">
        <f>VLOOKUP($A90,TheIsland_WP!$A$3:$O$223,4,TRUE)</f>
        <v xml:space="preserve">_Note 2 </v>
      </c>
      <c r="W90">
        <f>D90</f>
        <v>60</v>
      </c>
      <c r="X90" t="str">
        <f t="shared" si="1"/>
        <v xml:space="preserve">Note _Mei Yin _Note 2 </v>
      </c>
    </row>
    <row r="91" spans="1:24" x14ac:dyDescent="0.25">
      <c r="A91">
        <v>18290</v>
      </c>
      <c r="B91">
        <v>300170</v>
      </c>
      <c r="C91">
        <v>-13650</v>
      </c>
      <c r="D91">
        <v>51</v>
      </c>
      <c r="K91" t="e">
        <f>INDEX('explorer notes'!$B$1:$K$221,MATCH(A91,TheIsland_WP!A:A,),1)</f>
        <v>#N/A</v>
      </c>
      <c r="L91" t="e">
        <f>INDEX('explorer notes'!$B$1:$K$221,MATCH(B91,TheIsland_WP!I:I,),2)</f>
        <v>#N/A</v>
      </c>
      <c r="M91" t="e">
        <f>INDEX('explorer notes'!$B$1:$K$221,MATCH(C91,TheIsland_WP!J:J,),3)</f>
        <v>#N/A</v>
      </c>
      <c r="O91" t="str">
        <f>VLOOKUP($A91,TheIsland_WP!$A$3:$O$223,2,TRUE)</f>
        <v xml:space="preserve">Note </v>
      </c>
      <c r="P91" t="str">
        <f>VLOOKUP($A91,TheIsland_WP!$A$3:$O$223,3,TRUE)</f>
        <v xml:space="preserve">_Mei Yin </v>
      </c>
      <c r="Q91" t="str">
        <f>VLOOKUP($A91,TheIsland_WP!$A$3:$O$223,4,TRUE)</f>
        <v xml:space="preserve">_Note 2 </v>
      </c>
      <c r="W91">
        <f>D91</f>
        <v>51</v>
      </c>
      <c r="X91" t="str">
        <f t="shared" si="1"/>
        <v xml:space="preserve">Note _Mei Yin _Note 2 </v>
      </c>
    </row>
    <row r="92" spans="1:24" x14ac:dyDescent="0.25">
      <c r="A92">
        <v>20000</v>
      </c>
      <c r="B92">
        <v>-273600</v>
      </c>
      <c r="C92">
        <v>1700</v>
      </c>
      <c r="D92">
        <v>119</v>
      </c>
      <c r="K92" t="str">
        <f>INDEX('explorer notes'!$B$1:$K$221,MATCH(A92,TheIsland_WP!A:A,),1)</f>
        <v xml:space="preserve">Dossier </v>
      </c>
      <c r="L92" t="str">
        <f>INDEX('explorer notes'!$B$1:$K$221,MATCH(B92,TheIsland_WP!I:I,),2)</f>
        <v xml:space="preserve">_Helena </v>
      </c>
      <c r="M92" t="str">
        <f>INDEX('explorer notes'!$B$1:$K$221,MATCH(C92,TheIsland_WP!J:J,),3)</f>
        <v xml:space="preserve">_Tusoteuthis </v>
      </c>
      <c r="O92" t="str">
        <f>VLOOKUP($A92,TheIsland_WP!$A$3:$O$223,2,TRUE)</f>
        <v xml:space="preserve">Note </v>
      </c>
      <c r="P92" t="str">
        <f>VLOOKUP($A92,TheIsland_WP!$A$3:$O$223,3,TRUE)</f>
        <v xml:space="preserve">_Mei Yin </v>
      </c>
      <c r="Q92" t="str">
        <f>VLOOKUP($A92,TheIsland_WP!$A$3:$O$223,4,TRUE)</f>
        <v xml:space="preserve">_Note 3 </v>
      </c>
      <c r="W92">
        <f>D92</f>
        <v>119</v>
      </c>
      <c r="X92" t="str">
        <f t="shared" si="1"/>
        <v xml:space="preserve">Note _Mei Yin _Note 3 </v>
      </c>
    </row>
    <row r="93" spans="1:24" x14ac:dyDescent="0.25">
      <c r="A93">
        <v>24182</v>
      </c>
      <c r="B93">
        <v>304486</v>
      </c>
      <c r="C93">
        <v>-13398</v>
      </c>
      <c r="D93">
        <v>29</v>
      </c>
      <c r="K93" t="str">
        <f>INDEX('explorer notes'!$B$1:$K$221,MATCH(A93,TheIsland_WP!A:A,),1)</f>
        <v xml:space="preserve">Dossier </v>
      </c>
      <c r="L93" t="str">
        <f>INDEX('explorer notes'!$B$1:$K$221,MATCH(B93,TheIsland_WP!I:I,),2)</f>
        <v xml:space="preserve">_Helena </v>
      </c>
      <c r="M93" t="str">
        <f>INDEX('explorer notes'!$B$1:$K$221,MATCH(C93,TheIsland_WP!J:J,),3)</f>
        <v xml:space="preserve">_Dimorphodon </v>
      </c>
      <c r="O93" t="str">
        <f>VLOOKUP($A93,TheIsland_WP!$A$3:$O$223,2,TRUE)</f>
        <v xml:space="preserve">Note </v>
      </c>
      <c r="P93" t="str">
        <f>VLOOKUP($A93,TheIsland_WP!$A$3:$O$223,3,TRUE)</f>
        <v xml:space="preserve">_Mei Yin </v>
      </c>
      <c r="Q93" t="str">
        <f>VLOOKUP($A93,TheIsland_WP!$A$3:$O$223,4,TRUE)</f>
        <v xml:space="preserve">_Note 4 </v>
      </c>
      <c r="W93">
        <f>D93</f>
        <v>29</v>
      </c>
      <c r="X93" t="str">
        <f t="shared" si="1"/>
        <v xml:space="preserve">Note _Mei Yin _Note 4 </v>
      </c>
    </row>
    <row r="94" spans="1:24" x14ac:dyDescent="0.25">
      <c r="A94">
        <v>25600</v>
      </c>
      <c r="B94">
        <v>-277600</v>
      </c>
      <c r="C94">
        <v>200</v>
      </c>
      <c r="D94">
        <v>101</v>
      </c>
      <c r="K94" t="str">
        <f>INDEX('explorer notes'!$B$1:$K$221,MATCH(A94,TheIsland_WP!A:A,),1)</f>
        <v xml:space="preserve">Dossier </v>
      </c>
      <c r="L94" t="str">
        <f>INDEX('explorer notes'!$B$1:$K$221,MATCH(B94,TheIsland_WP!I:I,),2)</f>
        <v xml:space="preserve">_Helena </v>
      </c>
      <c r="M94" t="str">
        <f>INDEX('explorer notes'!$B$1:$K$221,MATCH(C94,TheIsland_WP!J:J,),3)</f>
        <v xml:space="preserve">_Raptor </v>
      </c>
      <c r="O94" t="str">
        <f>VLOOKUP($A94,TheIsland_WP!$A$3:$O$223,2,TRUE)</f>
        <v xml:space="preserve">Note </v>
      </c>
      <c r="P94" t="str">
        <f>VLOOKUP($A94,TheIsland_WP!$A$3:$O$223,3,TRUE)</f>
        <v xml:space="preserve">_Mei Yin </v>
      </c>
      <c r="Q94" t="str">
        <f>VLOOKUP($A94,TheIsland_WP!$A$3:$O$223,4,TRUE)</f>
        <v xml:space="preserve">_Note 4 </v>
      </c>
      <c r="W94">
        <f>D94</f>
        <v>101</v>
      </c>
      <c r="X94" t="str">
        <f t="shared" si="1"/>
        <v xml:space="preserve">Note _Mei Yin _Note 4 </v>
      </c>
    </row>
    <row r="95" spans="1:24" x14ac:dyDescent="0.25">
      <c r="A95">
        <v>30700</v>
      </c>
      <c r="B95">
        <v>180000</v>
      </c>
      <c r="C95">
        <v>-13500</v>
      </c>
      <c r="D95">
        <v>15</v>
      </c>
      <c r="K95" t="str">
        <f>INDEX('explorer notes'!$B$1:$K$221,MATCH(A95,TheIsland_WP!A:A,),1)</f>
        <v xml:space="preserve">Dossier </v>
      </c>
      <c r="L95" t="str">
        <f>INDEX('explorer notes'!$B$1:$K$221,MATCH(B95,TheIsland_WP!I:I,),2)</f>
        <v xml:space="preserve">_Helena </v>
      </c>
      <c r="M95" t="str">
        <f>INDEX('explorer notes'!$B$1:$K$221,MATCH(C95,TheIsland_WP!J:J,),3)</f>
        <v xml:space="preserve">_Brontosaurus </v>
      </c>
      <c r="O95" t="str">
        <f>VLOOKUP($A95,TheIsland_WP!$A$3:$O$223,2,TRUE)</f>
        <v xml:space="preserve">Note </v>
      </c>
      <c r="P95" t="str">
        <f>VLOOKUP($A95,TheIsland_WP!$A$3:$O$223,3,TRUE)</f>
        <v xml:space="preserve">_Mei Yin </v>
      </c>
      <c r="Q95" t="str">
        <f>VLOOKUP($A95,TheIsland_WP!$A$3:$O$223,4,TRUE)</f>
        <v xml:space="preserve">_Note 4 </v>
      </c>
      <c r="W95">
        <f>D95</f>
        <v>15</v>
      </c>
      <c r="X95" t="str">
        <f t="shared" si="1"/>
        <v xml:space="preserve">Note _Mei Yin _Note 4 </v>
      </c>
    </row>
    <row r="96" spans="1:24" x14ac:dyDescent="0.25">
      <c r="A96">
        <v>30763</v>
      </c>
      <c r="B96">
        <v>-227062</v>
      </c>
      <c r="C96">
        <v>35775</v>
      </c>
      <c r="D96">
        <v>14</v>
      </c>
      <c r="K96" t="str">
        <f>INDEX('explorer notes'!$B$1:$K$221,MATCH(A96,TheIsland_WP!A:A,),1)</f>
        <v xml:space="preserve">Dossier </v>
      </c>
      <c r="L96" t="str">
        <f>INDEX('explorer notes'!$B$1:$K$221,MATCH(B96,TheIsland_WP!I:I,),2)</f>
        <v xml:space="preserve">_Helena </v>
      </c>
      <c r="M96" t="str">
        <f>INDEX('explorer notes'!$B$1:$K$221,MATCH(C96,TheIsland_WP!J:J,),3)</f>
        <v xml:space="preserve">_Beelzebufo </v>
      </c>
      <c r="O96" t="str">
        <f>VLOOKUP($A96,TheIsland_WP!$A$3:$O$223,2,TRUE)</f>
        <v xml:space="preserve">Note </v>
      </c>
      <c r="P96" t="str">
        <f>VLOOKUP($A96,TheIsland_WP!$A$3:$O$223,3,TRUE)</f>
        <v xml:space="preserve">_Mei Yin </v>
      </c>
      <c r="Q96" t="str">
        <f>VLOOKUP($A96,TheIsland_WP!$A$3:$O$223,4,TRUE)</f>
        <v xml:space="preserve">_Note 4 </v>
      </c>
      <c r="W96">
        <f>D96</f>
        <v>14</v>
      </c>
      <c r="X96" t="str">
        <f t="shared" si="1"/>
        <v xml:space="preserve">Note _Mei Yin _Note 4 </v>
      </c>
    </row>
    <row r="97" spans="1:24" x14ac:dyDescent="0.25">
      <c r="A97">
        <v>36800</v>
      </c>
      <c r="B97">
        <v>11200</v>
      </c>
      <c r="C97">
        <v>-8900</v>
      </c>
      <c r="D97">
        <v>94</v>
      </c>
      <c r="K97" t="str">
        <f>INDEX('explorer notes'!$B$1:$K$221,MATCH(A97,TheIsland_WP!A:A,),1)</f>
        <v xml:space="preserve">Dossier </v>
      </c>
      <c r="L97" t="str">
        <f>INDEX('explorer notes'!$B$1:$K$221,MATCH(B97,TheIsland_WP!I:I,),2)</f>
        <v xml:space="preserve">_Helena </v>
      </c>
      <c r="M97" t="str">
        <f>INDEX('explorer notes'!$B$1:$K$221,MATCH(C97,TheIsland_WP!J:J,),3)</f>
        <v xml:space="preserve">_Plesiosaur </v>
      </c>
      <c r="O97" t="str">
        <f>VLOOKUP($A97,TheIsland_WP!$A$3:$O$223,2,TRUE)</f>
        <v xml:space="preserve">Note </v>
      </c>
      <c r="P97" t="str">
        <f>VLOOKUP($A97,TheIsland_WP!$A$3:$O$223,3,TRUE)</f>
        <v xml:space="preserve">_Mei Yin </v>
      </c>
      <c r="Q97" t="str">
        <f>VLOOKUP($A97,TheIsland_WP!$A$3:$O$223,4,TRUE)</f>
        <v xml:space="preserve">_Note 4 </v>
      </c>
      <c r="W97">
        <f>D97</f>
        <v>94</v>
      </c>
      <c r="X97" t="str">
        <f t="shared" si="1"/>
        <v xml:space="preserve">Note _Mei Yin _Note 4 </v>
      </c>
    </row>
    <row r="98" spans="1:24" x14ac:dyDescent="0.25">
      <c r="A98">
        <v>41933</v>
      </c>
      <c r="B98">
        <v>-48037</v>
      </c>
      <c r="C98">
        <v>-12934</v>
      </c>
      <c r="D98">
        <v>13</v>
      </c>
      <c r="K98" t="str">
        <f>INDEX('explorer notes'!$B$1:$K$221,MATCH(A98,TheIsland_WP!A:A,),1)</f>
        <v xml:space="preserve">Dossier </v>
      </c>
      <c r="L98" t="str">
        <f>INDEX('explorer notes'!$B$1:$K$221,MATCH(B98,TheIsland_WP!I:I,),2)</f>
        <v xml:space="preserve">_Helena </v>
      </c>
      <c r="M98" t="str">
        <f>INDEX('explorer notes'!$B$1:$K$221,MATCH(C98,TheIsland_WP!J:J,),3)</f>
        <v xml:space="preserve">_Bee </v>
      </c>
      <c r="O98" t="str">
        <f>VLOOKUP($A98,TheIsland_WP!$A$3:$O$223,2,TRUE)</f>
        <v xml:space="preserve">Note </v>
      </c>
      <c r="P98" t="str">
        <f>VLOOKUP($A98,TheIsland_WP!$A$3:$O$223,3,TRUE)</f>
        <v xml:space="preserve">_Mei Yin </v>
      </c>
      <c r="Q98" t="str">
        <f>VLOOKUP($A98,TheIsland_WP!$A$3:$O$223,4,TRUE)</f>
        <v xml:space="preserve">_Note 4 </v>
      </c>
      <c r="W98">
        <f>D98</f>
        <v>13</v>
      </c>
      <c r="X98" t="str">
        <f t="shared" si="1"/>
        <v xml:space="preserve">Note _Mei Yin _Note 4 </v>
      </c>
    </row>
    <row r="99" spans="1:24" x14ac:dyDescent="0.25">
      <c r="A99">
        <v>48800</v>
      </c>
      <c r="B99">
        <v>-127200</v>
      </c>
      <c r="C99">
        <v>7300</v>
      </c>
      <c r="D99">
        <v>90</v>
      </c>
      <c r="K99" t="str">
        <f>INDEX('explorer notes'!$B$1:$K$221,MATCH(A99,TheIsland_WP!A:A,),1)</f>
        <v xml:space="preserve">Dossier </v>
      </c>
      <c r="L99" t="str">
        <f>INDEX('explorer notes'!$B$1:$K$221,MATCH(B99,TheIsland_WP!I:I,),2)</f>
        <v xml:space="preserve">_Helena </v>
      </c>
      <c r="M99" t="str">
        <f>INDEX('explorer notes'!$B$1:$K$221,MATCH(C99,TheIsland_WP!J:J,),3)</f>
        <v xml:space="preserve">_Pegomastax </v>
      </c>
      <c r="O99" t="str">
        <f>VLOOKUP($A99,TheIsland_WP!$A$3:$O$223,2,TRUE)</f>
        <v xml:space="preserve">Note </v>
      </c>
      <c r="P99" t="str">
        <f>VLOOKUP($A99,TheIsland_WP!$A$3:$O$223,3,TRUE)</f>
        <v xml:space="preserve">_Mei Yin </v>
      </c>
      <c r="Q99" t="str">
        <f>VLOOKUP($A99,TheIsland_WP!$A$3:$O$223,4,TRUE)</f>
        <v xml:space="preserve">_Note 4 </v>
      </c>
      <c r="W99">
        <f>D99</f>
        <v>90</v>
      </c>
      <c r="X99" t="str">
        <f t="shared" si="1"/>
        <v xml:space="preserve">Note _Mei Yin _Note 4 </v>
      </c>
    </row>
    <row r="100" spans="1:24" x14ac:dyDescent="0.25">
      <c r="A100">
        <v>51200</v>
      </c>
      <c r="B100">
        <v>-178400</v>
      </c>
      <c r="C100">
        <v>1400</v>
      </c>
      <c r="D100">
        <v>88</v>
      </c>
      <c r="K100" t="str">
        <f>INDEX('explorer notes'!$B$1:$K$221,MATCH(A100,TheIsland_WP!A:A,),1)</f>
        <v xml:space="preserve">Dossier </v>
      </c>
      <c r="L100" t="str">
        <f>INDEX('explorer notes'!$B$1:$K$221,MATCH(B100,TheIsland_WP!I:I,),2)</f>
        <v xml:space="preserve">_Helena </v>
      </c>
      <c r="M100" t="str">
        <f>INDEX('explorer notes'!$B$1:$K$221,MATCH(C100,TheIsland_WP!J:J,),3)</f>
        <v xml:space="preserve">_Paraceratherium </v>
      </c>
      <c r="O100" t="str">
        <f>VLOOKUP($A100,TheIsland_WP!$A$3:$O$223,2,TRUE)</f>
        <v xml:space="preserve">Note </v>
      </c>
      <c r="P100" t="str">
        <f>VLOOKUP($A100,TheIsland_WP!$A$3:$O$223,3,TRUE)</f>
        <v xml:space="preserve">_Mei Yin </v>
      </c>
      <c r="Q100" t="str">
        <f>VLOOKUP($A100,TheIsland_WP!$A$3:$O$223,4,TRUE)</f>
        <v xml:space="preserve">_Note 4 </v>
      </c>
      <c r="W100">
        <f>D100</f>
        <v>88</v>
      </c>
      <c r="X100" t="str">
        <f t="shared" si="1"/>
        <v xml:space="preserve">Note _Mei Yin _Note 4 </v>
      </c>
    </row>
    <row r="101" spans="1:24" x14ac:dyDescent="0.25">
      <c r="A101">
        <v>63900</v>
      </c>
      <c r="B101">
        <v>169300</v>
      </c>
      <c r="C101">
        <v>-14100</v>
      </c>
      <c r="D101">
        <v>87</v>
      </c>
      <c r="K101" t="str">
        <f>INDEX('explorer notes'!$B$1:$K$221,MATCH(A101,TheIsland_WP!A:A,),1)</f>
        <v xml:space="preserve">Dossier </v>
      </c>
      <c r="L101" t="str">
        <f>INDEX('explorer notes'!$B$1:$K$221,MATCH(B101,TheIsland_WP!I:I,),2)</f>
        <v xml:space="preserve">_Helena </v>
      </c>
      <c r="M101" t="str">
        <f>INDEX('explorer notes'!$B$1:$K$221,MATCH(C101,TheIsland_WP!J:J,),3)</f>
        <v xml:space="preserve">_Direbear </v>
      </c>
      <c r="O101" t="str">
        <f>VLOOKUP($A101,TheIsland_WP!$A$3:$O$223,2,TRUE)</f>
        <v xml:space="preserve">Note </v>
      </c>
      <c r="P101" t="str">
        <f>VLOOKUP($A101,TheIsland_WP!$A$3:$O$223,3,TRUE)</f>
        <v xml:space="preserve">_Mei Yin </v>
      </c>
      <c r="Q101" t="str">
        <f>VLOOKUP($A101,TheIsland_WP!$A$3:$O$223,4,TRUE)</f>
        <v xml:space="preserve">_Note 4 </v>
      </c>
      <c r="W101">
        <f>D101</f>
        <v>87</v>
      </c>
      <c r="X101" t="str">
        <f t="shared" si="1"/>
        <v xml:space="preserve">Note _Mei Yin _Note 4 </v>
      </c>
    </row>
    <row r="102" spans="1:24" x14ac:dyDescent="0.25">
      <c r="A102">
        <v>72000</v>
      </c>
      <c r="B102">
        <v>19200</v>
      </c>
      <c r="C102">
        <v>-9500</v>
      </c>
      <c r="D102">
        <v>85</v>
      </c>
      <c r="K102" t="str">
        <f>INDEX('explorer notes'!$B$1:$K$221,MATCH(A102,TheIsland_WP!A:A,),1)</f>
        <v xml:space="preserve">Dossier </v>
      </c>
      <c r="L102" t="str">
        <f>INDEX('explorer notes'!$B$1:$K$221,MATCH(B102,TheIsland_WP!I:I,),2)</f>
        <v xml:space="preserve">_Helena </v>
      </c>
      <c r="M102" t="str">
        <f>INDEX('explorer notes'!$B$1:$K$221,MATCH(C102,TheIsland_WP!J:J,),3)</f>
        <v xml:space="preserve">_Ovis </v>
      </c>
      <c r="O102" t="str">
        <f>VLOOKUP($A102,TheIsland_WP!$A$3:$O$223,2,TRUE)</f>
        <v xml:space="preserve">Note </v>
      </c>
      <c r="P102" t="str">
        <f>VLOOKUP($A102,TheIsland_WP!$A$3:$O$223,3,TRUE)</f>
        <v xml:space="preserve">_Mei Yin </v>
      </c>
      <c r="Q102" t="str">
        <f>VLOOKUP($A102,TheIsland_WP!$A$3:$O$223,4,TRUE)</f>
        <v xml:space="preserve">_Note 4 </v>
      </c>
      <c r="W102">
        <f>D102</f>
        <v>85</v>
      </c>
      <c r="X102" t="str">
        <f t="shared" si="1"/>
        <v xml:space="preserve">Note _Mei Yin _Note 4 </v>
      </c>
    </row>
    <row r="103" spans="1:24" x14ac:dyDescent="0.25">
      <c r="A103">
        <v>72487</v>
      </c>
      <c r="B103">
        <v>-114518</v>
      </c>
      <c r="C103">
        <v>25591</v>
      </c>
      <c r="D103">
        <v>6</v>
      </c>
      <c r="K103" t="e">
        <f>INDEX('explorer notes'!$B$1:$K$221,MATCH(A103,TheIsland_WP!A:A,),1)</f>
        <v>#N/A</v>
      </c>
      <c r="L103" t="e">
        <f>INDEX('explorer notes'!$B$1:$K$221,MATCH(B103,TheIsland_WP!I:I,),2)</f>
        <v>#N/A</v>
      </c>
      <c r="M103" t="e">
        <f>INDEX('explorer notes'!$B$1:$K$221,MATCH(C103,TheIsland_WP!J:J,),3)</f>
        <v>#N/A</v>
      </c>
      <c r="O103" t="str">
        <f>VLOOKUP($A103,TheIsland_WP!$A$3:$O$223,2,TRUE)</f>
        <v xml:space="preserve">Note </v>
      </c>
      <c r="P103" t="str">
        <f>VLOOKUP($A103,TheIsland_WP!$A$3:$O$223,3,TRUE)</f>
        <v xml:space="preserve">_Mei Yin </v>
      </c>
      <c r="Q103" t="str">
        <f>VLOOKUP($A103,TheIsland_WP!$A$3:$O$223,4,TRUE)</f>
        <v xml:space="preserve">_Note 4 </v>
      </c>
      <c r="W103">
        <f>D103</f>
        <v>6</v>
      </c>
      <c r="X103" t="str">
        <f t="shared" si="1"/>
        <v xml:space="preserve">Note _Mei Yin _Note 4 </v>
      </c>
    </row>
    <row r="104" spans="1:24" x14ac:dyDescent="0.25">
      <c r="A104">
        <v>73600</v>
      </c>
      <c r="B104">
        <v>178400</v>
      </c>
      <c r="C104">
        <v>-13900</v>
      </c>
      <c r="D104">
        <v>83</v>
      </c>
      <c r="K104" t="str">
        <f>INDEX('explorer notes'!$B$1:$K$221,MATCH(A104,TheIsland_WP!A:A,),1)</f>
        <v xml:space="preserve">Dossier </v>
      </c>
      <c r="L104" t="str">
        <f>INDEX('explorer notes'!$B$1:$K$221,MATCH(B104,TheIsland_WP!I:I,),2)</f>
        <v xml:space="preserve">_Helena </v>
      </c>
      <c r="M104" t="str">
        <f>INDEX('explorer notes'!$B$1:$K$221,MATCH(C104,TheIsland_WP!J:J,),3)</f>
        <v xml:space="preserve">_Onyc </v>
      </c>
      <c r="O104" t="str">
        <f>VLOOKUP($A104,TheIsland_WP!$A$3:$O$223,2,TRUE)</f>
        <v xml:space="preserve">Note </v>
      </c>
      <c r="P104" t="str">
        <f>VLOOKUP($A104,TheIsland_WP!$A$3:$O$223,3,TRUE)</f>
        <v xml:space="preserve">_Mei Yin </v>
      </c>
      <c r="Q104" t="str">
        <f>VLOOKUP($A104,TheIsland_WP!$A$3:$O$223,4,TRUE)</f>
        <v xml:space="preserve">_Note 4 </v>
      </c>
      <c r="W104">
        <f>D104</f>
        <v>83</v>
      </c>
      <c r="X104" t="str">
        <f t="shared" si="1"/>
        <v xml:space="preserve">Note _Mei Yin _Note 4 </v>
      </c>
    </row>
    <row r="105" spans="1:24" x14ac:dyDescent="0.25">
      <c r="A105">
        <v>76000</v>
      </c>
      <c r="B105">
        <v>147200</v>
      </c>
      <c r="C105">
        <v>-10600</v>
      </c>
      <c r="D105">
        <v>8</v>
      </c>
      <c r="K105" t="str">
        <f>INDEX('explorer notes'!$B$1:$K$221,MATCH(A105,TheIsland_WP!A:A,),1)</f>
        <v xml:space="preserve">Dossier </v>
      </c>
      <c r="L105" t="str">
        <f>INDEX('explorer notes'!$B$1:$K$221,MATCH(B105,TheIsland_WP!I:I,),2)</f>
        <v xml:space="preserve">_Helena </v>
      </c>
      <c r="M105" t="str">
        <f>INDEX('explorer notes'!$B$1:$K$221,MATCH(C105,TheIsland_WP!J:J,),3)</f>
        <v xml:space="preserve">_Archaeopteryx </v>
      </c>
      <c r="O105" t="str">
        <f>VLOOKUP($A105,TheIsland_WP!$A$3:$O$223,2,TRUE)</f>
        <v xml:space="preserve">Note </v>
      </c>
      <c r="P105" t="str">
        <f>VLOOKUP($A105,TheIsland_WP!$A$3:$O$223,3,TRUE)</f>
        <v xml:space="preserve">_Mei Yin </v>
      </c>
      <c r="Q105" t="str">
        <f>VLOOKUP($A105,TheIsland_WP!$A$3:$O$223,4,TRUE)</f>
        <v xml:space="preserve">_Note 4 </v>
      </c>
      <c r="W105">
        <f>D105</f>
        <v>8</v>
      </c>
      <c r="X105" t="str">
        <f t="shared" si="1"/>
        <v xml:space="preserve">Note _Mei Yin _Note 4 </v>
      </c>
    </row>
    <row r="106" spans="1:24" x14ac:dyDescent="0.25">
      <c r="A106">
        <v>83000</v>
      </c>
      <c r="B106">
        <v>205547</v>
      </c>
      <c r="C106">
        <v>-10511</v>
      </c>
      <c r="D106">
        <v>166</v>
      </c>
      <c r="K106" t="e">
        <f>INDEX('explorer notes'!$B$1:$K$221,MATCH(A106,TheIsland_WP!A:A,),1)</f>
        <v>#N/A</v>
      </c>
      <c r="L106" t="e">
        <f>INDEX('explorer notes'!$B$1:$K$221,MATCH(B106,TheIsland_WP!I:I,),2)</f>
        <v>#N/A</v>
      </c>
      <c r="M106" t="e">
        <f>INDEX('explorer notes'!$B$1:$K$221,MATCH(C106,TheIsland_WP!J:J,),3)</f>
        <v>#N/A</v>
      </c>
      <c r="O106" t="str">
        <f>VLOOKUP($A106,TheIsland_WP!$A$3:$O$223,2,TRUE)</f>
        <v xml:space="preserve">Note </v>
      </c>
      <c r="P106" t="str">
        <f>VLOOKUP($A106,TheIsland_WP!$A$3:$O$223,3,TRUE)</f>
        <v xml:space="preserve">_Mei Yin </v>
      </c>
      <c r="Q106" t="str">
        <f>VLOOKUP($A106,TheIsland_WP!$A$3:$O$223,4,TRUE)</f>
        <v xml:space="preserve">_Note 4 </v>
      </c>
      <c r="W106">
        <f>D106</f>
        <v>166</v>
      </c>
      <c r="X106" t="str">
        <f t="shared" si="1"/>
        <v xml:space="preserve">Note _Mei Yin _Note 4 </v>
      </c>
    </row>
    <row r="107" spans="1:24" x14ac:dyDescent="0.25">
      <c r="A107">
        <v>86446</v>
      </c>
      <c r="B107">
        <v>-52600</v>
      </c>
      <c r="C107">
        <v>-5645</v>
      </c>
      <c r="D107">
        <v>75</v>
      </c>
      <c r="K107" t="e">
        <f>INDEX('explorer notes'!$B$1:$K$221,MATCH(A107,TheIsland_WP!A:A,),1)</f>
        <v>#N/A</v>
      </c>
      <c r="L107" t="e">
        <f>INDEX('explorer notes'!$B$1:$K$221,MATCH(B107,TheIsland_WP!I:I,),2)</f>
        <v>#N/A</v>
      </c>
      <c r="M107" t="e">
        <f>INDEX('explorer notes'!$B$1:$K$221,MATCH(C107,TheIsland_WP!J:J,),3)</f>
        <v>#N/A</v>
      </c>
      <c r="O107" t="str">
        <f>VLOOKUP($A107,TheIsland_WP!$A$3:$O$223,2,TRUE)</f>
        <v xml:space="preserve">Note </v>
      </c>
      <c r="P107" t="str">
        <f>VLOOKUP($A107,TheIsland_WP!$A$3:$O$223,3,TRUE)</f>
        <v xml:space="preserve">_Mei Yin </v>
      </c>
      <c r="Q107" t="str">
        <f>VLOOKUP($A107,TheIsland_WP!$A$3:$O$223,4,TRUE)</f>
        <v xml:space="preserve">_Note 4 </v>
      </c>
      <c r="W107">
        <f>D107</f>
        <v>75</v>
      </c>
      <c r="X107" t="str">
        <f t="shared" si="1"/>
        <v xml:space="preserve">Note _Mei Yin _Note 4 </v>
      </c>
    </row>
    <row r="108" spans="1:24" x14ac:dyDescent="0.25">
      <c r="A108">
        <v>87200</v>
      </c>
      <c r="B108">
        <v>-200800</v>
      </c>
      <c r="C108">
        <v>-800</v>
      </c>
      <c r="D108">
        <v>77</v>
      </c>
      <c r="K108" t="str">
        <f>INDEX('explorer notes'!$B$1:$K$221,MATCH(A108,TheIsland_WP!A:A,),1)</f>
        <v xml:space="preserve">Dossier </v>
      </c>
      <c r="L108" t="str">
        <f>INDEX('explorer notes'!$B$1:$K$221,MATCH(B108,TheIsland_WP!I:I,),2)</f>
        <v xml:space="preserve">_Helena </v>
      </c>
      <c r="M108" t="str">
        <f>INDEX('explorer notes'!$B$1:$K$221,MATCH(C108,TheIsland_WP!J:J,),3)</f>
        <v xml:space="preserve">_Meganeura </v>
      </c>
      <c r="O108" t="str">
        <f>VLOOKUP($A108,TheIsland_WP!$A$3:$O$223,2,TRUE)</f>
        <v xml:space="preserve">Note </v>
      </c>
      <c r="P108" t="str">
        <f>VLOOKUP($A108,TheIsland_WP!$A$3:$O$223,3,TRUE)</f>
        <v xml:space="preserve">_Mei Yin </v>
      </c>
      <c r="Q108" t="str">
        <f>VLOOKUP($A108,TheIsland_WP!$A$3:$O$223,4,TRUE)</f>
        <v xml:space="preserve">_Note 4 </v>
      </c>
      <c r="W108">
        <f>D108</f>
        <v>77</v>
      </c>
      <c r="X108" t="str">
        <f t="shared" si="1"/>
        <v xml:space="preserve">Note _Mei Yin _Note 4 </v>
      </c>
    </row>
    <row r="109" spans="1:24" x14ac:dyDescent="0.25">
      <c r="A109">
        <v>87200</v>
      </c>
      <c r="B109">
        <v>-17500</v>
      </c>
      <c r="C109">
        <v>-12000</v>
      </c>
      <c r="D109">
        <v>78</v>
      </c>
      <c r="K109" t="str">
        <f>INDEX('explorer notes'!$B$1:$K$221,MATCH(A109,TheIsland_WP!A:A,),1)</f>
        <v xml:space="preserve">Dossier </v>
      </c>
      <c r="L109" t="str">
        <f>INDEX('explorer notes'!$B$1:$K$221,MATCH(B109,TheIsland_WP!I:I,),2)</f>
        <v xml:space="preserve">_Helena </v>
      </c>
      <c r="M109" t="str">
        <f>INDEX('explorer notes'!$B$1:$K$221,MATCH(C109,TheIsland_WP!J:J,),3)</f>
        <v xml:space="preserve">_Megatherium </v>
      </c>
      <c r="O109" t="str">
        <f>VLOOKUP($A109,TheIsland_WP!$A$3:$O$223,2,TRUE)</f>
        <v xml:space="preserve">Note </v>
      </c>
      <c r="P109" t="str">
        <f>VLOOKUP($A109,TheIsland_WP!$A$3:$O$223,3,TRUE)</f>
        <v xml:space="preserve">_Mei Yin </v>
      </c>
      <c r="Q109" t="str">
        <f>VLOOKUP($A109,TheIsland_WP!$A$3:$O$223,4,TRUE)</f>
        <v xml:space="preserve">_Note 4 </v>
      </c>
      <c r="W109">
        <f>D109</f>
        <v>78</v>
      </c>
      <c r="X109" t="str">
        <f t="shared" si="1"/>
        <v xml:space="preserve">Note _Mei Yin _Note 4 </v>
      </c>
    </row>
    <row r="110" spans="1:24" x14ac:dyDescent="0.25">
      <c r="A110">
        <v>89014</v>
      </c>
      <c r="B110">
        <v>165598</v>
      </c>
      <c r="C110">
        <v>-14307</v>
      </c>
      <c r="D110">
        <v>3</v>
      </c>
      <c r="K110" t="str">
        <f>INDEX('explorer notes'!$B$1:$K$221,MATCH(A110,TheIsland_WP!A:A,),1)</f>
        <v xml:space="preserve">Dossier </v>
      </c>
      <c r="L110" t="str">
        <f>INDEX('explorer notes'!$B$1:$K$221,MATCH(B110,TheIsland_WP!I:I,),2)</f>
        <v xml:space="preserve">_Helena </v>
      </c>
      <c r="M110" t="str">
        <f>INDEX('explorer notes'!$B$1:$K$221,MATCH(C110,TheIsland_WP!J:J,),3)</f>
        <v xml:space="preserve">_Ankylosaurus </v>
      </c>
      <c r="O110" t="str">
        <f>VLOOKUP($A110,TheIsland_WP!$A$3:$O$223,2,TRUE)</f>
        <v xml:space="preserve">Note </v>
      </c>
      <c r="P110" t="str">
        <f>VLOOKUP($A110,TheIsland_WP!$A$3:$O$223,3,TRUE)</f>
        <v xml:space="preserve">_Mei Yin </v>
      </c>
      <c r="Q110" t="str">
        <f>VLOOKUP($A110,TheIsland_WP!$A$3:$O$223,4,TRUE)</f>
        <v xml:space="preserve">_Note 4 </v>
      </c>
      <c r="W110">
        <f>D110</f>
        <v>3</v>
      </c>
      <c r="X110" t="str">
        <f t="shared" si="1"/>
        <v xml:space="preserve">Note _Mei Yin _Note 4 </v>
      </c>
    </row>
    <row r="111" spans="1:24" x14ac:dyDescent="0.25">
      <c r="A111">
        <v>92300</v>
      </c>
      <c r="B111">
        <v>113000</v>
      </c>
      <c r="C111">
        <v>-7000</v>
      </c>
      <c r="D111">
        <v>141</v>
      </c>
      <c r="K111" t="str">
        <f>INDEX('explorer notes'!$B$1:$K$221,MATCH(A111,TheIsland_WP!A:A,),1)</f>
        <v xml:space="preserve">Note </v>
      </c>
      <c r="L111" t="str">
        <f>INDEX('explorer notes'!$B$1:$K$221,MATCH(B111,TheIsland_WP!I:I,),2)</f>
        <v xml:space="preserve">_Helena </v>
      </c>
      <c r="M111" t="str">
        <f>INDEX('explorer notes'!$B$1:$K$221,MATCH(C111,TheIsland_WP!J:J,),3)</f>
        <v xml:space="preserve">_Note 19 </v>
      </c>
      <c r="O111" t="str">
        <f>VLOOKUP($A111,TheIsland_WP!$A$3:$O$223,2,TRUE)</f>
        <v xml:space="preserve">Note </v>
      </c>
      <c r="P111" t="str">
        <f>VLOOKUP($A111,TheIsland_WP!$A$3:$O$223,3,TRUE)</f>
        <v xml:space="preserve">_Mei Yin </v>
      </c>
      <c r="Q111" t="str">
        <f>VLOOKUP($A111,TheIsland_WP!$A$3:$O$223,4,TRUE)</f>
        <v xml:space="preserve">_Note 4 </v>
      </c>
      <c r="W111">
        <f>D111</f>
        <v>141</v>
      </c>
      <c r="X111" t="str">
        <f t="shared" si="1"/>
        <v xml:space="preserve">Note _Mei Yin _Note 4 </v>
      </c>
    </row>
    <row r="112" spans="1:24" x14ac:dyDescent="0.25">
      <c r="A112">
        <v>95300</v>
      </c>
      <c r="B112">
        <v>245200</v>
      </c>
      <c r="C112">
        <v>-10700</v>
      </c>
      <c r="D112">
        <v>2</v>
      </c>
      <c r="K112" t="str">
        <f>INDEX('explorer notes'!$B$1:$K$221,MATCH(A112,TheIsland_WP!A:A,),1)</f>
        <v xml:space="preserve">Dossier </v>
      </c>
      <c r="L112" t="str">
        <f>INDEX('explorer notes'!$B$1:$K$221,MATCH(B112,TheIsland_WP!I:I,),2)</f>
        <v xml:space="preserve">_Helena </v>
      </c>
      <c r="M112" t="str">
        <f>INDEX('explorer notes'!$B$1:$K$221,MATCH(C112,TheIsland_WP!J:J,),3)</f>
        <v xml:space="preserve">_Anglerfish </v>
      </c>
      <c r="O112" t="str">
        <f>VLOOKUP($A112,TheIsland_WP!$A$3:$O$223,2,TRUE)</f>
        <v xml:space="preserve">Note </v>
      </c>
      <c r="P112" t="str">
        <f>VLOOKUP($A112,TheIsland_WP!$A$3:$O$223,3,TRUE)</f>
        <v xml:space="preserve">_Mei Yin </v>
      </c>
      <c r="Q112" t="str">
        <f>VLOOKUP($A112,TheIsland_WP!$A$3:$O$223,4,TRUE)</f>
        <v xml:space="preserve">_Note 4 </v>
      </c>
      <c r="W112">
        <f>D112</f>
        <v>2</v>
      </c>
      <c r="X112" t="str">
        <f t="shared" si="1"/>
        <v xml:space="preserve">Note _Mei Yin _Note 4 </v>
      </c>
    </row>
    <row r="113" spans="1:24" x14ac:dyDescent="0.25">
      <c r="A113">
        <v>98731</v>
      </c>
      <c r="B113">
        <v>-35183</v>
      </c>
      <c r="C113">
        <v>-12286</v>
      </c>
      <c r="D113">
        <v>1</v>
      </c>
      <c r="K113" t="str">
        <f>INDEX('explorer notes'!$B$1:$K$221,MATCH(A113,TheIsland_WP!A:A,),1)</f>
        <v xml:space="preserve">Dossier </v>
      </c>
      <c r="L113" t="str">
        <f>INDEX('explorer notes'!$B$1:$K$221,MATCH(B113,TheIsland_WP!I:I,),2)</f>
        <v xml:space="preserve">_Helena </v>
      </c>
      <c r="M113" t="str">
        <f>INDEX('explorer notes'!$B$1:$K$221,MATCH(C113,TheIsland_WP!J:J,),3)</f>
        <v xml:space="preserve">_Ammonite </v>
      </c>
      <c r="O113" t="str">
        <f>VLOOKUP($A113,TheIsland_WP!$A$3:$O$223,2,TRUE)</f>
        <v xml:space="preserve">Note </v>
      </c>
      <c r="P113" t="str">
        <f>VLOOKUP($A113,TheIsland_WP!$A$3:$O$223,3,TRUE)</f>
        <v xml:space="preserve">_Mei Yin </v>
      </c>
      <c r="Q113" t="str">
        <f>VLOOKUP($A113,TheIsland_WP!$A$3:$O$223,4,TRUE)</f>
        <v xml:space="preserve">_Note 4 </v>
      </c>
      <c r="W113">
        <f>D113</f>
        <v>1</v>
      </c>
      <c r="X113" t="str">
        <f t="shared" si="1"/>
        <v xml:space="preserve">Note _Mei Yin _Note 4 </v>
      </c>
    </row>
    <row r="114" spans="1:24" x14ac:dyDescent="0.25">
      <c r="A114">
        <v>103000</v>
      </c>
      <c r="B114">
        <v>-189200</v>
      </c>
      <c r="C114">
        <v>-9900</v>
      </c>
      <c r="D114">
        <v>140</v>
      </c>
      <c r="K114" t="str">
        <f>INDEX('explorer notes'!$B$1:$K$221,MATCH(A114,TheIsland_WP!A:A,),1)</f>
        <v xml:space="preserve">Note </v>
      </c>
      <c r="L114" t="str">
        <f>INDEX('explorer notes'!$B$1:$K$221,MATCH(B114,TheIsland_WP!I:I,),2)</f>
        <v xml:space="preserve">_Helena </v>
      </c>
      <c r="M114" t="str">
        <f>INDEX('explorer notes'!$B$1:$K$221,MATCH(C114,TheIsland_WP!J:J,),3)</f>
        <v xml:space="preserve">_Megalania </v>
      </c>
      <c r="O114" t="str">
        <f>VLOOKUP($A114,TheIsland_WP!$A$3:$O$223,2,TRUE)</f>
        <v xml:space="preserve">Note </v>
      </c>
      <c r="P114" t="str">
        <f>VLOOKUP($A114,TheIsland_WP!$A$3:$O$223,3,TRUE)</f>
        <v xml:space="preserve">_Mei Yin </v>
      </c>
      <c r="Q114" t="str">
        <f>VLOOKUP($A114,TheIsland_WP!$A$3:$O$223,4,TRUE)</f>
        <v xml:space="preserve">_Note 4 </v>
      </c>
      <c r="W114">
        <f>D114</f>
        <v>140</v>
      </c>
      <c r="X114" t="str">
        <f t="shared" si="1"/>
        <v xml:space="preserve">Note _Mei Yin _Note 4 </v>
      </c>
    </row>
    <row r="115" spans="1:24" x14ac:dyDescent="0.25">
      <c r="A115">
        <v>103200</v>
      </c>
      <c r="B115">
        <v>257600</v>
      </c>
      <c r="C115">
        <v>-9900</v>
      </c>
      <c r="D115">
        <v>71</v>
      </c>
      <c r="K115" t="str">
        <f>INDEX('explorer notes'!$B$1:$K$221,MATCH(A115,TheIsland_WP!A:A,),1)</f>
        <v xml:space="preserve">Dossier </v>
      </c>
      <c r="L115" t="str">
        <f>INDEX('explorer notes'!$B$1:$K$221,MATCH(B115,TheIsland_WP!I:I,),2)</f>
        <v xml:space="preserve">_Helena </v>
      </c>
      <c r="M115" t="str">
        <f>INDEX('explorer notes'!$B$1:$K$221,MATCH(C115,TheIsland_WP!J:J,),3)</f>
        <v xml:space="preserve">_Megalania </v>
      </c>
      <c r="O115" t="str">
        <f>VLOOKUP($A115,TheIsland_WP!$A$3:$O$223,2,TRUE)</f>
        <v xml:space="preserve">Note </v>
      </c>
      <c r="P115" t="str">
        <f>VLOOKUP($A115,TheIsland_WP!$A$3:$O$223,3,TRUE)</f>
        <v xml:space="preserve">_Mei Yin </v>
      </c>
      <c r="Q115" t="str">
        <f>VLOOKUP($A115,TheIsland_WP!$A$3:$O$223,4,TRUE)</f>
        <v xml:space="preserve">_Note 4 </v>
      </c>
      <c r="W115">
        <f>D115</f>
        <v>71</v>
      </c>
      <c r="X115" t="str">
        <f t="shared" si="1"/>
        <v xml:space="preserve">Note _Mei Yin _Note 4 </v>
      </c>
    </row>
    <row r="116" spans="1:24" x14ac:dyDescent="0.25">
      <c r="A116">
        <v>115788</v>
      </c>
      <c r="B116">
        <v>182198</v>
      </c>
      <c r="C116">
        <v>-12636</v>
      </c>
      <c r="D116">
        <v>70</v>
      </c>
      <c r="K116" t="str">
        <f>INDEX('explorer notes'!$B$1:$K$221,MATCH(A116,TheIsland_WP!A:A,),1)</f>
        <v xml:space="preserve">Dossier </v>
      </c>
      <c r="L116" t="str">
        <f>INDEX('explorer notes'!$B$1:$K$221,MATCH(B116,TheIsland_WP!I:I,),2)</f>
        <v xml:space="preserve">_Helena </v>
      </c>
      <c r="M116" t="str">
        <f>INDEX('explorer notes'!$B$1:$K$221,MATCH(C116,TheIsland_WP!J:J,),3)</f>
        <v xml:space="preserve">_Manta </v>
      </c>
      <c r="O116" t="str">
        <f>VLOOKUP($A116,TheIsland_WP!$A$3:$O$223,2,TRUE)</f>
        <v xml:space="preserve">Note </v>
      </c>
      <c r="P116" t="str">
        <f>VLOOKUP($A116,TheIsland_WP!$A$3:$O$223,3,TRUE)</f>
        <v xml:space="preserve">_Mei Yin </v>
      </c>
      <c r="Q116" t="str">
        <f>VLOOKUP($A116,TheIsland_WP!$A$3:$O$223,4,TRUE)</f>
        <v xml:space="preserve">_Note 4 </v>
      </c>
      <c r="W116">
        <f>D116</f>
        <v>70</v>
      </c>
      <c r="X116" t="str">
        <f t="shared" si="1"/>
        <v xml:space="preserve">Note _Mei Yin _Note 4 </v>
      </c>
    </row>
    <row r="117" spans="1:24" x14ac:dyDescent="0.25">
      <c r="A117">
        <v>122400</v>
      </c>
      <c r="B117">
        <v>-208800</v>
      </c>
      <c r="C117">
        <v>-13400</v>
      </c>
      <c r="D117">
        <v>139</v>
      </c>
      <c r="K117" t="str">
        <f>INDEX('explorer notes'!$B$1:$K$221,MATCH(A117,TheIsland_WP!A:A,),1)</f>
        <v xml:space="preserve">Note </v>
      </c>
      <c r="L117" t="str">
        <f>INDEX('explorer notes'!$B$1:$K$221,MATCH(B117,TheIsland_WP!I:I,),2)</f>
        <v xml:space="preserve">_Helena </v>
      </c>
      <c r="M117" t="str">
        <f>INDEX('explorer notes'!$B$1:$K$221,MATCH(C117,TheIsland_WP!J:J,),3)</f>
        <v xml:space="preserve">_Note 17 </v>
      </c>
      <c r="O117" t="str">
        <f>VLOOKUP($A117,TheIsland_WP!$A$3:$O$223,2,TRUE)</f>
        <v xml:space="preserve">Note </v>
      </c>
      <c r="P117" t="str">
        <f>VLOOKUP($A117,TheIsland_WP!$A$3:$O$223,3,TRUE)</f>
        <v xml:space="preserve">_Mei Yin </v>
      </c>
      <c r="Q117" t="str">
        <f>VLOOKUP($A117,TheIsland_WP!$A$3:$O$223,4,TRUE)</f>
        <v xml:space="preserve">_Note 4 </v>
      </c>
      <c r="W117">
        <f>D117</f>
        <v>139</v>
      </c>
      <c r="X117" t="str">
        <f t="shared" si="1"/>
        <v xml:space="preserve">Note _Mei Yin _Note 4 </v>
      </c>
    </row>
    <row r="118" spans="1:24" x14ac:dyDescent="0.25">
      <c r="A118">
        <v>124800</v>
      </c>
      <c r="B118">
        <v>200000</v>
      </c>
      <c r="C118">
        <v>-12500</v>
      </c>
      <c r="D118">
        <v>163</v>
      </c>
      <c r="K118" t="str">
        <f>INDEX('explorer notes'!$B$1:$K$221,MATCH(A118,TheIsland_WP!A:A,),1)</f>
        <v xml:space="preserve">Record </v>
      </c>
      <c r="L118" t="str">
        <f>INDEX('explorer notes'!$B$1:$K$221,MATCH(B118,TheIsland_WP!I:I,),2)</f>
        <v xml:space="preserve">_Rockwell </v>
      </c>
      <c r="M118" t="str">
        <f>INDEX('explorer notes'!$B$1:$K$221,MATCH(C118,TheIsland_WP!J:J,),3)</f>
        <v xml:space="preserve">_Note 4 </v>
      </c>
      <c r="O118" t="str">
        <f>VLOOKUP($A118,TheIsland_WP!$A$3:$O$223,2,TRUE)</f>
        <v xml:space="preserve">Note </v>
      </c>
      <c r="P118" t="str">
        <f>VLOOKUP($A118,TheIsland_WP!$A$3:$O$223,3,TRUE)</f>
        <v xml:space="preserve">_Mei Yin </v>
      </c>
      <c r="Q118" t="str">
        <f>VLOOKUP($A118,TheIsland_WP!$A$3:$O$223,4,TRUE)</f>
        <v xml:space="preserve">_Note 4 </v>
      </c>
      <c r="W118">
        <f>D118</f>
        <v>163</v>
      </c>
      <c r="X118" t="str">
        <f t="shared" si="1"/>
        <v xml:space="preserve">Note _Mei Yin _Note 4 </v>
      </c>
    </row>
    <row r="119" spans="1:24" x14ac:dyDescent="0.25">
      <c r="A119">
        <v>129600</v>
      </c>
      <c r="B119">
        <v>-140800</v>
      </c>
      <c r="C119">
        <v>-6300</v>
      </c>
      <c r="D119">
        <v>67</v>
      </c>
      <c r="K119" t="str">
        <f>INDEX('explorer notes'!$B$1:$K$221,MATCH(A119,TheIsland_WP!A:A,),1)</f>
        <v xml:space="preserve">Dossier </v>
      </c>
      <c r="L119" t="str">
        <f>INDEX('explorer notes'!$B$1:$K$221,MATCH(B119,TheIsland_WP!I:I,),2)</f>
        <v xml:space="preserve">_Helena </v>
      </c>
      <c r="M119" t="str">
        <f>INDEX('explorer notes'!$B$1:$K$221,MATCH(C119,TheIsland_WP!J:J,),3)</f>
        <v xml:space="preserve">_Liopleurodon </v>
      </c>
      <c r="O119" t="str">
        <f>VLOOKUP($A119,TheIsland_WP!$A$3:$O$223,2,TRUE)</f>
        <v xml:space="preserve">Note </v>
      </c>
      <c r="P119" t="str">
        <f>VLOOKUP($A119,TheIsland_WP!$A$3:$O$223,3,TRUE)</f>
        <v xml:space="preserve">_Mei Yin </v>
      </c>
      <c r="Q119" t="str">
        <f>VLOOKUP($A119,TheIsland_WP!$A$3:$O$223,4,TRUE)</f>
        <v xml:space="preserve">_Note 4 </v>
      </c>
      <c r="W119">
        <f>D119</f>
        <v>67</v>
      </c>
      <c r="X119" t="str">
        <f t="shared" si="1"/>
        <v xml:space="preserve">Note _Mei Yin _Note 4 </v>
      </c>
    </row>
    <row r="120" spans="1:24" x14ac:dyDescent="0.25">
      <c r="A120">
        <v>132570</v>
      </c>
      <c r="B120">
        <v>-43780</v>
      </c>
      <c r="C120">
        <v>-10600</v>
      </c>
      <c r="D120">
        <v>66</v>
      </c>
      <c r="K120" t="e">
        <f>INDEX('explorer notes'!$B$1:$K$221,MATCH(A120,TheIsland_WP!A:A,),1)</f>
        <v>#N/A</v>
      </c>
      <c r="L120" t="e">
        <f>INDEX('explorer notes'!$B$1:$K$221,MATCH(B120,TheIsland_WP!I:I,),2)</f>
        <v>#N/A</v>
      </c>
      <c r="M120" t="str">
        <f>INDEX('explorer notes'!$B$1:$K$221,MATCH(C120,TheIsland_WP!J:J,),3)</f>
        <v xml:space="preserve">_Archaeopteryx </v>
      </c>
      <c r="O120" t="str">
        <f>VLOOKUP($A120,TheIsland_WP!$A$3:$O$223,2,TRUE)</f>
        <v xml:space="preserve">Note </v>
      </c>
      <c r="P120" t="str">
        <f>VLOOKUP($A120,TheIsland_WP!$A$3:$O$223,3,TRUE)</f>
        <v xml:space="preserve">_Mei Yin </v>
      </c>
      <c r="Q120" t="str">
        <f>VLOOKUP($A120,TheIsland_WP!$A$3:$O$223,4,TRUE)</f>
        <v xml:space="preserve">_Note 4 </v>
      </c>
      <c r="W120">
        <f>D120</f>
        <v>66</v>
      </c>
      <c r="X120" t="str">
        <f t="shared" si="1"/>
        <v xml:space="preserve">Note _Mei Yin _Note 4 </v>
      </c>
    </row>
    <row r="121" spans="1:24" x14ac:dyDescent="0.25">
      <c r="A121">
        <v>136800</v>
      </c>
      <c r="B121">
        <v>240000</v>
      </c>
      <c r="C121">
        <v>-12200</v>
      </c>
      <c r="D121">
        <v>161</v>
      </c>
      <c r="K121" t="str">
        <f>INDEX('explorer notes'!$B$1:$K$221,MATCH(A121,TheIsland_WP!A:A,),1)</f>
        <v xml:space="preserve">Record </v>
      </c>
      <c r="L121" t="str">
        <f>INDEX('explorer notes'!$B$1:$K$221,MATCH(B121,TheIsland_WP!I:I,),2)</f>
        <v xml:space="preserve">_Rockwell </v>
      </c>
      <c r="M121" t="str">
        <f>INDEX('explorer notes'!$B$1:$K$221,MATCH(C121,TheIsland_WP!J:J,),3)</f>
        <v xml:space="preserve">_Thylacoleo </v>
      </c>
      <c r="O121" t="str">
        <f>VLOOKUP($A121,TheIsland_WP!$A$3:$O$223,2,TRUE)</f>
        <v xml:space="preserve">Note </v>
      </c>
      <c r="P121" t="str">
        <f>VLOOKUP($A121,TheIsland_WP!$A$3:$O$223,3,TRUE)</f>
        <v xml:space="preserve">_Mei Yin </v>
      </c>
      <c r="Q121" t="str">
        <f>VLOOKUP($A121,TheIsland_WP!$A$3:$O$223,4,TRUE)</f>
        <v xml:space="preserve">_Note 4 </v>
      </c>
      <c r="W121">
        <f>D121</f>
        <v>161</v>
      </c>
      <c r="X121" t="str">
        <f t="shared" si="1"/>
        <v xml:space="preserve">Note _Mei Yin _Note 4 </v>
      </c>
    </row>
    <row r="122" spans="1:24" x14ac:dyDescent="0.25">
      <c r="A122">
        <v>144000</v>
      </c>
      <c r="B122">
        <v>-70400</v>
      </c>
      <c r="C122">
        <v>-11000</v>
      </c>
      <c r="D122">
        <v>135</v>
      </c>
      <c r="K122" t="str">
        <f>INDEX('explorer notes'!$B$1:$K$221,MATCH(A122,TheIsland_WP!A:A,),1)</f>
        <v xml:space="preserve">Note </v>
      </c>
      <c r="L122" t="str">
        <f>INDEX('explorer notes'!$B$1:$K$221,MATCH(B122,TheIsland_WP!I:I,),2)</f>
        <v xml:space="preserve">_Helena </v>
      </c>
      <c r="M122" t="str">
        <f>INDEX('explorer notes'!$B$1:$K$221,MATCH(C122,TheIsland_WP!J:J,),3)</f>
        <v xml:space="preserve">_Note 13 </v>
      </c>
      <c r="O122" t="str">
        <f>VLOOKUP($A122,TheIsland_WP!$A$3:$O$223,2,TRUE)</f>
        <v xml:space="preserve">Note </v>
      </c>
      <c r="P122" t="str">
        <f>VLOOKUP($A122,TheIsland_WP!$A$3:$O$223,3,TRUE)</f>
        <v xml:space="preserve">_Mei Yin </v>
      </c>
      <c r="Q122" t="str">
        <f>VLOOKUP($A122,TheIsland_WP!$A$3:$O$223,4,TRUE)</f>
        <v xml:space="preserve">_Note 4 </v>
      </c>
      <c r="W122">
        <f>D122</f>
        <v>135</v>
      </c>
      <c r="X122" t="str">
        <f t="shared" si="1"/>
        <v xml:space="preserve">Note _Mei Yin _Note 4 </v>
      </c>
    </row>
    <row r="123" spans="1:24" x14ac:dyDescent="0.25">
      <c r="A123">
        <v>144800</v>
      </c>
      <c r="B123">
        <v>212000</v>
      </c>
      <c r="C123">
        <v>-12000</v>
      </c>
      <c r="D123">
        <v>159</v>
      </c>
      <c r="K123" t="str">
        <f>INDEX('explorer notes'!$B$1:$K$221,MATCH(A123,TheIsland_WP!A:A,),1)</f>
        <v xml:space="preserve">Record </v>
      </c>
      <c r="L123" t="str">
        <f>INDEX('explorer notes'!$B$1:$K$221,MATCH(B123,TheIsland_WP!I:I,),2)</f>
        <v xml:space="preserve">_Rockwell </v>
      </c>
      <c r="M123" t="str">
        <f>INDEX('explorer notes'!$B$1:$K$221,MATCH(C123,TheIsland_WP!J:J,),3)</f>
        <v xml:space="preserve">_Megatherium </v>
      </c>
      <c r="O123" t="str">
        <f>VLOOKUP($A123,TheIsland_WP!$A$3:$O$223,2,TRUE)</f>
        <v xml:space="preserve">Note </v>
      </c>
      <c r="P123" t="str">
        <f>VLOOKUP($A123,TheIsland_WP!$A$3:$O$223,3,TRUE)</f>
        <v xml:space="preserve">_Mei Yin </v>
      </c>
      <c r="Q123" t="str">
        <f>VLOOKUP($A123,TheIsland_WP!$A$3:$O$223,4,TRUE)</f>
        <v xml:space="preserve">_Note 4 </v>
      </c>
      <c r="W123">
        <f>D123</f>
        <v>159</v>
      </c>
      <c r="X123" t="str">
        <f t="shared" si="1"/>
        <v xml:space="preserve">Note _Mei Yin _Note 4 </v>
      </c>
    </row>
    <row r="124" spans="1:24" x14ac:dyDescent="0.25">
      <c r="A124">
        <v>147200</v>
      </c>
      <c r="B124">
        <v>-37000</v>
      </c>
      <c r="C124">
        <v>-9500</v>
      </c>
      <c r="D124">
        <v>134</v>
      </c>
      <c r="K124" t="str">
        <f>INDEX('explorer notes'!$B$1:$K$221,MATCH(A124,TheIsland_WP!A:A,),1)</f>
        <v xml:space="preserve">Note </v>
      </c>
      <c r="L124" t="str">
        <f>INDEX('explorer notes'!$B$1:$K$221,MATCH(B124,TheIsland_WP!I:I,),2)</f>
        <v xml:space="preserve">_Helena </v>
      </c>
      <c r="M124" t="str">
        <f>INDEX('explorer notes'!$B$1:$K$221,MATCH(C124,TheIsland_WP!J:J,),3)</f>
        <v xml:space="preserve">_Ovis </v>
      </c>
      <c r="O124" t="str">
        <f>VLOOKUP($A124,TheIsland_WP!$A$3:$O$223,2,TRUE)</f>
        <v xml:space="preserve">Note </v>
      </c>
      <c r="P124" t="str">
        <f>VLOOKUP($A124,TheIsland_WP!$A$3:$O$223,3,TRUE)</f>
        <v xml:space="preserve">_Nerva </v>
      </c>
      <c r="Q124" t="str">
        <f>VLOOKUP($A124,TheIsland_WP!$A$3:$O$223,4,TRUE)</f>
        <v xml:space="preserve">_Note 23 </v>
      </c>
      <c r="W124">
        <f>D124</f>
        <v>134</v>
      </c>
      <c r="X124" t="str">
        <f t="shared" si="1"/>
        <v xml:space="preserve">Note _Nerva _Note 23 </v>
      </c>
    </row>
    <row r="125" spans="1:24" x14ac:dyDescent="0.25">
      <c r="A125">
        <v>148000</v>
      </c>
      <c r="B125">
        <v>-220800</v>
      </c>
      <c r="C125">
        <v>-12800</v>
      </c>
      <c r="D125">
        <v>133</v>
      </c>
      <c r="K125" t="str">
        <f>INDEX('explorer notes'!$B$1:$K$221,MATCH(A125,TheIsland_WP!A:A,),1)</f>
        <v xml:space="preserve">Note </v>
      </c>
      <c r="L125" t="str">
        <f>INDEX('explorer notes'!$B$1:$K$221,MATCH(B125,TheIsland_WP!I:I,),2)</f>
        <v xml:space="preserve">_Helena </v>
      </c>
      <c r="M125" t="str">
        <f>INDEX('explorer notes'!$B$1:$K$221,MATCH(C125,TheIsland_WP!J:J,),3)</f>
        <v xml:space="preserve">_Note 2 </v>
      </c>
      <c r="O125" t="str">
        <f>VLOOKUP($A125,TheIsland_WP!$A$3:$O$223,2,TRUE)</f>
        <v xml:space="preserve">Dossier </v>
      </c>
      <c r="P125" t="str">
        <f>VLOOKUP($A125,TheIsland_WP!$A$3:$O$223,3,TRUE)</f>
        <v xml:space="preserve">_Helena </v>
      </c>
      <c r="Q125" t="str">
        <f>VLOOKUP($A125,TheIsland_WP!$A$3:$O$223,4,TRUE)</f>
        <v xml:space="preserve">_Giganotosaurus </v>
      </c>
      <c r="W125">
        <f>D125</f>
        <v>133</v>
      </c>
      <c r="X125" t="str">
        <f t="shared" si="1"/>
        <v xml:space="preserve">Dossier _Helena _Giganotosaurus </v>
      </c>
    </row>
    <row r="126" spans="1:24" x14ac:dyDescent="0.25">
      <c r="A126">
        <v>151940</v>
      </c>
      <c r="B126">
        <v>-286081</v>
      </c>
      <c r="C126">
        <v>-10037</v>
      </c>
      <c r="D126">
        <v>61</v>
      </c>
      <c r="K126" t="e">
        <f>INDEX('explorer notes'!$B$1:$K$221,MATCH(A126,TheIsland_WP!A:A,),1)</f>
        <v>#N/A</v>
      </c>
      <c r="L126" t="e">
        <f>INDEX('explorer notes'!$B$1:$K$221,MATCH(B126,TheIsland_WP!I:I,),2)</f>
        <v>#N/A</v>
      </c>
      <c r="M126" t="str">
        <f>INDEX('explorer notes'!$B$1:$K$221,MATCH(C126,TheIsland_WP!J:J,),3)</f>
        <v xml:space="preserve">_Note 9 </v>
      </c>
      <c r="O126" t="str">
        <f>VLOOKUP($A126,TheIsland_WP!$A$3:$O$223,2,TRUE)</f>
        <v xml:space="preserve">Dossier </v>
      </c>
      <c r="P126" t="str">
        <f>VLOOKUP($A126,TheIsland_WP!$A$3:$O$223,3,TRUE)</f>
        <v xml:space="preserve">_Helena </v>
      </c>
      <c r="Q126" t="str">
        <f>VLOOKUP($A126,TheIsland_WP!$A$3:$O$223,4,TRUE)</f>
        <v xml:space="preserve">_Giganotosaurus </v>
      </c>
      <c r="W126">
        <f>D126</f>
        <v>61</v>
      </c>
      <c r="X126" t="str">
        <f t="shared" si="1"/>
        <v xml:space="preserve">Dossier _Helena _Giganotosaurus </v>
      </c>
    </row>
    <row r="127" spans="1:24" x14ac:dyDescent="0.25">
      <c r="A127">
        <v>153220</v>
      </c>
      <c r="B127">
        <v>-229900</v>
      </c>
      <c r="C127">
        <v>-13200</v>
      </c>
      <c r="D127">
        <v>157</v>
      </c>
      <c r="K127" t="e">
        <f>INDEX('explorer notes'!$B$1:$K$221,MATCH(A127,TheIsland_WP!A:A,),1)</f>
        <v>#N/A</v>
      </c>
      <c r="L127" t="e">
        <f>INDEX('explorer notes'!$B$1:$K$221,MATCH(B127,TheIsland_WP!I:I,),2)</f>
        <v>#N/A</v>
      </c>
      <c r="M127" t="str">
        <f>INDEX('explorer notes'!$B$1:$K$221,MATCH(C127,TheIsland_WP!J:J,),3)</f>
        <v xml:space="preserve">_Troodon </v>
      </c>
      <c r="O127" t="str">
        <f>VLOOKUP($A127,TheIsland_WP!$A$3:$O$223,2,TRUE)</f>
        <v xml:space="preserve">Dossier </v>
      </c>
      <c r="P127" t="str">
        <f>VLOOKUP($A127,TheIsland_WP!$A$3:$O$223,3,TRUE)</f>
        <v xml:space="preserve">_Helena </v>
      </c>
      <c r="Q127" t="str">
        <f>VLOOKUP($A127,TheIsland_WP!$A$3:$O$223,4,TRUE)</f>
        <v xml:space="preserve">_Arthropleura </v>
      </c>
      <c r="W127">
        <f>D127</f>
        <v>157</v>
      </c>
      <c r="X127" t="str">
        <f t="shared" si="1"/>
        <v xml:space="preserve">Dossier _Helena _Arthropleura </v>
      </c>
    </row>
    <row r="128" spans="1:24" x14ac:dyDescent="0.25">
      <c r="A128">
        <v>154400</v>
      </c>
      <c r="B128">
        <v>-53600</v>
      </c>
      <c r="C128">
        <v>-10400</v>
      </c>
      <c r="D128">
        <v>130</v>
      </c>
      <c r="K128" t="str">
        <f>INDEX('explorer notes'!$B$1:$K$221,MATCH(A128,TheIsland_WP!A:A,),1)</f>
        <v xml:space="preserve">Note </v>
      </c>
      <c r="L128" t="str">
        <f>INDEX('explorer notes'!$B$1:$K$221,MATCH(B128,TheIsland_WP!I:I,),2)</f>
        <v xml:space="preserve">_Helena </v>
      </c>
      <c r="M128" t="str">
        <f>INDEX('explorer notes'!$B$1:$K$221,MATCH(C128,TheIsland_WP!J:J,),3)</f>
        <v xml:space="preserve">_Direwolf </v>
      </c>
      <c r="O128" t="str">
        <f>VLOOKUP($A128,TheIsland_WP!$A$3:$O$223,2,TRUE)</f>
        <v xml:space="preserve">Record </v>
      </c>
      <c r="P128" t="str">
        <f>VLOOKUP($A128,TheIsland_WP!$A$3:$O$223,3,TRUE)</f>
        <v xml:space="preserve">_Rockwell </v>
      </c>
      <c r="Q128" t="str">
        <f>VLOOKUP($A128,TheIsland_WP!$A$3:$O$223,4,TRUE)</f>
        <v xml:space="preserve">_Record 5 </v>
      </c>
      <c r="W128">
        <f>D128</f>
        <v>130</v>
      </c>
      <c r="X128" t="str">
        <f t="shared" si="1"/>
        <v xml:space="preserve">Record _Rockwell _Record 5 </v>
      </c>
    </row>
    <row r="129" spans="1:24" x14ac:dyDescent="0.25">
      <c r="A129">
        <v>164711</v>
      </c>
      <c r="B129">
        <v>-186999</v>
      </c>
      <c r="C129">
        <v>-11882</v>
      </c>
      <c r="D129">
        <v>59</v>
      </c>
      <c r="K129" t="str">
        <f>INDEX('explorer notes'!$B$1:$K$221,MATCH(A129,TheIsland_WP!A:A,),1)</f>
        <v xml:space="preserve">Dossier </v>
      </c>
      <c r="L129" t="str">
        <f>INDEX('explorer notes'!$B$1:$K$221,MATCH(B129,TheIsland_WP!I:I,),2)</f>
        <v xml:space="preserve">_Helena </v>
      </c>
      <c r="M129" t="str">
        <f>INDEX('explorer notes'!$B$1:$K$221,MATCH(C129,TheIsland_WP!J:J,),3)</f>
        <v xml:space="preserve">_Kentrosaurus </v>
      </c>
      <c r="O129" t="str">
        <f>VLOOKUP($A129,TheIsland_WP!$A$3:$O$223,2,TRUE)</f>
        <v xml:space="preserve">Record </v>
      </c>
      <c r="P129" t="str">
        <f>VLOOKUP($A129,TheIsland_WP!$A$3:$O$223,3,TRUE)</f>
        <v xml:space="preserve">_Rockwell </v>
      </c>
      <c r="Q129" t="str">
        <f>VLOOKUP($A129,TheIsland_WP!$A$3:$O$223,4,TRUE)</f>
        <v xml:space="preserve">_Record 5 </v>
      </c>
      <c r="W129">
        <f>D129</f>
        <v>59</v>
      </c>
      <c r="X129" t="str">
        <f t="shared" si="1"/>
        <v xml:space="preserve">Record _Rockwell _Record 5 </v>
      </c>
    </row>
    <row r="130" spans="1:24" x14ac:dyDescent="0.25">
      <c r="A130">
        <v>165599</v>
      </c>
      <c r="B130">
        <v>212800</v>
      </c>
      <c r="C130">
        <v>-12500</v>
      </c>
      <c r="D130">
        <v>126</v>
      </c>
      <c r="K130" t="str">
        <f>INDEX('explorer notes'!$B$1:$K$221,MATCH(A130,TheIsland_WP!A:A,),1)</f>
        <v xml:space="preserve">Note </v>
      </c>
      <c r="L130" t="str">
        <f>INDEX('explorer notes'!$B$1:$K$221,MATCH(B130,TheIsland_WP!I:I,),2)</f>
        <v xml:space="preserve">_Helena </v>
      </c>
      <c r="M130" t="str">
        <f>INDEX('explorer notes'!$B$1:$K$221,MATCH(C130,TheIsland_WP!J:J,),3)</f>
        <v xml:space="preserve">_Note 4 </v>
      </c>
      <c r="O130" t="str">
        <f>VLOOKUP($A130,TheIsland_WP!$A$3:$O$223,2,TRUE)</f>
        <v xml:space="preserve">Record </v>
      </c>
      <c r="P130" t="str">
        <f>VLOOKUP($A130,TheIsland_WP!$A$3:$O$223,3,TRUE)</f>
        <v xml:space="preserve">_Rockwell </v>
      </c>
      <c r="Q130" t="str">
        <f>VLOOKUP($A130,TheIsland_WP!$A$3:$O$223,4,TRUE)</f>
        <v xml:space="preserve">_Record 5 </v>
      </c>
      <c r="W130">
        <f>D130</f>
        <v>126</v>
      </c>
      <c r="X130" t="str">
        <f t="shared" ref="X130:X169" si="2">O130&amp;P130&amp;Q130</f>
        <v xml:space="preserve">Record _Rockwell _Record 5 </v>
      </c>
    </row>
    <row r="131" spans="1:24" x14ac:dyDescent="0.25">
      <c r="A131">
        <v>168800</v>
      </c>
      <c r="B131">
        <v>-86700</v>
      </c>
      <c r="C131">
        <v>-11500</v>
      </c>
      <c r="D131">
        <v>125</v>
      </c>
      <c r="K131" t="str">
        <f>INDEX('explorer notes'!$B$1:$K$221,MATCH(A131,TheIsland_WP!A:A,),1)</f>
        <v xml:space="preserve">Note </v>
      </c>
      <c r="L131" t="str">
        <f>INDEX('explorer notes'!$B$1:$K$221,MATCH(B131,TheIsland_WP!I:I,),2)</f>
        <v xml:space="preserve">_Helena </v>
      </c>
      <c r="M131" t="str">
        <f>INDEX('explorer notes'!$B$1:$K$221,MATCH(C131,TheIsland_WP!J:J,),3)</f>
        <v xml:space="preserve">_Ichthyosaurus </v>
      </c>
      <c r="O131" t="str">
        <f>VLOOKUP($A131,TheIsland_WP!$A$3:$O$223,2,TRUE)</f>
        <v xml:space="preserve">Note </v>
      </c>
      <c r="P131" t="str">
        <f>VLOOKUP($A131,TheIsland_WP!$A$3:$O$223,3,TRUE)</f>
        <v xml:space="preserve">_Nerva </v>
      </c>
      <c r="Q131" t="str">
        <f>VLOOKUP($A131,TheIsland_WP!$A$3:$O$223,4,TRUE)</f>
        <v>_Note 21 *MISSING*</v>
      </c>
      <c r="W131">
        <f>D131</f>
        <v>125</v>
      </c>
      <c r="X131" t="str">
        <f t="shared" si="2"/>
        <v>Note _Nerva _Note 21 *MISSING*</v>
      </c>
    </row>
    <row r="132" spans="1:24" x14ac:dyDescent="0.25">
      <c r="A132">
        <v>172000</v>
      </c>
      <c r="B132">
        <v>205600</v>
      </c>
      <c r="C132">
        <v>-13800</v>
      </c>
      <c r="D132">
        <v>156</v>
      </c>
      <c r="K132" t="str">
        <f>INDEX('explorer notes'!$B$1:$K$221,MATCH(A132,TheIsland_WP!A:A,),1)</f>
        <v xml:space="preserve">Record </v>
      </c>
      <c r="L132" t="str">
        <f>INDEX('explorer notes'!$B$1:$K$221,MATCH(B132,TheIsland_WP!I:I,),2)</f>
        <v xml:space="preserve">_Rockwell </v>
      </c>
      <c r="M132" t="str">
        <f>INDEX('explorer notes'!$B$1:$K$221,MATCH(C132,TheIsland_WP!J:J,),3)</f>
        <v xml:space="preserve">_Sabertooth </v>
      </c>
      <c r="O132" t="str">
        <f>VLOOKUP($A132,TheIsland_WP!$A$3:$O$223,2,TRUE)</f>
        <v xml:space="preserve">Note </v>
      </c>
      <c r="P132" t="str">
        <f>VLOOKUP($A132,TheIsland_WP!$A$3:$O$223,3,TRUE)</f>
        <v xml:space="preserve">_Nerva </v>
      </c>
      <c r="Q132" t="str">
        <f>VLOOKUP($A132,TheIsland_WP!$A$3:$O$223,4,TRUE)</f>
        <v>_Note 21 *MISSING*</v>
      </c>
      <c r="W132">
        <f>D132</f>
        <v>156</v>
      </c>
      <c r="X132" t="str">
        <f t="shared" si="2"/>
        <v>Note _Nerva _Note 21 *MISSING*</v>
      </c>
    </row>
    <row r="133" spans="1:24" x14ac:dyDescent="0.25">
      <c r="A133">
        <v>174824</v>
      </c>
      <c r="B133">
        <v>-199201</v>
      </c>
      <c r="C133">
        <v>-13578</v>
      </c>
      <c r="D133">
        <v>57</v>
      </c>
      <c r="K133" t="str">
        <f>INDEX('explorer notes'!$B$1:$K$221,MATCH(A133,TheIsland_WP!A:A,),1)</f>
        <v xml:space="preserve">Dossier </v>
      </c>
      <c r="L133" t="str">
        <f>INDEX('explorer notes'!$B$1:$K$221,MATCH(B133,TheIsland_WP!I:I,),2)</f>
        <v xml:space="preserve">_Helena </v>
      </c>
      <c r="M133" t="str">
        <f>INDEX('explorer notes'!$B$1:$K$221,MATCH(C133,TheIsland_WP!J:J,),3)</f>
        <v xml:space="preserve">_Hyaenodon </v>
      </c>
      <c r="O133" t="str">
        <f>VLOOKUP($A133,TheIsland_WP!$A$3:$O$223,2,TRUE)</f>
        <v xml:space="preserve">Note </v>
      </c>
      <c r="P133" t="str">
        <f>VLOOKUP($A133,TheIsland_WP!$A$3:$O$223,3,TRUE)</f>
        <v xml:space="preserve">_Nerva </v>
      </c>
      <c r="Q133" t="str">
        <f>VLOOKUP($A133,TheIsland_WP!$A$3:$O$223,4,TRUE)</f>
        <v>_Note 21 *MISSING*</v>
      </c>
      <c r="W133">
        <f>D133</f>
        <v>57</v>
      </c>
      <c r="X133" t="str">
        <f t="shared" si="2"/>
        <v>Note _Nerva _Note 21 *MISSING*</v>
      </c>
    </row>
    <row r="134" spans="1:24" x14ac:dyDescent="0.25">
      <c r="A134">
        <v>184800</v>
      </c>
      <c r="B134">
        <v>-197600</v>
      </c>
      <c r="C134">
        <v>-14200</v>
      </c>
      <c r="D134">
        <v>154</v>
      </c>
      <c r="K134" t="str">
        <f>INDEX('explorer notes'!$B$1:$K$221,MATCH(A134,TheIsland_WP!A:A,),1)</f>
        <v xml:space="preserve">Record </v>
      </c>
      <c r="L134" t="str">
        <f>INDEX('explorer notes'!$B$1:$K$221,MATCH(B134,TheIsland_WP!I:I,),2)</f>
        <v xml:space="preserve">_Rockwell </v>
      </c>
      <c r="M134" t="str">
        <f>INDEX('explorer notes'!$B$1:$K$221,MATCH(C134,TheIsland_WP!J:J,),3)</f>
        <v xml:space="preserve">_Mammoth </v>
      </c>
      <c r="O134" t="str">
        <f>VLOOKUP($A134,TheIsland_WP!$A$3:$O$223,2,TRUE)</f>
        <v xml:space="preserve">Note </v>
      </c>
      <c r="P134" t="str">
        <f>VLOOKUP($A134,TheIsland_WP!$A$3:$O$223,3,TRUE)</f>
        <v xml:space="preserve">_Nerva </v>
      </c>
      <c r="Q134" t="str">
        <f>VLOOKUP($A134,TheIsland_WP!$A$3:$O$223,4,TRUE)</f>
        <v>_Note 21 *MISSING*</v>
      </c>
      <c r="W134">
        <f>D134</f>
        <v>154</v>
      </c>
      <c r="X134" t="str">
        <f t="shared" si="2"/>
        <v>Note _Nerva _Note 21 *MISSING*</v>
      </c>
    </row>
    <row r="135" spans="1:24" x14ac:dyDescent="0.25">
      <c r="A135">
        <v>192000</v>
      </c>
      <c r="B135">
        <v>204000</v>
      </c>
      <c r="C135">
        <v>-12000</v>
      </c>
      <c r="D135">
        <v>152</v>
      </c>
      <c r="K135" t="str">
        <f>INDEX('explorer notes'!$B$1:$K$221,MATCH(A135,TheIsland_WP!A:A,),1)</f>
        <v xml:space="preserve">Note </v>
      </c>
      <c r="L135" t="str">
        <f>INDEX('explorer notes'!$B$1:$K$221,MATCH(B135,TheIsland_WP!I:I,),2)</f>
        <v xml:space="preserve">_Helena </v>
      </c>
      <c r="M135" t="str">
        <f>INDEX('explorer notes'!$B$1:$K$221,MATCH(C135,TheIsland_WP!J:J,),3)</f>
        <v xml:space="preserve">_Megatherium </v>
      </c>
      <c r="O135" t="str">
        <f>VLOOKUP($A135,TheIsland_WP!$A$3:$O$223,2,TRUE)</f>
        <v xml:space="preserve">Note </v>
      </c>
      <c r="P135" t="str">
        <f>VLOOKUP($A135,TheIsland_WP!$A$3:$O$223,3,TRUE)</f>
        <v xml:space="preserve">_Mei Yin </v>
      </c>
      <c r="Q135" t="str">
        <f>VLOOKUP($A135,TheIsland_WP!$A$3:$O$223,4,TRUE)</f>
        <v xml:space="preserve">_Note 31 </v>
      </c>
      <c r="W135">
        <f>D135</f>
        <v>152</v>
      </c>
      <c r="X135" t="str">
        <f t="shared" si="2"/>
        <v xml:space="preserve">Note _Mei Yin _Note 31 </v>
      </c>
    </row>
    <row r="136" spans="1:24" x14ac:dyDescent="0.25">
      <c r="A136">
        <v>192800</v>
      </c>
      <c r="B136">
        <v>186400</v>
      </c>
      <c r="C136">
        <v>-11500</v>
      </c>
      <c r="D136">
        <v>53</v>
      </c>
      <c r="K136" t="str">
        <f>INDEX('explorer notes'!$B$1:$K$221,MATCH(A136,TheIsland_WP!A:A,),1)</f>
        <v xml:space="preserve">Dossier </v>
      </c>
      <c r="L136" t="str">
        <f>INDEX('explorer notes'!$B$1:$K$221,MATCH(B136,TheIsland_WP!I:I,),2)</f>
        <v xml:space="preserve">_Helena </v>
      </c>
      <c r="M136" t="str">
        <f>INDEX('explorer notes'!$B$1:$K$221,MATCH(C136,TheIsland_WP!J:J,),3)</f>
        <v xml:space="preserve">_Ichthyosaurus </v>
      </c>
      <c r="O136" t="str">
        <f>VLOOKUP($A136,TheIsland_WP!$A$3:$O$223,2,TRUE)</f>
        <v xml:space="preserve">Note </v>
      </c>
      <c r="P136" t="str">
        <f>VLOOKUP($A136,TheIsland_WP!$A$3:$O$223,3,TRUE)</f>
        <v xml:space="preserve">_Mei Yin </v>
      </c>
      <c r="Q136" t="str">
        <f>VLOOKUP($A136,TheIsland_WP!$A$3:$O$223,4,TRUE)</f>
        <v xml:space="preserve">_Note 31 </v>
      </c>
      <c r="W136">
        <f>D136</f>
        <v>53</v>
      </c>
      <c r="X136" t="str">
        <f t="shared" si="2"/>
        <v xml:space="preserve">Note _Mei Yin _Note 31 </v>
      </c>
    </row>
    <row r="137" spans="1:24" x14ac:dyDescent="0.25">
      <c r="A137">
        <v>193638</v>
      </c>
      <c r="B137">
        <v>-172146</v>
      </c>
      <c r="C137">
        <v>-12394</v>
      </c>
      <c r="D137">
        <v>52</v>
      </c>
      <c r="K137" t="str">
        <f>INDEX('explorer notes'!$B$1:$K$221,MATCH(A137,TheIsland_WP!A:A,),1)</f>
        <v xml:space="preserve">Dossier </v>
      </c>
      <c r="L137" t="str">
        <f>INDEX('explorer notes'!$B$1:$K$221,MATCH(B137,TheIsland_WP!I:I,),2)</f>
        <v xml:space="preserve">_Helena </v>
      </c>
      <c r="M137" t="str">
        <f>INDEX('explorer notes'!$B$1:$K$221,MATCH(C137,TheIsland_WP!J:J,),3)</f>
        <v xml:space="preserve">_Ichthyornis </v>
      </c>
      <c r="O137" t="str">
        <f>VLOOKUP($A137,TheIsland_WP!$A$3:$O$223,2,TRUE)</f>
        <v xml:space="preserve">Note </v>
      </c>
      <c r="P137" t="str">
        <f>VLOOKUP($A137,TheIsland_WP!$A$3:$O$223,3,TRUE)</f>
        <v xml:space="preserve">_Mei Yin </v>
      </c>
      <c r="Q137" t="str">
        <f>VLOOKUP($A137,TheIsland_WP!$A$3:$O$223,4,TRUE)</f>
        <v xml:space="preserve">_Note 31 </v>
      </c>
      <c r="W137">
        <f>D137</f>
        <v>52</v>
      </c>
      <c r="X137" t="str">
        <f t="shared" si="2"/>
        <v xml:space="preserve">Note _Mei Yin _Note 31 </v>
      </c>
    </row>
    <row r="138" spans="1:24" x14ac:dyDescent="0.25">
      <c r="A138">
        <v>204000</v>
      </c>
      <c r="B138">
        <v>206400</v>
      </c>
      <c r="C138">
        <v>-12500</v>
      </c>
      <c r="D138">
        <v>149</v>
      </c>
      <c r="K138" t="str">
        <f>INDEX('explorer notes'!$B$1:$K$221,MATCH(A138,TheIsland_WP!A:A,),1)</f>
        <v xml:space="preserve">Note </v>
      </c>
      <c r="L138" t="str">
        <f>INDEX('explorer notes'!$B$1:$K$221,MATCH(B138,TheIsland_WP!I:I,),2)</f>
        <v xml:space="preserve">_Helena </v>
      </c>
      <c r="M138" t="str">
        <f>INDEX('explorer notes'!$B$1:$K$221,MATCH(C138,TheIsland_WP!J:J,),3)</f>
        <v xml:space="preserve">_Note 4 </v>
      </c>
      <c r="O138" t="str">
        <f>VLOOKUP($A138,TheIsland_WP!$A$3:$O$223,2,TRUE)</f>
        <v xml:space="preserve">Note </v>
      </c>
      <c r="P138" t="str">
        <f>VLOOKUP($A138,TheIsland_WP!$A$3:$O$223,3,TRUE)</f>
        <v xml:space="preserve">_Mei Yin </v>
      </c>
      <c r="Q138" t="str">
        <f>VLOOKUP($A138,TheIsland_WP!$A$3:$O$223,4,TRUE)</f>
        <v xml:space="preserve">_Note 31 </v>
      </c>
      <c r="W138">
        <f>D138</f>
        <v>149</v>
      </c>
      <c r="X138" t="str">
        <f t="shared" si="2"/>
        <v xml:space="preserve">Note _Mei Yin _Note 31 </v>
      </c>
    </row>
    <row r="139" spans="1:24" x14ac:dyDescent="0.25">
      <c r="A139">
        <v>211200</v>
      </c>
      <c r="B139">
        <v>218000</v>
      </c>
      <c r="C139">
        <v>-13100</v>
      </c>
      <c r="D139">
        <v>117</v>
      </c>
      <c r="K139" t="str">
        <f>INDEX('explorer notes'!$B$1:$K$221,MATCH(A139,TheIsland_WP!A:A,),1)</f>
        <v xml:space="preserve">Dossier </v>
      </c>
      <c r="L139" t="str">
        <f>INDEX('explorer notes'!$B$1:$K$221,MATCH(B139,TheIsland_WP!I:I,),2)</f>
        <v xml:space="preserve">_Helena </v>
      </c>
      <c r="M139" t="str">
        <f>INDEX('explorer notes'!$B$1:$K$221,MATCH(C139,TheIsland_WP!J:J,),3)</f>
        <v xml:space="preserve">_Triceratops </v>
      </c>
      <c r="O139" t="str">
        <f>VLOOKUP($A139,TheIsland_WP!$A$3:$O$223,2,TRUE)</f>
        <v xml:space="preserve">Note </v>
      </c>
      <c r="P139" t="str">
        <f>VLOOKUP($A139,TheIsland_WP!$A$3:$O$223,3,TRUE)</f>
        <v xml:space="preserve">_Nerva </v>
      </c>
      <c r="Q139" t="str">
        <f>VLOOKUP($A139,TheIsland_WP!$A$3:$O$223,4,TRUE)</f>
        <v xml:space="preserve">_Note 25 </v>
      </c>
      <c r="W139">
        <f>D139</f>
        <v>117</v>
      </c>
      <c r="X139" t="str">
        <f t="shared" si="2"/>
        <v xml:space="preserve">Note _Nerva _Note 25 </v>
      </c>
    </row>
    <row r="140" spans="1:24" x14ac:dyDescent="0.25">
      <c r="A140">
        <v>214400</v>
      </c>
      <c r="B140">
        <v>135200</v>
      </c>
      <c r="C140">
        <v>-7700</v>
      </c>
      <c r="D140">
        <v>44</v>
      </c>
      <c r="K140" t="str">
        <f>INDEX('explorer notes'!$B$1:$K$221,MATCH(A140,TheIsland_WP!A:A,),1)</f>
        <v xml:space="preserve">Dossier </v>
      </c>
      <c r="L140" t="str">
        <f>INDEX('explorer notes'!$B$1:$K$221,MATCH(B140,TheIsland_WP!I:I,),2)</f>
        <v xml:space="preserve">_Helena </v>
      </c>
      <c r="M140" t="str">
        <f>INDEX('explorer notes'!$B$1:$K$221,MATCH(C140,TheIsland_WP!J:J,),3)</f>
        <v xml:space="preserve">_Eurypterid </v>
      </c>
      <c r="O140" t="str">
        <f>VLOOKUP($A140,TheIsland_WP!$A$3:$O$223,2,TRUE)</f>
        <v xml:space="preserve">Note </v>
      </c>
      <c r="P140" t="str">
        <f>VLOOKUP($A140,TheIsland_WP!$A$3:$O$223,3,TRUE)</f>
        <v xml:space="preserve">_Nerva </v>
      </c>
      <c r="Q140" t="str">
        <f>VLOOKUP($A140,TheIsland_WP!$A$3:$O$223,4,TRUE)</f>
        <v xml:space="preserve">_Note 25 </v>
      </c>
      <c r="W140">
        <f>D140</f>
        <v>44</v>
      </c>
      <c r="X140" t="str">
        <f t="shared" si="2"/>
        <v xml:space="preserve">Note _Nerva _Note 25 </v>
      </c>
    </row>
    <row r="141" spans="1:24" x14ac:dyDescent="0.25">
      <c r="A141">
        <v>216000</v>
      </c>
      <c r="B141">
        <v>-47300</v>
      </c>
      <c r="C141">
        <v>-2900</v>
      </c>
      <c r="D141">
        <v>114</v>
      </c>
      <c r="K141" t="str">
        <f>INDEX('explorer notes'!$B$1:$K$221,MATCH(A141,TheIsland_WP!A:A,),1)</f>
        <v xml:space="preserve">Dossier </v>
      </c>
      <c r="L141" t="str">
        <f>INDEX('explorer notes'!$B$1:$K$221,MATCH(B141,TheIsland_WP!I:I,),2)</f>
        <v xml:space="preserve">_Helena </v>
      </c>
      <c r="M141" t="str">
        <f>INDEX('explorer notes'!$B$1:$K$221,MATCH(C141,TheIsland_WP!J:J,),3)</f>
        <v xml:space="preserve">_Parasaur </v>
      </c>
      <c r="O141" t="str">
        <f>VLOOKUP($A141,TheIsland_WP!$A$3:$O$223,2,TRUE)</f>
        <v xml:space="preserve">Note </v>
      </c>
      <c r="P141" t="str">
        <f>VLOOKUP($A141,TheIsland_WP!$A$3:$O$223,3,TRUE)</f>
        <v xml:space="preserve">_Nerva </v>
      </c>
      <c r="Q141" t="str">
        <f>VLOOKUP($A141,TheIsland_WP!$A$3:$O$223,4,TRUE)</f>
        <v xml:space="preserve">_Note 25 </v>
      </c>
      <c r="W141">
        <f>D141</f>
        <v>114</v>
      </c>
      <c r="X141" t="str">
        <f t="shared" si="2"/>
        <v xml:space="preserve">Note _Nerva _Note 25 </v>
      </c>
    </row>
    <row r="142" spans="1:24" x14ac:dyDescent="0.25">
      <c r="A142">
        <v>218400</v>
      </c>
      <c r="B142">
        <v>214400</v>
      </c>
      <c r="C142">
        <v>-12200</v>
      </c>
      <c r="D142">
        <v>112</v>
      </c>
      <c r="K142" t="str">
        <f>INDEX('explorer notes'!$B$1:$K$221,MATCH(A142,TheIsland_WP!A:A,),1)</f>
        <v xml:space="preserve">Dossier </v>
      </c>
      <c r="L142" t="str">
        <f>INDEX('explorer notes'!$B$1:$K$221,MATCH(B142,TheIsland_WP!I:I,),2)</f>
        <v xml:space="preserve">_Helena </v>
      </c>
      <c r="M142" t="str">
        <f>INDEX('explorer notes'!$B$1:$K$221,MATCH(C142,TheIsland_WP!J:J,),3)</f>
        <v xml:space="preserve">_Thylacoleo </v>
      </c>
      <c r="O142" t="str">
        <f>VLOOKUP($A142,TheIsland_WP!$A$3:$O$223,2,TRUE)</f>
        <v xml:space="preserve">Note </v>
      </c>
      <c r="P142" t="str">
        <f>VLOOKUP($A142,TheIsland_WP!$A$3:$O$223,3,TRUE)</f>
        <v xml:space="preserve">_Helena </v>
      </c>
      <c r="Q142" t="str">
        <f>VLOOKUP($A142,TheIsland_WP!$A$3:$O$223,4,TRUE)</f>
        <v xml:space="preserve">_Note 30 </v>
      </c>
      <c r="W142">
        <f>D142</f>
        <v>112</v>
      </c>
      <c r="X142" t="str">
        <f t="shared" si="2"/>
        <v xml:space="preserve">Note _Helena _Note 30 </v>
      </c>
    </row>
    <row r="143" spans="1:24" x14ac:dyDescent="0.25">
      <c r="A143">
        <v>223140</v>
      </c>
      <c r="B143">
        <v>29900</v>
      </c>
      <c r="C143">
        <v>-12400</v>
      </c>
      <c r="D143">
        <v>110</v>
      </c>
      <c r="K143" t="e">
        <f>INDEX('explorer notes'!$B$1:$K$221,MATCH(A143,TheIsland_WP!A:A,),1)</f>
        <v>#N/A</v>
      </c>
      <c r="L143" t="e">
        <f>INDEX('explorer notes'!$B$1:$K$221,MATCH(B143,TheIsland_WP!I:I,),2)</f>
        <v>#N/A</v>
      </c>
      <c r="M143" t="str">
        <f>INDEX('explorer notes'!$B$1:$K$221,MATCH(C143,TheIsland_WP!J:J,),3)</f>
        <v xml:space="preserve">_Note 16 </v>
      </c>
      <c r="O143" t="str">
        <f>VLOOKUP($A143,TheIsland_WP!$A$3:$O$223,2,TRUE)</f>
        <v xml:space="preserve">Note </v>
      </c>
      <c r="P143" t="str">
        <f>VLOOKUP($A143,TheIsland_WP!$A$3:$O$223,3,TRUE)</f>
        <v xml:space="preserve">_Nerva </v>
      </c>
      <c r="Q143" t="str">
        <f>VLOOKUP($A143,TheIsland_WP!$A$3:$O$223,4,TRUE)</f>
        <v xml:space="preserve">_Note 16 </v>
      </c>
      <c r="W143">
        <f>D143</f>
        <v>110</v>
      </c>
      <c r="X143" t="str">
        <f t="shared" si="2"/>
        <v xml:space="preserve">Note _Nerva _Note 16 </v>
      </c>
    </row>
    <row r="144" spans="1:24" x14ac:dyDescent="0.25">
      <c r="A144">
        <v>224800</v>
      </c>
      <c r="B144">
        <v>-114400</v>
      </c>
      <c r="C144">
        <v>12300</v>
      </c>
      <c r="D144">
        <v>109</v>
      </c>
      <c r="K144" t="str">
        <f>INDEX('explorer notes'!$B$1:$K$221,MATCH(A144,TheIsland_WP!A:A,),1)</f>
        <v xml:space="preserve">Dossier </v>
      </c>
      <c r="L144" t="str">
        <f>INDEX('explorer notes'!$B$1:$K$221,MATCH(B144,TheIsland_WP!I:I,),2)</f>
        <v xml:space="preserve">_Helena </v>
      </c>
      <c r="M144" t="str">
        <f>INDEX('explorer notes'!$B$1:$K$221,MATCH(C144,TheIsland_WP!J:J,),3)</f>
        <v xml:space="preserve">_Terror Bird </v>
      </c>
      <c r="O144" t="str">
        <f>VLOOKUP($A144,TheIsland_WP!$A$3:$O$223,2,TRUE)</f>
        <v xml:space="preserve">Note </v>
      </c>
      <c r="P144" t="str">
        <f>VLOOKUP($A144,TheIsland_WP!$A$3:$O$223,3,TRUE)</f>
        <v xml:space="preserve">_Nerva </v>
      </c>
      <c r="Q144" t="str">
        <f>VLOOKUP($A144,TheIsland_WP!$A$3:$O$223,4,TRUE)</f>
        <v xml:space="preserve">_Note 16 </v>
      </c>
      <c r="W144">
        <f>D144</f>
        <v>109</v>
      </c>
      <c r="X144" t="str">
        <f t="shared" si="2"/>
        <v xml:space="preserve">Note _Nerva _Note 16 </v>
      </c>
    </row>
    <row r="145" spans="1:24" x14ac:dyDescent="0.25">
      <c r="A145">
        <v>224855</v>
      </c>
      <c r="B145">
        <v>-159891</v>
      </c>
      <c r="C145">
        <v>-3294</v>
      </c>
      <c r="D145">
        <v>41</v>
      </c>
      <c r="K145" t="str">
        <f>INDEX('explorer notes'!$B$1:$K$221,MATCH(A145,TheIsland_WP!A:A,),1)</f>
        <v xml:space="preserve">Dossier </v>
      </c>
      <c r="L145" t="str">
        <f>INDEX('explorer notes'!$B$1:$K$221,MATCH(B145,TheIsland_WP!I:I,),2)</f>
        <v xml:space="preserve">_Helena </v>
      </c>
      <c r="M145" t="str">
        <f>INDEX('explorer notes'!$B$1:$K$221,MATCH(C145,TheIsland_WP!J:J,),3)</f>
        <v xml:space="preserve">_Electrophorus </v>
      </c>
      <c r="O145" t="str">
        <f>VLOOKUP($A145,TheIsland_WP!$A$3:$O$223,2,TRUE)</f>
        <v xml:space="preserve">Note </v>
      </c>
      <c r="P145" t="str">
        <f>VLOOKUP($A145,TheIsland_WP!$A$3:$O$223,3,TRUE)</f>
        <v xml:space="preserve">_Nerva </v>
      </c>
      <c r="Q145" t="str">
        <f>VLOOKUP($A145,TheIsland_WP!$A$3:$O$223,4,TRUE)</f>
        <v xml:space="preserve">_Note 16 </v>
      </c>
      <c r="W145">
        <f>D145</f>
        <v>41</v>
      </c>
      <c r="X145" t="str">
        <f t="shared" si="2"/>
        <v xml:space="preserve">Note _Nerva _Note 16 </v>
      </c>
    </row>
    <row r="146" spans="1:24" x14ac:dyDescent="0.25">
      <c r="A146">
        <v>225575</v>
      </c>
      <c r="B146">
        <v>206487</v>
      </c>
      <c r="C146">
        <v>-11169</v>
      </c>
      <c r="D146">
        <v>40</v>
      </c>
      <c r="K146" t="str">
        <f>INDEX('explorer notes'!$B$1:$K$221,MATCH(A146,TheIsland_WP!A:A,),1)</f>
        <v xml:space="preserve">Dossier </v>
      </c>
      <c r="L146" t="str">
        <f>INDEX('explorer notes'!$B$1:$K$221,MATCH(B146,TheIsland_WP!I:I,),2)</f>
        <v xml:space="preserve">_Helena </v>
      </c>
      <c r="M146" t="str">
        <f>INDEX('explorer notes'!$B$1:$K$221,MATCH(C146,TheIsland_WP!J:J,),3)</f>
        <v xml:space="preserve">_Dunkleosteus </v>
      </c>
      <c r="O146" t="str">
        <f>VLOOKUP($A146,TheIsland_WP!$A$3:$O$223,2,TRUE)</f>
        <v xml:space="preserve">Note </v>
      </c>
      <c r="P146" t="str">
        <f>VLOOKUP($A146,TheIsland_WP!$A$3:$O$223,3,TRUE)</f>
        <v xml:space="preserve">_Nerva </v>
      </c>
      <c r="Q146" t="str">
        <f>VLOOKUP($A146,TheIsland_WP!$A$3:$O$223,4,TRUE)</f>
        <v xml:space="preserve">_Note 16 </v>
      </c>
      <c r="W146">
        <f>D146</f>
        <v>40</v>
      </c>
      <c r="X146" t="str">
        <f t="shared" si="2"/>
        <v xml:space="preserve">Note _Nerva _Note 16 </v>
      </c>
    </row>
    <row r="147" spans="1:24" x14ac:dyDescent="0.25">
      <c r="A147">
        <v>225600</v>
      </c>
      <c r="B147">
        <v>178400</v>
      </c>
      <c r="C147">
        <v>-8600</v>
      </c>
      <c r="D147">
        <v>39</v>
      </c>
      <c r="K147" t="str">
        <f>INDEX('explorer notes'!$B$1:$K$221,MATCH(A147,TheIsland_WP!A:A,),1)</f>
        <v xml:space="preserve">Dossier </v>
      </c>
      <c r="L147" t="str">
        <f>INDEX('explorer notes'!$B$1:$K$221,MATCH(B147,TheIsland_WP!I:I,),2)</f>
        <v xml:space="preserve">_Helena </v>
      </c>
      <c r="M147" t="str">
        <f>INDEX('explorer notes'!$B$1:$K$221,MATCH(C147,TheIsland_WP!J:J,),3)</f>
        <v xml:space="preserve">_Dung Beetle </v>
      </c>
      <c r="O147" t="str">
        <f>VLOOKUP($A147,TheIsland_WP!$A$3:$O$223,2,TRUE)</f>
        <v xml:space="preserve">Note </v>
      </c>
      <c r="P147" t="str">
        <f>VLOOKUP($A147,TheIsland_WP!$A$3:$O$223,3,TRUE)</f>
        <v xml:space="preserve">_Nerva </v>
      </c>
      <c r="Q147" t="str">
        <f>VLOOKUP($A147,TheIsland_WP!$A$3:$O$223,4,TRUE)</f>
        <v xml:space="preserve">_Note 16 </v>
      </c>
      <c r="W147">
        <f>D147</f>
        <v>39</v>
      </c>
      <c r="X147" t="str">
        <f t="shared" si="2"/>
        <v xml:space="preserve">Note _Nerva _Note 16 </v>
      </c>
    </row>
    <row r="148" spans="1:24" x14ac:dyDescent="0.25">
      <c r="A148">
        <v>230000</v>
      </c>
      <c r="B148">
        <v>-78600</v>
      </c>
      <c r="C148">
        <v>-8100</v>
      </c>
      <c r="D148">
        <v>108</v>
      </c>
      <c r="K148" t="str">
        <f>INDEX('explorer notes'!$B$1:$K$221,MATCH(A148,TheIsland_WP!A:A,),1)</f>
        <v xml:space="preserve">Dossier </v>
      </c>
      <c r="L148" t="str">
        <f>INDEX('explorer notes'!$B$1:$K$221,MATCH(B148,TheIsland_WP!I:I,),2)</f>
        <v xml:space="preserve">_Helena </v>
      </c>
      <c r="M148" t="str">
        <f>INDEX('explorer notes'!$B$1:$K$221,MATCH(C148,TheIsland_WP!J:J,),3)</f>
        <v xml:space="preserve">_Tapejara </v>
      </c>
      <c r="O148" t="str">
        <f>VLOOKUP($A148,TheIsland_WP!$A$3:$O$223,2,TRUE)</f>
        <v xml:space="preserve">Note </v>
      </c>
      <c r="P148" t="str">
        <f>VLOOKUP($A148,TheIsland_WP!$A$3:$O$223,3,TRUE)</f>
        <v xml:space="preserve">_Nerva </v>
      </c>
      <c r="Q148" t="str">
        <f>VLOOKUP($A148,TheIsland_WP!$A$3:$O$223,4,TRUE)</f>
        <v xml:space="preserve">_Note 16 </v>
      </c>
      <c r="W148">
        <f>D148</f>
        <v>108</v>
      </c>
      <c r="X148" t="str">
        <f t="shared" si="2"/>
        <v xml:space="preserve">Note _Nerva _Note 16 </v>
      </c>
    </row>
    <row r="149" spans="1:24" x14ac:dyDescent="0.25">
      <c r="A149">
        <v>230400</v>
      </c>
      <c r="B149">
        <v>200100</v>
      </c>
      <c r="C149">
        <v>-10400</v>
      </c>
      <c r="D149">
        <v>35</v>
      </c>
      <c r="K149" t="str">
        <f>INDEX('explorer notes'!$B$1:$K$221,MATCH(A149,TheIsland_WP!A:A,),1)</f>
        <v xml:space="preserve">Dossier </v>
      </c>
      <c r="L149" t="str">
        <f>INDEX('explorer notes'!$B$1:$K$221,MATCH(B149,TheIsland_WP!I:I,),2)</f>
        <v xml:space="preserve">_Helena </v>
      </c>
      <c r="M149" t="str">
        <f>INDEX('explorer notes'!$B$1:$K$221,MATCH(C149,TheIsland_WP!J:J,),3)</f>
        <v xml:space="preserve">_Direwolf </v>
      </c>
      <c r="O149" t="str">
        <f>VLOOKUP($A149,TheIsland_WP!$A$3:$O$223,2,TRUE)</f>
        <v xml:space="preserve">Note </v>
      </c>
      <c r="P149" t="str">
        <f>VLOOKUP($A149,TheIsland_WP!$A$3:$O$223,3,TRUE)</f>
        <v xml:space="preserve">_Nerva </v>
      </c>
      <c r="Q149" t="str">
        <f>VLOOKUP($A149,TheIsland_WP!$A$3:$O$223,4,TRUE)</f>
        <v xml:space="preserve">_Note 16 </v>
      </c>
      <c r="W149">
        <f>D149</f>
        <v>35</v>
      </c>
      <c r="X149" t="str">
        <f t="shared" si="2"/>
        <v xml:space="preserve">Note _Nerva _Note 16 </v>
      </c>
    </row>
    <row r="150" spans="1:24" x14ac:dyDescent="0.25">
      <c r="A150">
        <v>232000</v>
      </c>
      <c r="B150">
        <v>-4800</v>
      </c>
      <c r="C150">
        <v>-9100</v>
      </c>
      <c r="D150">
        <v>107</v>
      </c>
      <c r="K150" t="str">
        <f>INDEX('explorer notes'!$B$1:$K$221,MATCH(A150,TheIsland_WP!A:A,),1)</f>
        <v xml:space="preserve">Dossier </v>
      </c>
      <c r="L150" t="str">
        <f>INDEX('explorer notes'!$B$1:$K$221,MATCH(B150,TheIsland_WP!I:I,),2)</f>
        <v xml:space="preserve">_Helena </v>
      </c>
      <c r="M150" t="str">
        <f>INDEX('explorer notes'!$B$1:$K$221,MATCH(C150,TheIsland_WP!J:J,),3)</f>
        <v xml:space="preserve">_Moschops </v>
      </c>
      <c r="O150" t="str">
        <f>VLOOKUP($A150,TheIsland_WP!$A$3:$O$223,2,TRUE)</f>
        <v xml:space="preserve">Note </v>
      </c>
      <c r="P150" t="str">
        <f>VLOOKUP($A150,TheIsland_WP!$A$3:$O$223,3,TRUE)</f>
        <v xml:space="preserve">_Nerva </v>
      </c>
      <c r="Q150" t="str">
        <f>VLOOKUP($A150,TheIsland_WP!$A$3:$O$223,4,TRUE)</f>
        <v xml:space="preserve">_Note 16 </v>
      </c>
      <c r="W150">
        <f>D150</f>
        <v>107</v>
      </c>
      <c r="X150" t="str">
        <f t="shared" si="2"/>
        <v xml:space="preserve">Note _Nerva _Note 16 </v>
      </c>
    </row>
    <row r="151" spans="1:24" x14ac:dyDescent="0.25">
      <c r="A151">
        <v>232800</v>
      </c>
      <c r="B151">
        <v>226400</v>
      </c>
      <c r="C151">
        <v>-14100</v>
      </c>
      <c r="D151">
        <v>34</v>
      </c>
      <c r="K151" t="str">
        <f>INDEX('explorer notes'!$B$1:$K$221,MATCH(A151,TheIsland_WP!A:A,),1)</f>
        <v xml:space="preserve">Dossier </v>
      </c>
      <c r="L151" t="str">
        <f>INDEX('explorer notes'!$B$1:$K$221,MATCH(B151,TheIsland_WP!I:I,),2)</f>
        <v xml:space="preserve">_Helena </v>
      </c>
      <c r="M151" t="str">
        <f>INDEX('explorer notes'!$B$1:$K$221,MATCH(C151,TheIsland_WP!J:J,),3)</f>
        <v xml:space="preserve">_Direbear </v>
      </c>
      <c r="O151" t="str">
        <f>VLOOKUP($A151,TheIsland_WP!$A$3:$O$223,2,TRUE)</f>
        <v xml:space="preserve">Note </v>
      </c>
      <c r="P151" t="str">
        <f>VLOOKUP($A151,TheIsland_WP!$A$3:$O$223,3,TRUE)</f>
        <v xml:space="preserve">_Nerva </v>
      </c>
      <c r="Q151" t="str">
        <f>VLOOKUP($A151,TheIsland_WP!$A$3:$O$223,4,TRUE)</f>
        <v xml:space="preserve">_Note 16 </v>
      </c>
      <c r="W151">
        <f>D151</f>
        <v>34</v>
      </c>
      <c r="X151" t="str">
        <f t="shared" si="2"/>
        <v xml:space="preserve">Note _Nerva _Note 16 </v>
      </c>
    </row>
    <row r="152" spans="1:24" x14ac:dyDescent="0.25">
      <c r="A152">
        <v>236176</v>
      </c>
      <c r="B152">
        <v>-108094</v>
      </c>
      <c r="C152">
        <v>11840</v>
      </c>
      <c r="D152">
        <v>165</v>
      </c>
      <c r="K152" t="e">
        <f>INDEX('explorer notes'!$B$1:$K$221,MATCH(A152,TheIsland_WP!A:A,),1)</f>
        <v>#N/A</v>
      </c>
      <c r="L152" t="e">
        <f>INDEX('explorer notes'!$B$1:$K$221,MATCH(B152,TheIsland_WP!I:I,),2)</f>
        <v>#N/A</v>
      </c>
      <c r="M152" t="e">
        <f>INDEX('explorer notes'!$B$1:$K$221,MATCH(C152,TheIsland_WP!J:J,),3)</f>
        <v>#N/A</v>
      </c>
      <c r="O152" t="str">
        <f>VLOOKUP($A152,TheIsland_WP!$A$3:$O$223,2,TRUE)</f>
        <v xml:space="preserve">Note </v>
      </c>
      <c r="P152" t="str">
        <f>VLOOKUP($A152,TheIsland_WP!$A$3:$O$223,3,TRUE)</f>
        <v xml:space="preserve">_Helena </v>
      </c>
      <c r="Q152" t="str">
        <f>VLOOKUP($A152,TheIsland_WP!$A$3:$O$223,4,TRUE)</f>
        <v xml:space="preserve">_Note 9 </v>
      </c>
      <c r="W152">
        <f>D152</f>
        <v>165</v>
      </c>
      <c r="X152" t="str">
        <f t="shared" si="2"/>
        <v xml:space="preserve">Note _Helena _Note 9 </v>
      </c>
    </row>
    <row r="153" spans="1:24" x14ac:dyDescent="0.25">
      <c r="A153">
        <v>237241</v>
      </c>
      <c r="B153">
        <v>-59692</v>
      </c>
      <c r="C153">
        <v>-7808</v>
      </c>
      <c r="D153">
        <v>31</v>
      </c>
      <c r="K153" t="str">
        <f>INDEX('explorer notes'!$B$1:$K$221,MATCH(A153,TheIsland_WP!A:A,),1)</f>
        <v xml:space="preserve">Dossier </v>
      </c>
      <c r="L153" t="str">
        <f>INDEX('explorer notes'!$B$1:$K$221,MATCH(B153,TheIsland_WP!I:I,),2)</f>
        <v xml:space="preserve">_Helena </v>
      </c>
      <c r="M153" t="str">
        <f>INDEX('explorer notes'!$B$1:$K$221,MATCH(C153,TheIsland_WP!J:J,),3)</f>
        <v xml:space="preserve">_Diplocaulus </v>
      </c>
      <c r="O153" t="str">
        <f>VLOOKUP($A153,TheIsland_WP!$A$3:$O$223,2,TRUE)</f>
        <v xml:space="preserve">Note </v>
      </c>
      <c r="P153" t="str">
        <f>VLOOKUP($A153,TheIsland_WP!$A$3:$O$223,3,TRUE)</f>
        <v xml:space="preserve">_Helena </v>
      </c>
      <c r="Q153" t="str">
        <f>VLOOKUP($A153,TheIsland_WP!$A$3:$O$223,4,TRUE)</f>
        <v xml:space="preserve">_Note 9 </v>
      </c>
      <c r="W153">
        <f>D153</f>
        <v>31</v>
      </c>
      <c r="X153" t="str">
        <f t="shared" si="2"/>
        <v xml:space="preserve">Note _Helena _Note 9 </v>
      </c>
    </row>
    <row r="154" spans="1:24" x14ac:dyDescent="0.25">
      <c r="A154">
        <v>237600</v>
      </c>
      <c r="B154">
        <v>23290</v>
      </c>
      <c r="C154">
        <v>-13576</v>
      </c>
      <c r="D154">
        <v>30</v>
      </c>
      <c r="K154" t="e">
        <f>INDEX('explorer notes'!$B$1:$K$221,MATCH(A154,TheIsland_WP!A:A,),1)</f>
        <v>#N/A</v>
      </c>
      <c r="L154" t="e">
        <f>INDEX('explorer notes'!$B$1:$K$221,MATCH(B154,TheIsland_WP!I:I,),2)</f>
        <v>#N/A</v>
      </c>
      <c r="M154" t="str">
        <f>INDEX('explorer notes'!$B$1:$K$221,MATCH(C154,TheIsland_WP!J:J,),3)</f>
        <v xml:space="preserve">_Note 18 </v>
      </c>
      <c r="O154" t="str">
        <f>VLOOKUP($A154,TheIsland_WP!$A$3:$O$223,2,TRUE)</f>
        <v xml:space="preserve">Note </v>
      </c>
      <c r="P154" t="str">
        <f>VLOOKUP($A154,TheIsland_WP!$A$3:$O$223,3,TRUE)</f>
        <v xml:space="preserve">_Helena </v>
      </c>
      <c r="Q154" t="str">
        <f>VLOOKUP($A154,TheIsland_WP!$A$3:$O$223,4,TRUE)</f>
        <v xml:space="preserve">_Note 9 </v>
      </c>
      <c r="W154">
        <f>D154</f>
        <v>30</v>
      </c>
      <c r="X154" t="str">
        <f t="shared" si="2"/>
        <v xml:space="preserve">Note _Helena _Note 9 </v>
      </c>
    </row>
    <row r="155" spans="1:24" x14ac:dyDescent="0.25">
      <c r="A155">
        <v>249600</v>
      </c>
      <c r="B155">
        <v>-269600</v>
      </c>
      <c r="C155">
        <v>-13800</v>
      </c>
      <c r="D155">
        <v>103</v>
      </c>
      <c r="K155" t="str">
        <f>INDEX('explorer notes'!$B$1:$K$221,MATCH(A155,TheIsland_WP!A:A,),1)</f>
        <v xml:space="preserve">Dossier </v>
      </c>
      <c r="L155" t="str">
        <f>INDEX('explorer notes'!$B$1:$K$221,MATCH(B155,TheIsland_WP!I:I,),2)</f>
        <v xml:space="preserve">_Helena </v>
      </c>
      <c r="M155" t="str">
        <f>INDEX('explorer notes'!$B$1:$K$221,MATCH(C155,TheIsland_WP!J:J,),3)</f>
        <v xml:space="preserve">_Sabertooth </v>
      </c>
      <c r="O155" t="str">
        <f>VLOOKUP($A155,TheIsland_WP!$A$3:$O$223,2,TRUE)</f>
        <v xml:space="preserve">Dossier </v>
      </c>
      <c r="P155" t="str">
        <f>VLOOKUP($A155,TheIsland_WP!$A$3:$O$223,3,TRUE)</f>
        <v xml:space="preserve">_Helena </v>
      </c>
      <c r="Q155" t="str">
        <f>VLOOKUP($A155,TheIsland_WP!$A$3:$O$223,4,TRUE)</f>
        <v xml:space="preserve">_Ichthyosaurus </v>
      </c>
      <c r="W155">
        <f>D155</f>
        <v>103</v>
      </c>
      <c r="X155" t="str">
        <f t="shared" si="2"/>
        <v xml:space="preserve">Dossier _Helena _Ichthyosaurus </v>
      </c>
    </row>
    <row r="156" spans="1:24" x14ac:dyDescent="0.25">
      <c r="A156">
        <v>251200</v>
      </c>
      <c r="B156">
        <v>-47200</v>
      </c>
      <c r="C156">
        <v>-5800</v>
      </c>
      <c r="D156">
        <v>147</v>
      </c>
      <c r="K156" t="str">
        <f>INDEX('explorer notes'!$B$1:$K$221,MATCH(A156,TheIsland_WP!A:A,),1)</f>
        <v xml:space="preserve">Note </v>
      </c>
      <c r="L156" t="str">
        <f>INDEX('explorer notes'!$B$1:$K$221,MATCH(B156,TheIsland_WP!I:I,),2)</f>
        <v xml:space="preserve">_Helena </v>
      </c>
      <c r="M156" t="str">
        <f>INDEX('explorer notes'!$B$1:$K$221,MATCH(C156,TheIsland_WP!J:J,),3)</f>
        <v xml:space="preserve">_Note 25 </v>
      </c>
      <c r="O156" t="str">
        <f>VLOOKUP($A156,TheIsland_WP!$A$3:$O$223,2,TRUE)</f>
        <v xml:space="preserve">Dossier </v>
      </c>
      <c r="P156" t="str">
        <f>VLOOKUP($A156,TheIsland_WP!$A$3:$O$223,3,TRUE)</f>
        <v xml:space="preserve">_Helena </v>
      </c>
      <c r="Q156" t="str">
        <f>VLOOKUP($A156,TheIsland_WP!$A$3:$O$223,4,TRUE)</f>
        <v xml:space="preserve">_Ichthyosaurus </v>
      </c>
      <c r="W156">
        <f>D156</f>
        <v>147</v>
      </c>
      <c r="X156" t="str">
        <f t="shared" si="2"/>
        <v xml:space="preserve">Dossier _Helena _Ichthyosaurus </v>
      </c>
    </row>
    <row r="157" spans="1:24" x14ac:dyDescent="0.25">
      <c r="A157">
        <v>251373</v>
      </c>
      <c r="B157">
        <v>-108343</v>
      </c>
      <c r="C157">
        <v>7888</v>
      </c>
      <c r="D157">
        <v>27</v>
      </c>
      <c r="K157" t="str">
        <f>INDEX('explorer notes'!$B$1:$K$221,MATCH(A157,TheIsland_WP!A:A,),1)</f>
        <v xml:space="preserve">Dossier </v>
      </c>
      <c r="L157" t="str">
        <f>INDEX('explorer notes'!$B$1:$K$221,MATCH(B157,TheIsland_WP!I:I,),2)</f>
        <v xml:space="preserve">_Helena </v>
      </c>
      <c r="M157" t="str">
        <f>INDEX('explorer notes'!$B$1:$K$221,MATCH(C157,TheIsland_WP!J:J,),3)</f>
        <v xml:space="preserve">_Dilophosaur </v>
      </c>
      <c r="O157" t="str">
        <f>VLOOKUP($A157,TheIsland_WP!$A$3:$O$223,2,TRUE)</f>
        <v xml:space="preserve">Dossier </v>
      </c>
      <c r="P157" t="str">
        <f>VLOOKUP($A157,TheIsland_WP!$A$3:$O$223,3,TRUE)</f>
        <v xml:space="preserve">_Helena </v>
      </c>
      <c r="Q157" t="str">
        <f>VLOOKUP($A157,TheIsland_WP!$A$3:$O$223,4,TRUE)</f>
        <v xml:space="preserve">_Ichthyosaurus </v>
      </c>
      <c r="W157">
        <f>D157</f>
        <v>27</v>
      </c>
      <c r="X157" t="str">
        <f t="shared" si="2"/>
        <v xml:space="preserve">Dossier _Helena _Ichthyosaurus </v>
      </c>
    </row>
    <row r="158" spans="1:24" x14ac:dyDescent="0.25">
      <c r="A158">
        <v>251668</v>
      </c>
      <c r="B158">
        <v>-281521</v>
      </c>
      <c r="C158">
        <v>-14385</v>
      </c>
      <c r="D158">
        <v>26</v>
      </c>
      <c r="K158" t="str">
        <f>INDEX('explorer notes'!$B$1:$K$221,MATCH(A158,TheIsland_WP!A:A,),1)</f>
        <v xml:space="preserve">Dossier </v>
      </c>
      <c r="L158" t="str">
        <f>INDEX('explorer notes'!$B$1:$K$221,MATCH(B158,TheIsland_WP!I:I,),2)</f>
        <v xml:space="preserve">_Helena </v>
      </c>
      <c r="M158" t="str">
        <f>INDEX('explorer notes'!$B$1:$K$221,MATCH(C158,TheIsland_WP!J:J,),3)</f>
        <v xml:space="preserve">_Daeodon </v>
      </c>
      <c r="O158" t="str">
        <f>VLOOKUP($A158,TheIsland_WP!$A$3:$O$223,2,TRUE)</f>
        <v xml:space="preserve">Dossier </v>
      </c>
      <c r="P158" t="str">
        <f>VLOOKUP($A158,TheIsland_WP!$A$3:$O$223,3,TRUE)</f>
        <v xml:space="preserve">_Helena </v>
      </c>
      <c r="Q158" t="str">
        <f>VLOOKUP($A158,TheIsland_WP!$A$3:$O$223,4,TRUE)</f>
        <v xml:space="preserve">_Ichthyosaurus </v>
      </c>
      <c r="W158">
        <f>D158</f>
        <v>26</v>
      </c>
      <c r="X158" t="str">
        <f t="shared" si="2"/>
        <v xml:space="preserve">Dossier _Helena _Ichthyosaurus </v>
      </c>
    </row>
    <row r="159" spans="1:24" x14ac:dyDescent="0.25">
      <c r="A159">
        <v>252000</v>
      </c>
      <c r="B159">
        <v>89600</v>
      </c>
      <c r="C159">
        <v>-11600</v>
      </c>
      <c r="D159">
        <v>102</v>
      </c>
      <c r="K159" t="str">
        <f>INDEX('explorer notes'!$B$1:$K$221,MATCH(A159,TheIsland_WP!A:A,),1)</f>
        <v xml:space="preserve">Dossier </v>
      </c>
      <c r="L159" t="str">
        <f>INDEX('explorer notes'!$B$1:$K$221,MATCH(B159,TheIsland_WP!I:I,),2)</f>
        <v xml:space="preserve">_Helena </v>
      </c>
      <c r="M159" t="str">
        <f>INDEX('explorer notes'!$B$1:$K$221,MATCH(C159,TheIsland_WP!J:J,),3)</f>
        <v xml:space="preserve">_Rex </v>
      </c>
      <c r="O159" t="str">
        <f>VLOOKUP($A159,TheIsland_WP!$A$3:$O$223,2,TRUE)</f>
        <v xml:space="preserve">Dossier </v>
      </c>
      <c r="P159" t="str">
        <f>VLOOKUP($A159,TheIsland_WP!$A$3:$O$223,3,TRUE)</f>
        <v xml:space="preserve">_Helena </v>
      </c>
      <c r="Q159" t="str">
        <f>VLOOKUP($A159,TheIsland_WP!$A$3:$O$223,4,TRUE)</f>
        <v xml:space="preserve">_Ichthyosaurus </v>
      </c>
      <c r="W159">
        <f>D159</f>
        <v>102</v>
      </c>
      <c r="X159" t="str">
        <f t="shared" si="2"/>
        <v xml:space="preserve">Dossier _Helena _Ichthyosaurus </v>
      </c>
    </row>
    <row r="160" spans="1:24" x14ac:dyDescent="0.25">
      <c r="A160">
        <v>255050</v>
      </c>
      <c r="B160">
        <v>247990</v>
      </c>
      <c r="C160">
        <v>-14310</v>
      </c>
      <c r="D160">
        <v>25</v>
      </c>
      <c r="K160" t="e">
        <f>INDEX('explorer notes'!$B$1:$K$221,MATCH(A160,TheIsland_WP!A:A,),1)</f>
        <v>#N/A</v>
      </c>
      <c r="L160" t="e">
        <f>INDEX('explorer notes'!$B$1:$K$221,MATCH(B160,TheIsland_WP!I:I,),2)</f>
        <v>#N/A</v>
      </c>
      <c r="M160" t="e">
        <f>INDEX('explorer notes'!$B$1:$K$221,MATCH(C160,TheIsland_WP!J:J,),3)</f>
        <v>#N/A</v>
      </c>
      <c r="O160" t="str">
        <f>VLOOKUP($A160,TheIsland_WP!$A$3:$O$223,2,TRUE)</f>
        <v xml:space="preserve">Dossier </v>
      </c>
      <c r="P160" t="str">
        <f>VLOOKUP($A160,TheIsland_WP!$A$3:$O$223,3,TRUE)</f>
        <v xml:space="preserve">_Helena </v>
      </c>
      <c r="Q160" t="str">
        <f>VLOOKUP($A160,TheIsland_WP!$A$3:$O$223,4,TRUE)</f>
        <v xml:space="preserve">_Hyaenodon </v>
      </c>
      <c r="W160">
        <f>D160</f>
        <v>25</v>
      </c>
      <c r="X160" t="str">
        <f t="shared" si="2"/>
        <v xml:space="preserve">Dossier _Helena _Hyaenodon </v>
      </c>
    </row>
    <row r="161" spans="1:24" x14ac:dyDescent="0.25">
      <c r="A161">
        <v>259200</v>
      </c>
      <c r="B161">
        <v>-159200</v>
      </c>
      <c r="C161">
        <v>-1000</v>
      </c>
      <c r="D161">
        <v>100</v>
      </c>
      <c r="K161" t="str">
        <f>INDEX('explorer notes'!$B$1:$K$221,MATCH(A161,TheIsland_WP!A:A,),1)</f>
        <v xml:space="preserve">Dossier </v>
      </c>
      <c r="L161" t="str">
        <f>INDEX('explorer notes'!$B$1:$K$221,MATCH(B161,TheIsland_WP!I:I,),2)</f>
        <v xml:space="preserve">_Helena </v>
      </c>
      <c r="M161" t="str">
        <f>INDEX('explorer notes'!$B$1:$K$221,MATCH(C161,TheIsland_WP!J:J,),3)</f>
        <v xml:space="preserve">_Quetzal </v>
      </c>
      <c r="O161" t="str">
        <f>VLOOKUP($A161,TheIsland_WP!$A$3:$O$223,2,TRUE)</f>
        <v xml:space="preserve">Dossier </v>
      </c>
      <c r="P161" t="str">
        <f>VLOOKUP($A161,TheIsland_WP!$A$3:$O$223,3,TRUE)</f>
        <v xml:space="preserve">_Helena </v>
      </c>
      <c r="Q161" t="str">
        <f>VLOOKUP($A161,TheIsland_WP!$A$3:$O$223,4,TRUE)</f>
        <v xml:space="preserve">_Hyaenodon </v>
      </c>
      <c r="W161">
        <f>D161</f>
        <v>100</v>
      </c>
      <c r="X161" t="str">
        <f t="shared" si="2"/>
        <v xml:space="preserve">Dossier _Helena _Hyaenodon </v>
      </c>
    </row>
    <row r="162" spans="1:24" x14ac:dyDescent="0.25">
      <c r="A162">
        <v>260705</v>
      </c>
      <c r="B162">
        <v>-179302</v>
      </c>
      <c r="C162">
        <v>-8278</v>
      </c>
      <c r="D162">
        <v>23</v>
      </c>
      <c r="K162" t="str">
        <f>INDEX('explorer notes'!$B$1:$K$221,MATCH(A162,TheIsland_WP!A:A,),1)</f>
        <v xml:space="preserve">Dossier </v>
      </c>
      <c r="L162" t="str">
        <f>INDEX('explorer notes'!$B$1:$K$221,MATCH(B162,TheIsland_WP!I:I,),2)</f>
        <v xml:space="preserve">_Helena </v>
      </c>
      <c r="M162" t="str">
        <f>INDEX('explorer notes'!$B$1:$K$221,MATCH(C162,TheIsland_WP!J:J,),3)</f>
        <v xml:space="preserve">_Coelacanth </v>
      </c>
      <c r="O162" t="str">
        <f>VLOOKUP($A162,TheIsland_WP!$A$3:$O$223,2,TRUE)</f>
        <v xml:space="preserve">Dossier </v>
      </c>
      <c r="P162" t="str">
        <f>VLOOKUP($A162,TheIsland_WP!$A$3:$O$223,3,TRUE)</f>
        <v xml:space="preserve">_Helena </v>
      </c>
      <c r="Q162" t="str">
        <f>VLOOKUP($A162,TheIsland_WP!$A$3:$O$223,4,TRUE)</f>
        <v xml:space="preserve">_Hyaenodon </v>
      </c>
      <c r="W162">
        <f>D162</f>
        <v>23</v>
      </c>
      <c r="X162" t="str">
        <f t="shared" si="2"/>
        <v xml:space="preserve">Dossier _Helena _Hyaenodon </v>
      </c>
    </row>
    <row r="163" spans="1:24" x14ac:dyDescent="0.25">
      <c r="A163">
        <v>270563</v>
      </c>
      <c r="B163">
        <v>-77282</v>
      </c>
      <c r="C163">
        <v>-8739</v>
      </c>
      <c r="D163">
        <v>20</v>
      </c>
      <c r="K163" t="str">
        <f>INDEX('explorer notes'!$B$1:$K$221,MATCH(A163,TheIsland_WP!A:A,),1)</f>
        <v xml:space="preserve">Dossier </v>
      </c>
      <c r="L163" t="str">
        <f>INDEX('explorer notes'!$B$1:$K$221,MATCH(B163,TheIsland_WP!I:I,),2)</f>
        <v xml:space="preserve">_Helena </v>
      </c>
      <c r="M163" t="str">
        <f>INDEX('explorer notes'!$B$1:$K$221,MATCH(C163,TheIsland_WP!J:J,),3)</f>
        <v xml:space="preserve">_Chalicotherium </v>
      </c>
      <c r="O163" t="str">
        <f>VLOOKUP($A163,TheIsland_WP!$A$3:$O$223,2,TRUE)</f>
        <v xml:space="preserve">Record </v>
      </c>
      <c r="P163" t="str">
        <f>VLOOKUP($A163,TheIsland_WP!$A$3:$O$223,3,TRUE)</f>
        <v xml:space="preserve">_Rockwell </v>
      </c>
      <c r="Q163" t="str">
        <f>VLOOKUP($A163,TheIsland_WP!$A$3:$O$223,4,TRUE)</f>
        <v>_Record 6 *MISSING*</v>
      </c>
      <c r="W163">
        <f>D163</f>
        <v>20</v>
      </c>
      <c r="X163" t="str">
        <f t="shared" si="2"/>
        <v>Record _Rockwell _Record 6 *MISSING*</v>
      </c>
    </row>
    <row r="164" spans="1:24" x14ac:dyDescent="0.25">
      <c r="A164">
        <v>273153</v>
      </c>
      <c r="B164">
        <v>253273</v>
      </c>
      <c r="C164">
        <v>-14092</v>
      </c>
      <c r="D164">
        <v>18</v>
      </c>
      <c r="K164" t="str">
        <f>INDEX('explorer notes'!$B$1:$K$221,MATCH(A164,TheIsland_WP!A:A,),1)</f>
        <v xml:space="preserve">Dossier </v>
      </c>
      <c r="L164" t="str">
        <f>INDEX('explorer notes'!$B$1:$K$221,MATCH(B164,TheIsland_WP!I:I,),2)</f>
        <v xml:space="preserve">_Helena </v>
      </c>
      <c r="M164" t="str">
        <f>INDEX('explorer notes'!$B$1:$K$221,MATCH(C164,TheIsland_WP!J:J,),3)</f>
        <v xml:space="preserve">_Castoroides </v>
      </c>
      <c r="O164" t="str">
        <f>VLOOKUP($A164,TheIsland_WP!$A$3:$O$223,2,TRUE)</f>
        <v xml:space="preserve">Dossier </v>
      </c>
      <c r="P164" t="str">
        <f>VLOOKUP($A164,TheIsland_WP!$A$3:$O$223,3,TRUE)</f>
        <v xml:space="preserve">_Helena </v>
      </c>
      <c r="Q164" t="str">
        <f>VLOOKUP($A164,TheIsland_WP!$A$3:$O$223,4,TRUE)</f>
        <v xml:space="preserve">_Megalania </v>
      </c>
      <c r="W164">
        <f>D164</f>
        <v>18</v>
      </c>
      <c r="X164" t="str">
        <f t="shared" si="2"/>
        <v xml:space="preserve">Dossier _Helena _Megalania </v>
      </c>
    </row>
    <row r="165" spans="1:24" x14ac:dyDescent="0.25">
      <c r="A165">
        <v>273353</v>
      </c>
      <c r="B165">
        <v>275305</v>
      </c>
      <c r="C165">
        <v>-11733</v>
      </c>
      <c r="D165">
        <v>19</v>
      </c>
      <c r="K165" t="e">
        <f>INDEX('explorer notes'!$B$1:$K$221,MATCH(A165,TheIsland_WP!A:A,),1)</f>
        <v>#N/A</v>
      </c>
      <c r="L165" t="e">
        <f>INDEX('explorer notes'!$B$1:$K$221,MATCH(B165,TheIsland_WP!I:I,),2)</f>
        <v>#N/A</v>
      </c>
      <c r="M165" t="e">
        <f>INDEX('explorer notes'!$B$1:$K$221,MATCH(C165,TheIsland_WP!J:J,),3)</f>
        <v>#N/A</v>
      </c>
      <c r="O165" t="str">
        <f>VLOOKUP($A165,TheIsland_WP!$A$3:$O$223,2,TRUE)</f>
        <v xml:space="preserve">Dossier </v>
      </c>
      <c r="P165" t="str">
        <f>VLOOKUP($A165,TheIsland_WP!$A$3:$O$223,3,TRUE)</f>
        <v xml:space="preserve">_Helena </v>
      </c>
      <c r="Q165" t="str">
        <f>VLOOKUP($A165,TheIsland_WP!$A$3:$O$223,4,TRUE)</f>
        <v xml:space="preserve">_Megalania </v>
      </c>
      <c r="W165">
        <f>D165</f>
        <v>19</v>
      </c>
      <c r="X165" t="str">
        <f t="shared" si="2"/>
        <v xml:space="preserve">Dossier _Helena _Megalania </v>
      </c>
    </row>
    <row r="166" spans="1:24" x14ac:dyDescent="0.25">
      <c r="A166">
        <v>276800</v>
      </c>
      <c r="B166">
        <v>157000</v>
      </c>
      <c r="C166">
        <v>-9600</v>
      </c>
      <c r="D166">
        <v>95</v>
      </c>
      <c r="K166" t="str">
        <f>INDEX('explorer notes'!$B$1:$K$221,MATCH(A166,TheIsland_WP!A:A,),1)</f>
        <v xml:space="preserve">Dossier </v>
      </c>
      <c r="L166" t="str">
        <f>INDEX('explorer notes'!$B$1:$K$221,MATCH(B166,TheIsland_WP!I:I,),2)</f>
        <v xml:space="preserve">_Helena </v>
      </c>
      <c r="M166" t="str">
        <f>INDEX('explorer notes'!$B$1:$K$221,MATCH(C166,TheIsland_WP!J:J,),3)</f>
        <v xml:space="preserve">_Procoptodon </v>
      </c>
      <c r="O166" t="str">
        <f>VLOOKUP($A166,TheIsland_WP!$A$3:$O$223,2,TRUE)</f>
        <v xml:space="preserve">Dossier </v>
      </c>
      <c r="P166" t="str">
        <f>VLOOKUP($A166,TheIsland_WP!$A$3:$O$223,3,TRUE)</f>
        <v xml:space="preserve">_Helena </v>
      </c>
      <c r="Q166" t="str">
        <f>VLOOKUP($A166,TheIsland_WP!$A$3:$O$223,4,TRUE)</f>
        <v xml:space="preserve">_Mosasaurus </v>
      </c>
      <c r="W166">
        <f>D166</f>
        <v>95</v>
      </c>
      <c r="X166" t="str">
        <f t="shared" si="2"/>
        <v xml:space="preserve">Dossier _Helena _Mosasaurus </v>
      </c>
    </row>
    <row r="167" spans="1:24" x14ac:dyDescent="0.25">
      <c r="A167">
        <v>279828</v>
      </c>
      <c r="B167">
        <v>-267902</v>
      </c>
      <c r="C167">
        <v>-12941</v>
      </c>
      <c r="D167">
        <v>17</v>
      </c>
      <c r="K167" t="str">
        <f>INDEX('explorer notes'!$B$1:$K$221,MATCH(A167,TheIsland_WP!A:A,),1)</f>
        <v xml:space="preserve">Dossier </v>
      </c>
      <c r="L167" t="str">
        <f>INDEX('explorer notes'!$B$1:$K$221,MATCH(B167,TheIsland_WP!I:I,),2)</f>
        <v xml:space="preserve">_Helena </v>
      </c>
      <c r="M167" t="str">
        <f>INDEX('explorer notes'!$B$1:$K$221,MATCH(C167,TheIsland_WP!J:J,),3)</f>
        <v xml:space="preserve">_Carnotaurus </v>
      </c>
      <c r="O167" t="str">
        <f>VLOOKUP($A167,TheIsland_WP!$A$3:$O$223,2,TRUE)</f>
        <v xml:space="preserve">Dossier </v>
      </c>
      <c r="P167" t="str">
        <f>VLOOKUP($A167,TheIsland_WP!$A$3:$O$223,3,TRUE)</f>
        <v xml:space="preserve">_Helena </v>
      </c>
      <c r="Q167" t="str">
        <f>VLOOKUP($A167,TheIsland_WP!$A$3:$O$223,4,TRUE)</f>
        <v xml:space="preserve">_Mosasaurus </v>
      </c>
      <c r="W167">
        <f>D167</f>
        <v>17</v>
      </c>
      <c r="X167" t="str">
        <f t="shared" si="2"/>
        <v xml:space="preserve">Dossier _Helena _Mosasaurus </v>
      </c>
    </row>
    <row r="168" spans="1:24" x14ac:dyDescent="0.25">
      <c r="A168">
        <v>287200</v>
      </c>
      <c r="B168">
        <v>-287200</v>
      </c>
      <c r="C168">
        <v>-14100</v>
      </c>
      <c r="D168">
        <v>144</v>
      </c>
      <c r="K168" t="str">
        <f>INDEX('explorer notes'!$B$1:$K$221,MATCH(A168,TheIsland_WP!A:A,),1)</f>
        <v xml:space="preserve">Note </v>
      </c>
      <c r="L168" t="str">
        <f>INDEX('explorer notes'!$B$1:$K$221,MATCH(B168,TheIsland_WP!I:I,),2)</f>
        <v xml:space="preserve">_Helena </v>
      </c>
      <c r="M168" t="str">
        <f>INDEX('explorer notes'!$B$1:$K$221,MATCH(C168,TheIsland_WP!J:J,),3)</f>
        <v xml:space="preserve">_Direbear </v>
      </c>
      <c r="O168" t="str">
        <f>VLOOKUP($A168,TheIsland_WP!$A$3:$O$223,2,TRUE)</f>
        <v xml:space="preserve">Dossier </v>
      </c>
      <c r="P168" t="str">
        <f>VLOOKUP($A168,TheIsland_WP!$A$3:$O$223,3,TRUE)</f>
        <v xml:space="preserve">_Helena </v>
      </c>
      <c r="Q168" t="str">
        <f>VLOOKUP($A168,TheIsland_WP!$A$3:$O$223,4,TRUE)</f>
        <v xml:space="preserve">_Megaloceros </v>
      </c>
      <c r="W168">
        <f>D168</f>
        <v>144</v>
      </c>
      <c r="X168" t="str">
        <f t="shared" si="2"/>
        <v xml:space="preserve">Dossier _Helena _Megaloceros </v>
      </c>
    </row>
    <row r="169" spans="1:24" x14ac:dyDescent="0.25">
      <c r="A169">
        <v>287200</v>
      </c>
      <c r="B169">
        <v>-239200</v>
      </c>
      <c r="C169">
        <v>-14100</v>
      </c>
      <c r="D169">
        <v>145</v>
      </c>
      <c r="K169" t="str">
        <f>INDEX('explorer notes'!$B$1:$K$221,MATCH(A169,TheIsland_WP!A:A,),1)</f>
        <v xml:space="preserve">Note </v>
      </c>
      <c r="L169" t="str">
        <f>INDEX('explorer notes'!$B$1:$K$221,MATCH(B169,TheIsland_WP!I:I,),2)</f>
        <v xml:space="preserve">_Helena </v>
      </c>
      <c r="M169" t="str">
        <f>INDEX('explorer notes'!$B$1:$K$221,MATCH(C169,TheIsland_WP!J:J,),3)</f>
        <v xml:space="preserve">_Direbear </v>
      </c>
      <c r="O169" t="str">
        <f>VLOOKUP($A169,TheIsland_WP!$A$3:$O$223,2,TRUE)</f>
        <v xml:space="preserve">Dossier </v>
      </c>
      <c r="P169" t="str">
        <f>VLOOKUP($A169,TheIsland_WP!$A$3:$O$223,3,TRUE)</f>
        <v xml:space="preserve">_Helena </v>
      </c>
      <c r="Q169" t="str">
        <f>VLOOKUP($A169,TheIsland_WP!$A$3:$O$223,4,TRUE)</f>
        <v xml:space="preserve">_Megaloceros </v>
      </c>
      <c r="W169">
        <f>D169</f>
        <v>145</v>
      </c>
      <c r="X169" t="str">
        <f t="shared" si="2"/>
        <v xml:space="preserve">Dossier _Helena _Megaloceros </v>
      </c>
    </row>
  </sheetData>
  <sortState xmlns:xlrd2="http://schemas.microsoft.com/office/spreadsheetml/2017/richdata2" ref="A1:D169">
    <sortCondition ref="A3:A1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explorer notes</vt:lpstr>
      <vt:lpstr>TheIsland_WP</vt:lpstr>
      <vt:lpstr>Yavuz-Indexd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John-David Basson</cp:lastModifiedBy>
  <dcterms:created xsi:type="dcterms:W3CDTF">2023-11-08T20:52:57Z</dcterms:created>
  <dcterms:modified xsi:type="dcterms:W3CDTF">2023-11-09T15:52:02Z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042206-4484-411d-b022-482bd94f2955_Enabled">
    <vt:lpwstr>true</vt:lpwstr>
  </property>
  <property fmtid="{D5CDD505-2E9C-101B-9397-08002B2CF9AE}" pid="3" name="MSIP_Label_18042206-4484-411d-b022-482bd94f2955_SetDate">
    <vt:lpwstr>2023-11-08T21:08:29Z</vt:lpwstr>
  </property>
  <property fmtid="{D5CDD505-2E9C-101B-9397-08002B2CF9AE}" pid="4" name="MSIP_Label_18042206-4484-411d-b022-482bd94f2955_Method">
    <vt:lpwstr>Standard</vt:lpwstr>
  </property>
  <property fmtid="{D5CDD505-2E9C-101B-9397-08002B2CF9AE}" pid="5" name="MSIP_Label_18042206-4484-411d-b022-482bd94f2955_Name">
    <vt:lpwstr>defa4170-0d19-0005-0004-bc88714345d2</vt:lpwstr>
  </property>
  <property fmtid="{D5CDD505-2E9C-101B-9397-08002B2CF9AE}" pid="6" name="MSIP_Label_18042206-4484-411d-b022-482bd94f2955_SiteId">
    <vt:lpwstr>8c66ac27-df88-4e63-b658-dcb282323bfe</vt:lpwstr>
  </property>
  <property fmtid="{D5CDD505-2E9C-101B-9397-08002B2CF9AE}" pid="7" name="MSIP_Label_18042206-4484-411d-b022-482bd94f2955_ActionId">
    <vt:lpwstr>44f8f9db-6b8e-4c2d-9ea5-92c51248a8ff</vt:lpwstr>
  </property>
  <property fmtid="{D5CDD505-2E9C-101B-9397-08002B2CF9AE}" pid="8" name="MSIP_Label_18042206-4484-411d-b022-482bd94f2955_ContentBits">
    <vt:lpwstr>0</vt:lpwstr>
  </property>
</Properties>
</file>