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<sst xmlns="http://schemas.openxmlformats.org/spreadsheetml/2006/main" count="21" uniqueCount="15">
  <si>
    <t>Half-pint turbidimeter calibration, 2016/05/09, for Cornell POST team</t>
  </si>
  <si>
    <t>Validation data</t>
  </si>
  <si>
    <t>Half-pint turbidimeter readings</t>
  </si>
  <si>
    <t>MicroTPI readings</t>
  </si>
  <si>
    <t>mean(half-pint)</t>
  </si>
  <si>
    <t>mean(microtpi)</t>
  </si>
  <si>
    <t>NTU difference</t>
  </si>
  <si>
    <t>% difference</t>
  </si>
  <si>
    <t>Calibration data</t>
  </si>
  <si>
    <t>Interpolated half-pint</t>
  </si>
  <si>
    <t>Calibration coefficients</t>
  </si>
  <si>
    <t>M3</t>
  </si>
  <si>
    <t>M2</t>
  </si>
  <si>
    <t>M1</t>
  </si>
  <si>
    <t>B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</si>
</sst>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.00E+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name val="Arial"/>
      <family val="2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3"/>
            <c:forward val="0"/>
            <c:backward val="0"/>
            <c:dispRSqr val="1"/>
            <c:dispEq val="1"/>
          </c:trendline>
          <c:xVal>
            <c:numRef>
              <c:f>Sheet1!$J$24:$J$66</c:f>
              <c:numCache>
                <c:formatCode>General</c:formatCode>
                <c:ptCount val="43"/>
                <c:pt idx="0">
                  <c:v>284.823333333333</c:v>
                </c:pt>
                <c:pt idx="1">
                  <c:v>286.703333333333</c:v>
                </c:pt>
                <c:pt idx="2">
                  <c:v>289.263333333333</c:v>
                </c:pt>
                <c:pt idx="3">
                  <c:v>288.613333333333</c:v>
                </c:pt>
                <c:pt idx="4">
                  <c:v>287.48</c:v>
                </c:pt>
                <c:pt idx="5">
                  <c:v>292.45</c:v>
                </c:pt>
                <c:pt idx="6">
                  <c:v>296.276666666667</c:v>
                </c:pt>
                <c:pt idx="7">
                  <c:v>291.726666666667</c:v>
                </c:pt>
                <c:pt idx="8">
                  <c:v>293.636666666667</c:v>
                </c:pt>
                <c:pt idx="9">
                  <c:v>309.92</c:v>
                </c:pt>
                <c:pt idx="10">
                  <c:v>310.943333333333</c:v>
                </c:pt>
                <c:pt idx="11">
                  <c:v>319.656666666667</c:v>
                </c:pt>
                <c:pt idx="12">
                  <c:v>323.336666666667</c:v>
                </c:pt>
                <c:pt idx="13">
                  <c:v>339.816666666667</c:v>
                </c:pt>
                <c:pt idx="14">
                  <c:v>354.806666666667</c:v>
                </c:pt>
                <c:pt idx="15">
                  <c:v>367.866666666667</c:v>
                </c:pt>
                <c:pt idx="16">
                  <c:v>381.4</c:v>
                </c:pt>
                <c:pt idx="17">
                  <c:v>392.926666666667</c:v>
                </c:pt>
                <c:pt idx="18">
                  <c:v>404.663333333333</c:v>
                </c:pt>
                <c:pt idx="19">
                  <c:v>424.423333333333</c:v>
                </c:pt>
                <c:pt idx="20">
                  <c:v>443.26</c:v>
                </c:pt>
                <c:pt idx="21">
                  <c:v>470.41</c:v>
                </c:pt>
                <c:pt idx="22">
                  <c:v>496.59</c:v>
                </c:pt>
                <c:pt idx="23">
                  <c:v>538.926666666667</c:v>
                </c:pt>
                <c:pt idx="24">
                  <c:v>607.12</c:v>
                </c:pt>
                <c:pt idx="25">
                  <c:v>660.51</c:v>
                </c:pt>
                <c:pt idx="26">
                  <c:v>746.346666666667</c:v>
                </c:pt>
                <c:pt idx="27">
                  <c:v>848.9</c:v>
                </c:pt>
                <c:pt idx="28">
                  <c:v>986.16</c:v>
                </c:pt>
                <c:pt idx="29">
                  <c:v>1241.96</c:v>
                </c:pt>
                <c:pt idx="30">
                  <c:v>1429.39</c:v>
                </c:pt>
                <c:pt idx="31">
                  <c:v>1812.50333333333</c:v>
                </c:pt>
                <c:pt idx="32">
                  <c:v>2142.43666666667</c:v>
                </c:pt>
                <c:pt idx="33">
                  <c:v>2428.36</c:v>
                </c:pt>
                <c:pt idx="34">
                  <c:v>2737.51</c:v>
                </c:pt>
                <c:pt idx="35">
                  <c:v>3030.29666666667</c:v>
                </c:pt>
                <c:pt idx="36">
                  <c:v>3302.67</c:v>
                </c:pt>
                <c:pt idx="37">
                  <c:v>3676.95333333333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</c:numCache>
            </c:numRef>
          </c:xVal>
          <c:yVal>
            <c:numRef>
              <c:f>Sheet1!$I$24:$I$66</c:f>
              <c:numCache>
                <c:formatCode>General</c:formatCode>
                <c:ptCount val="43"/>
                <c:pt idx="0">
                  <c:v>0.35</c:v>
                </c:pt>
                <c:pt idx="1">
                  <c:v>0.483333333333333</c:v>
                </c:pt>
                <c:pt idx="2">
                  <c:v>0.566</c:v>
                </c:pt>
                <c:pt idx="3">
                  <c:v>0.622</c:v>
                </c:pt>
                <c:pt idx="4">
                  <c:v>0.7675</c:v>
                </c:pt>
                <c:pt idx="5">
                  <c:v>0.9975</c:v>
                </c:pt>
                <c:pt idx="6">
                  <c:v>1.25666666666667</c:v>
                </c:pt>
                <c:pt idx="7">
                  <c:v>1.408</c:v>
                </c:pt>
                <c:pt idx="8">
                  <c:v>1.64333333333333</c:v>
                </c:pt>
                <c:pt idx="9">
                  <c:v>2.4</c:v>
                </c:pt>
                <c:pt idx="10">
                  <c:v>2.19333333333333</c:v>
                </c:pt>
                <c:pt idx="11">
                  <c:v>2.34333333333333</c:v>
                </c:pt>
                <c:pt idx="12">
                  <c:v>2.74</c:v>
                </c:pt>
                <c:pt idx="13">
                  <c:v>4.545</c:v>
                </c:pt>
                <c:pt idx="14">
                  <c:v>5.67666666666667</c:v>
                </c:pt>
                <c:pt idx="15">
                  <c:v>7.14</c:v>
                </c:pt>
                <c:pt idx="16">
                  <c:v>8.32333333333333</c:v>
                </c:pt>
                <c:pt idx="17">
                  <c:v>9.36333333333334</c:v>
                </c:pt>
                <c:pt idx="18">
                  <c:v>10.4266666666667</c:v>
                </c:pt>
                <c:pt idx="19">
                  <c:v>12.44</c:v>
                </c:pt>
                <c:pt idx="20">
                  <c:v>14.27</c:v>
                </c:pt>
                <c:pt idx="21">
                  <c:v>16.46</c:v>
                </c:pt>
                <c:pt idx="22">
                  <c:v>18.8</c:v>
                </c:pt>
                <c:pt idx="23">
                  <c:v>22.2733333333333</c:v>
                </c:pt>
                <c:pt idx="24">
                  <c:v>28.6266666666667</c:v>
                </c:pt>
                <c:pt idx="25">
                  <c:v>33.65</c:v>
                </c:pt>
                <c:pt idx="26">
                  <c:v>41.1233333333333</c:v>
                </c:pt>
                <c:pt idx="27">
                  <c:v>49.8133333333333</c:v>
                </c:pt>
                <c:pt idx="28">
                  <c:v>62.5166666666667</c:v>
                </c:pt>
                <c:pt idx="29">
                  <c:v>85.6033333333333</c:v>
                </c:pt>
                <c:pt idx="30">
                  <c:v>102.566666666667</c:v>
                </c:pt>
                <c:pt idx="31">
                  <c:v>136.533333333333</c:v>
                </c:pt>
                <c:pt idx="32">
                  <c:v>163.1</c:v>
                </c:pt>
                <c:pt idx="33">
                  <c:v>190.266666666667</c:v>
                </c:pt>
                <c:pt idx="34">
                  <c:v>217.533333333333</c:v>
                </c:pt>
                <c:pt idx="35">
                  <c:v>242.233333333333</c:v>
                </c:pt>
                <c:pt idx="36">
                  <c:v>269.533333333333</c:v>
                </c:pt>
                <c:pt idx="37">
                  <c:v>303.8</c:v>
                </c:pt>
                <c:pt idx="38">
                  <c:v>339.333333333333</c:v>
                </c:pt>
                <c:pt idx="39">
                  <c:v>382</c:v>
                </c:pt>
                <c:pt idx="40">
                  <c:v>413.5</c:v>
                </c:pt>
                <c:pt idx="41">
                  <c:v>454.833333333333</c:v>
                </c:pt>
                <c:pt idx="42">
                  <c:v>501.333333333333</c:v>
                </c:pt>
              </c:numCache>
            </c:numRef>
          </c:yVal>
          <c:smooth val="0"/>
        </c:ser>
        <c:axId val="36998722"/>
        <c:axId val="71533733"/>
      </c:scatterChart>
      <c:valAx>
        <c:axId val="3699872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71533733"/>
        <c:crosses val="autoZero"/>
      </c:valAx>
      <c:valAx>
        <c:axId val="7153373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36998722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Sheet1!$G$8:$G$18</c:f>
              <c:numCache>
                <c:formatCode>General</c:formatCode>
                <c:ptCount val="11"/>
                <c:pt idx="0">
                  <c:v>502.7</c:v>
                </c:pt>
                <c:pt idx="1">
                  <c:v>378.533333333333</c:v>
                </c:pt>
                <c:pt idx="2">
                  <c:v>290.433333333333</c:v>
                </c:pt>
                <c:pt idx="3">
                  <c:v>152.8</c:v>
                </c:pt>
                <c:pt idx="4">
                  <c:v>72.9866666666667</c:v>
                </c:pt>
                <c:pt idx="5">
                  <c:v>34.2233333333333</c:v>
                </c:pt>
                <c:pt idx="6">
                  <c:v>18.6066666666667</c:v>
                </c:pt>
                <c:pt idx="7">
                  <c:v>6.75</c:v>
                </c:pt>
                <c:pt idx="8">
                  <c:v>3.17333333333333</c:v>
                </c:pt>
                <c:pt idx="9">
                  <c:v>1.45333333333333</c:v>
                </c:pt>
                <c:pt idx="10">
                  <c:v>0.756666666666667</c:v>
                </c:pt>
              </c:numCache>
            </c:numRef>
          </c:xVal>
          <c:yVal>
            <c:numRef>
              <c:f>Sheet1!$H$8:$H$18</c:f>
              <c:numCache>
                <c:formatCode>General</c:formatCode>
                <c:ptCount val="11"/>
                <c:pt idx="0">
                  <c:v>495.226666666667</c:v>
                </c:pt>
                <c:pt idx="1">
                  <c:v>370.653333333333</c:v>
                </c:pt>
                <c:pt idx="2">
                  <c:v>288.416666666667</c:v>
                </c:pt>
                <c:pt idx="3">
                  <c:v>153.436666666667</c:v>
                </c:pt>
                <c:pt idx="4">
                  <c:v>75.07</c:v>
                </c:pt>
                <c:pt idx="5">
                  <c:v>34.47</c:v>
                </c:pt>
                <c:pt idx="6">
                  <c:v>19.52</c:v>
                </c:pt>
                <c:pt idx="7">
                  <c:v>6.80333333333333</c:v>
                </c:pt>
                <c:pt idx="8">
                  <c:v>3.40333333333333</c:v>
                </c:pt>
                <c:pt idx="9">
                  <c:v>2.65666666666667</c:v>
                </c:pt>
                <c:pt idx="10">
                  <c:v>0.0533333333333333</c:v>
                </c:pt>
              </c:numCache>
            </c:numRef>
          </c:yVal>
          <c:smooth val="0"/>
        </c:ser>
        <c:axId val="17766645"/>
        <c:axId val="36956268"/>
      </c:scatterChart>
      <c:valAx>
        <c:axId val="1776664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36956268"/>
        <c:crosses val="autoZero"/>
      </c:valAx>
      <c:valAx>
        <c:axId val="369562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17766645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260280</xdr:colOff>
      <xdr:row>24</xdr:row>
      <xdr:rowOff>144000</xdr:rowOff>
    </xdr:from>
    <xdr:to>
      <xdr:col>20</xdr:col>
      <xdr:colOff>330840</xdr:colOff>
      <xdr:row>44</xdr:row>
      <xdr:rowOff>134280</xdr:rowOff>
    </xdr:to>
    <xdr:graphicFrame>
      <xdr:nvGraphicFramePr>
        <xdr:cNvPr id="0" name=""/>
        <xdr:cNvGraphicFramePr/>
      </xdr:nvGraphicFramePr>
      <xdr:xfrm>
        <a:off x="10826640" y="4045320"/>
        <a:ext cx="576000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241200</xdr:colOff>
      <xdr:row>4</xdr:row>
      <xdr:rowOff>86040</xdr:rowOff>
    </xdr:from>
    <xdr:to>
      <xdr:col>15</xdr:col>
      <xdr:colOff>672840</xdr:colOff>
      <xdr:row>19</xdr:row>
      <xdr:rowOff>134280</xdr:rowOff>
    </xdr:to>
    <xdr:graphicFrame>
      <xdr:nvGraphicFramePr>
        <xdr:cNvPr id="1" name=""/>
        <xdr:cNvGraphicFramePr/>
      </xdr:nvGraphicFramePr>
      <xdr:xfrm>
        <a:off x="8368920" y="736200"/>
        <a:ext cx="4495680" cy="248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12.8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</row>
    <row r="4" customFormat="false" ht="12.8" hidden="false" customHeight="false" outlineLevel="0" collapsed="false">
      <c r="A4" s="2"/>
    </row>
    <row r="5" customFormat="false" ht="12.8" hidden="false" customHeight="false" outlineLevel="0" collapsed="false">
      <c r="A5" s="2" t="s">
        <v>1</v>
      </c>
    </row>
    <row r="6" customFormat="false" ht="12.8" hidden="false" customHeight="false" outlineLevel="0" collapsed="false">
      <c r="A6" s="3"/>
      <c r="D6" s="3"/>
    </row>
    <row r="7" customFormat="false" ht="12.8" hidden="false" customHeight="false" outlineLevel="0" collapsed="false">
      <c r="A7" s="4" t="s">
        <v>2</v>
      </c>
      <c r="B7" s="4"/>
      <c r="C7" s="4"/>
      <c r="D7" s="4" t="s">
        <v>3</v>
      </c>
      <c r="E7" s="4"/>
      <c r="F7" s="4"/>
      <c r="G7" s="0" t="s">
        <v>4</v>
      </c>
      <c r="H7" s="0" t="s">
        <v>5</v>
      </c>
      <c r="I7" s="0" t="s">
        <v>6</v>
      </c>
      <c r="J7" s="0" t="s">
        <v>7</v>
      </c>
    </row>
    <row r="8" customFormat="false" ht="12.8" hidden="false" customHeight="false" outlineLevel="0" collapsed="false">
      <c r="A8" s="5" t="n">
        <v>495.9</v>
      </c>
      <c r="B8" s="6" t="n">
        <v>494.12</v>
      </c>
      <c r="C8" s="7" t="n">
        <v>495.66</v>
      </c>
      <c r="D8" s="5" t="n">
        <v>502.8</v>
      </c>
      <c r="E8" s="6" t="n">
        <v>502.5</v>
      </c>
      <c r="F8" s="7" t="n">
        <v>502.8</v>
      </c>
      <c r="G8" s="8" t="n">
        <f aca="false">AVERAGE(D8:F8)</f>
        <v>502.7</v>
      </c>
      <c r="H8" s="9" t="n">
        <f aca="false">AVERAGE(A8:C8)</f>
        <v>495.226666666667</v>
      </c>
      <c r="I8" s="10" t="n">
        <f aca="false">G8-H8</f>
        <v>7.47333333333336</v>
      </c>
      <c r="J8" s="11" t="n">
        <f aca="false">I8/G8</f>
        <v>0.0148663881705458</v>
      </c>
    </row>
    <row r="9" customFormat="false" ht="12.8" hidden="false" customHeight="false" outlineLevel="0" collapsed="false">
      <c r="A9" s="12" t="n">
        <v>370.67</v>
      </c>
      <c r="B9" s="13" t="n">
        <v>370.62</v>
      </c>
      <c r="C9" s="14" t="n">
        <v>370.67</v>
      </c>
      <c r="D9" s="12" t="n">
        <v>378.7</v>
      </c>
      <c r="E9" s="13" t="n">
        <v>378.4</v>
      </c>
      <c r="F9" s="14" t="n">
        <v>378.5</v>
      </c>
      <c r="G9" s="15" t="n">
        <f aca="false">AVERAGE(D9:F9)</f>
        <v>378.533333333333</v>
      </c>
      <c r="H9" s="16" t="n">
        <f aca="false">AVERAGE(A9:C9)</f>
        <v>370.653333333333</v>
      </c>
      <c r="I9" s="17" t="n">
        <f aca="false">G9-H9</f>
        <v>7.87999999999994</v>
      </c>
      <c r="J9" s="18" t="n">
        <f aca="false">I9/G9</f>
        <v>0.0208171891511094</v>
      </c>
    </row>
    <row r="10" customFormat="false" ht="12.8" hidden="false" customHeight="false" outlineLevel="0" collapsed="false">
      <c r="A10" s="12" t="n">
        <v>288.8</v>
      </c>
      <c r="B10" s="13" t="n">
        <v>288.42</v>
      </c>
      <c r="C10" s="14" t="n">
        <v>288.03</v>
      </c>
      <c r="D10" s="12" t="n">
        <v>290.5</v>
      </c>
      <c r="E10" s="13" t="n">
        <v>289.8</v>
      </c>
      <c r="F10" s="14" t="n">
        <v>291</v>
      </c>
      <c r="G10" s="15" t="n">
        <f aca="false">AVERAGE(D10:F10)</f>
        <v>290.433333333333</v>
      </c>
      <c r="H10" s="16" t="n">
        <f aca="false">AVERAGE(A10:C10)</f>
        <v>288.416666666667</v>
      </c>
      <c r="I10" s="17" t="n">
        <f aca="false">G10-H10</f>
        <v>2.01666666666665</v>
      </c>
      <c r="J10" s="18" t="n">
        <f aca="false">I10/G10</f>
        <v>0.00694364742339028</v>
      </c>
    </row>
    <row r="11" customFormat="false" ht="12.8" hidden="false" customHeight="false" outlineLevel="0" collapsed="false">
      <c r="A11" s="12" t="n">
        <v>153.86</v>
      </c>
      <c r="B11" s="13" t="n">
        <v>153.29</v>
      </c>
      <c r="C11" s="14" t="n">
        <v>153.16</v>
      </c>
      <c r="D11" s="12" t="n">
        <v>147</v>
      </c>
      <c r="E11" s="13" t="n">
        <v>147.9</v>
      </c>
      <c r="F11" s="14" t="n">
        <v>163.5</v>
      </c>
      <c r="G11" s="15" t="n">
        <f aca="false">AVERAGE(D11:F11)</f>
        <v>152.8</v>
      </c>
      <c r="H11" s="16" t="n">
        <f aca="false">AVERAGE(A11:C11)</f>
        <v>153.436666666667</v>
      </c>
      <c r="I11" s="17" t="n">
        <f aca="false">G11-H11</f>
        <v>-0.636666666666685</v>
      </c>
      <c r="J11" s="18" t="n">
        <f aca="false">I11/G11</f>
        <v>-0.00416666666666678</v>
      </c>
    </row>
    <row r="12" customFormat="false" ht="12.8" hidden="false" customHeight="false" outlineLevel="0" collapsed="false">
      <c r="A12" s="12" t="n">
        <v>74.98</v>
      </c>
      <c r="B12" s="13" t="n">
        <v>75.09</v>
      </c>
      <c r="C12" s="14" t="n">
        <v>75.14</v>
      </c>
      <c r="D12" s="12" t="n">
        <v>72.86</v>
      </c>
      <c r="E12" s="13" t="n">
        <v>72.98</v>
      </c>
      <c r="F12" s="14" t="n">
        <v>73.12</v>
      </c>
      <c r="G12" s="15" t="n">
        <f aca="false">AVERAGE(D12:F12)</f>
        <v>72.9866666666667</v>
      </c>
      <c r="H12" s="16" t="n">
        <f aca="false">AVERAGE(A12:C12)</f>
        <v>75.07</v>
      </c>
      <c r="I12" s="17" t="n">
        <f aca="false">G12-H12</f>
        <v>-2.08333333333333</v>
      </c>
      <c r="J12" s="18" t="n">
        <f aca="false">I12/G12</f>
        <v>-0.0285440263061746</v>
      </c>
    </row>
    <row r="13" customFormat="false" ht="12.8" hidden="false" customHeight="false" outlineLevel="0" collapsed="false">
      <c r="A13" s="12" t="n">
        <v>34.5</v>
      </c>
      <c r="B13" s="13" t="n">
        <v>34.43</v>
      </c>
      <c r="C13" s="14" t="n">
        <v>34.48</v>
      </c>
      <c r="D13" s="12" t="n">
        <v>33.75</v>
      </c>
      <c r="E13" s="13" t="n">
        <v>34.29</v>
      </c>
      <c r="F13" s="14" t="n">
        <v>34.63</v>
      </c>
      <c r="G13" s="15" t="n">
        <f aca="false">AVERAGE(D13:F13)</f>
        <v>34.2233333333333</v>
      </c>
      <c r="H13" s="16" t="n">
        <f aca="false">AVERAGE(A13:C13)</f>
        <v>34.47</v>
      </c>
      <c r="I13" s="17" t="n">
        <f aca="false">G13-H13</f>
        <v>-0.246666666666663</v>
      </c>
      <c r="J13" s="18" t="n">
        <f aca="false">I13/G13</f>
        <v>-0.00720755819616234</v>
      </c>
    </row>
    <row r="14" customFormat="false" ht="12.8" hidden="false" customHeight="false" outlineLevel="0" collapsed="false">
      <c r="A14" s="12" t="n">
        <v>19.52</v>
      </c>
      <c r="B14" s="13" t="n">
        <v>19.49</v>
      </c>
      <c r="C14" s="14" t="n">
        <v>19.55</v>
      </c>
      <c r="D14" s="12" t="n">
        <v>18.51</v>
      </c>
      <c r="E14" s="13" t="n">
        <v>18.63</v>
      </c>
      <c r="F14" s="14" t="n">
        <v>18.68</v>
      </c>
      <c r="G14" s="15" t="n">
        <f aca="false">AVERAGE(D14:F14)</f>
        <v>18.6066666666667</v>
      </c>
      <c r="H14" s="16" t="n">
        <f aca="false">AVERAGE(A14:C14)</f>
        <v>19.52</v>
      </c>
      <c r="I14" s="17" t="n">
        <f aca="false">G14-H14</f>
        <v>-0.91333333333333</v>
      </c>
      <c r="J14" s="18" t="n">
        <f aca="false">I14/G14</f>
        <v>-0.0490863489788605</v>
      </c>
    </row>
    <row r="15" customFormat="false" ht="12.8" hidden="false" customHeight="false" outlineLevel="0" collapsed="false">
      <c r="A15" s="12" t="n">
        <v>6.81</v>
      </c>
      <c r="B15" s="13" t="n">
        <v>6.81</v>
      </c>
      <c r="C15" s="14" t="n">
        <v>6.79</v>
      </c>
      <c r="D15" s="12" t="n">
        <v>6.73</v>
      </c>
      <c r="E15" s="13" t="n">
        <v>6.83</v>
      </c>
      <c r="F15" s="14" t="n">
        <v>6.69</v>
      </c>
      <c r="G15" s="15" t="n">
        <f aca="false">AVERAGE(D15:F15)</f>
        <v>6.75</v>
      </c>
      <c r="H15" s="16" t="n">
        <f aca="false">AVERAGE(A15:C15)</f>
        <v>6.80333333333333</v>
      </c>
      <c r="I15" s="17" t="n">
        <f aca="false">G15-H15</f>
        <v>-0.0533333333333346</v>
      </c>
      <c r="J15" s="18" t="n">
        <f aca="false">I15/G15</f>
        <v>-0.00790123456790142</v>
      </c>
    </row>
    <row r="16" customFormat="false" ht="12.8" hidden="false" customHeight="false" outlineLevel="0" collapsed="false">
      <c r="A16" s="12" t="n">
        <v>3.39</v>
      </c>
      <c r="B16" s="13" t="n">
        <v>3.38</v>
      </c>
      <c r="C16" s="14" t="n">
        <v>3.44</v>
      </c>
      <c r="D16" s="12" t="n">
        <v>3.33</v>
      </c>
      <c r="E16" s="13" t="n">
        <v>3.11</v>
      </c>
      <c r="F16" s="14" t="n">
        <v>3.08</v>
      </c>
      <c r="G16" s="15" t="n">
        <f aca="false">AVERAGE(D16:F16)</f>
        <v>3.17333333333333</v>
      </c>
      <c r="H16" s="16" t="n">
        <f aca="false">AVERAGE(A16:C16)</f>
        <v>3.40333333333333</v>
      </c>
      <c r="I16" s="17" t="n">
        <f aca="false">G16-H16</f>
        <v>-0.23</v>
      </c>
      <c r="J16" s="18" t="n">
        <f aca="false">I16/G16</f>
        <v>-0.0724789915966388</v>
      </c>
    </row>
    <row r="17" customFormat="false" ht="12.8" hidden="false" customHeight="false" outlineLevel="0" collapsed="false">
      <c r="A17" s="12" t="n">
        <v>2.54</v>
      </c>
      <c r="B17" s="13" t="n">
        <v>2.73</v>
      </c>
      <c r="C17" s="14" t="n">
        <v>2.7</v>
      </c>
      <c r="D17" s="12" t="n">
        <v>1.46</v>
      </c>
      <c r="E17" s="13" t="n">
        <v>1.45</v>
      </c>
      <c r="F17" s="14" t="n">
        <v>1.45</v>
      </c>
      <c r="G17" s="15" t="n">
        <f aca="false">AVERAGE(D17:F17)</f>
        <v>1.45333333333333</v>
      </c>
      <c r="H17" s="16" t="n">
        <f aca="false">AVERAGE(A17:C17)</f>
        <v>2.65666666666667</v>
      </c>
      <c r="I17" s="17" t="n">
        <f aca="false">G17-H17</f>
        <v>-1.20333333333333</v>
      </c>
      <c r="J17" s="18" t="n">
        <f aca="false">I17/G17</f>
        <v>-0.827981651376147</v>
      </c>
    </row>
    <row r="18" customFormat="false" ht="12.8" hidden="false" customHeight="false" outlineLevel="0" collapsed="false">
      <c r="A18" s="19" t="n">
        <v>0.03</v>
      </c>
      <c r="B18" s="20" t="n">
        <v>0.05</v>
      </c>
      <c r="C18" s="21" t="n">
        <v>0.08</v>
      </c>
      <c r="D18" s="19" t="n">
        <v>0.77</v>
      </c>
      <c r="E18" s="20" t="n">
        <v>0.75</v>
      </c>
      <c r="F18" s="21" t="n">
        <v>0.75</v>
      </c>
      <c r="G18" s="22" t="n">
        <f aca="false">AVERAGE(D18:F18)</f>
        <v>0.756666666666667</v>
      </c>
      <c r="H18" s="23" t="n">
        <f aca="false">AVERAGE(A18:C18)</f>
        <v>0.0533333333333333</v>
      </c>
      <c r="I18" s="24" t="n">
        <f aca="false">G18-H18</f>
        <v>0.703333333333333</v>
      </c>
      <c r="J18" s="25" t="n">
        <f aca="false">I18/G18</f>
        <v>0.929515418502203</v>
      </c>
    </row>
    <row r="21" customFormat="false" ht="12.8" hidden="false" customHeight="false" outlineLevel="0" collapsed="false">
      <c r="A21" s="2" t="s">
        <v>8</v>
      </c>
    </row>
    <row r="23" customFormat="false" ht="12.8" hidden="false" customHeight="false" outlineLevel="0" collapsed="false">
      <c r="A23" s="4" t="s">
        <v>3</v>
      </c>
      <c r="B23" s="4"/>
      <c r="C23" s="4"/>
      <c r="D23" s="4"/>
      <c r="E23" s="4"/>
      <c r="F23" s="4" t="s">
        <v>2</v>
      </c>
      <c r="G23" s="4"/>
      <c r="H23" s="4"/>
      <c r="I23" s="0" t="s">
        <v>5</v>
      </c>
      <c r="J23" s="0" t="s">
        <v>4</v>
      </c>
      <c r="K23" s="13" t="s">
        <v>9</v>
      </c>
      <c r="L23" s="0" t="s">
        <v>6</v>
      </c>
      <c r="M23" s="0" t="s">
        <v>7</v>
      </c>
      <c r="O23" s="0" t="s">
        <v>10</v>
      </c>
    </row>
    <row r="24" customFormat="false" ht="12.8" hidden="false" customHeight="false" outlineLevel="0" collapsed="false">
      <c r="A24" s="5"/>
      <c r="B24" s="6"/>
      <c r="C24" s="6" t="n">
        <v>0.38</v>
      </c>
      <c r="D24" s="6" t="n">
        <v>0.34</v>
      </c>
      <c r="E24" s="7" t="n">
        <v>0.33</v>
      </c>
      <c r="F24" s="5" t="n">
        <v>285.11</v>
      </c>
      <c r="G24" s="6" t="n">
        <v>284.53</v>
      </c>
      <c r="H24" s="7" t="n">
        <v>284.83</v>
      </c>
      <c r="I24" s="26" t="n">
        <f aca="false">AVERAGE(A24:E24)</f>
        <v>0.35</v>
      </c>
      <c r="J24" s="27" t="n">
        <f aca="false">AVERAGE(F24:H24)</f>
        <v>284.823333333333</v>
      </c>
      <c r="K24" s="26" t="n">
        <f aca="false">O$24*(J24^3) + O$25*(J24^2) +O$26*J24 + O$27</f>
        <v>-0.0623714642882227</v>
      </c>
      <c r="L24" s="26" t="n">
        <f aca="false">I24-K24</f>
        <v>0.412371464288223</v>
      </c>
      <c r="M24" s="28" t="n">
        <f aca="false">L24/I24</f>
        <v>1.17820418368064</v>
      </c>
      <c r="O24" s="29" t="n">
        <v>4.941212E-010</v>
      </c>
      <c r="P24" s="0" t="s">
        <v>11</v>
      </c>
    </row>
    <row r="25" customFormat="false" ht="12.8" hidden="false" customHeight="false" outlineLevel="0" collapsed="false">
      <c r="A25" s="12"/>
      <c r="B25" s="13"/>
      <c r="C25" s="13" t="n">
        <v>0.48</v>
      </c>
      <c r="D25" s="13" t="n">
        <v>0.47</v>
      </c>
      <c r="E25" s="14" t="n">
        <v>0.5</v>
      </c>
      <c r="F25" s="12" t="n">
        <v>286.73</v>
      </c>
      <c r="G25" s="13" t="n">
        <v>286.65</v>
      </c>
      <c r="H25" s="14" t="n">
        <v>286.73</v>
      </c>
      <c r="I25" s="26" t="n">
        <f aca="false">AVERAGE(A25:E25)</f>
        <v>0.483333333333333</v>
      </c>
      <c r="J25" s="27" t="n">
        <f aca="false">AVERAGE(F25:H25)</f>
        <v>286.703333333333</v>
      </c>
      <c r="K25" s="26" t="n">
        <f aca="false">O$24*(J25^3) + O$25*(J25^2) +O$26*J25 + O$27</f>
        <v>0.107643632556584</v>
      </c>
      <c r="L25" s="26" t="n">
        <f aca="false">I25-K25</f>
        <v>0.375689700776749</v>
      </c>
      <c r="M25" s="28" t="n">
        <f aca="false">L25/I25</f>
        <v>0.777289036089826</v>
      </c>
      <c r="O25" s="30" t="n">
        <v>-2.3647E-006</v>
      </c>
      <c r="P25" s="0" t="s">
        <v>12</v>
      </c>
    </row>
    <row r="26" customFormat="false" ht="12.8" hidden="false" customHeight="false" outlineLevel="0" collapsed="false">
      <c r="A26" s="12" t="n">
        <v>0.69</v>
      </c>
      <c r="B26" s="13" t="n">
        <v>0.48</v>
      </c>
      <c r="C26" s="13" t="n">
        <v>0.48</v>
      </c>
      <c r="D26" s="13" t="n">
        <v>0.58</v>
      </c>
      <c r="E26" s="14" t="n">
        <v>0.6</v>
      </c>
      <c r="F26" s="12" t="n">
        <v>289.11</v>
      </c>
      <c r="G26" s="13" t="n">
        <v>289.42</v>
      </c>
      <c r="H26" s="14" t="n">
        <v>289.26</v>
      </c>
      <c r="I26" s="26" t="n">
        <f aca="false">AVERAGE(A26:E26)</f>
        <v>0.566</v>
      </c>
      <c r="J26" s="27" t="n">
        <f aca="false">AVERAGE(F26:H26)</f>
        <v>289.263333333333</v>
      </c>
      <c r="K26" s="26" t="n">
        <f aca="false">O$24*(J26^3) + O$25*(J26^2) +O$26*J26 + O$27</f>
        <v>0.339131508061381</v>
      </c>
      <c r="L26" s="26" t="n">
        <f aca="false">I26-K26</f>
        <v>0.226868491938619</v>
      </c>
      <c r="M26" s="28" t="n">
        <f aca="false">L26/I26</f>
        <v>0.400827724273178</v>
      </c>
      <c r="O26" s="31" t="n">
        <v>0.091664</v>
      </c>
      <c r="P26" s="0" t="s">
        <v>13</v>
      </c>
    </row>
    <row r="27" customFormat="false" ht="12.8" hidden="false" customHeight="false" outlineLevel="0" collapsed="false">
      <c r="A27" s="12" t="n">
        <v>0.64</v>
      </c>
      <c r="B27" s="13" t="n">
        <v>0.66</v>
      </c>
      <c r="C27" s="13" t="n">
        <v>0.64</v>
      </c>
      <c r="D27" s="13" t="n">
        <v>0.62</v>
      </c>
      <c r="E27" s="14" t="n">
        <v>0.55</v>
      </c>
      <c r="F27" s="12" t="n">
        <v>288.34</v>
      </c>
      <c r="G27" s="13" t="n">
        <v>288.66</v>
      </c>
      <c r="H27" s="14" t="n">
        <v>288.84</v>
      </c>
      <c r="I27" s="26" t="n">
        <f aca="false">AVERAGE(A27:E27)</f>
        <v>0.622</v>
      </c>
      <c r="J27" s="27" t="n">
        <f aca="false">AVERAGE(F27:H27)</f>
        <v>288.613333333333</v>
      </c>
      <c r="K27" s="26" t="n">
        <f aca="false">O$24*(J27^3) + O$25*(J27^2) +O$26*J27 + O$27</f>
        <v>0.280357695068663</v>
      </c>
      <c r="L27" s="26" t="n">
        <f aca="false">I27-K27</f>
        <v>0.341642304931337</v>
      </c>
      <c r="M27" s="28" t="n">
        <f aca="false">L27/I27</f>
        <v>0.549264155838163</v>
      </c>
      <c r="O27" s="32" t="n">
        <v>-25.99</v>
      </c>
      <c r="P27" s="0" t="s">
        <v>14</v>
      </c>
    </row>
    <row r="28" customFormat="false" ht="12.8" hidden="false" customHeight="false" outlineLevel="0" collapsed="false">
      <c r="A28" s="12"/>
      <c r="B28" s="13" t="n">
        <v>0.85</v>
      </c>
      <c r="C28" s="13" t="n">
        <v>0.76</v>
      </c>
      <c r="D28" s="13" t="n">
        <v>0.71</v>
      </c>
      <c r="E28" s="14" t="n">
        <v>0.75</v>
      </c>
      <c r="F28" s="12" t="n">
        <v>287.76</v>
      </c>
      <c r="G28" s="13" t="n">
        <v>287.34</v>
      </c>
      <c r="H28" s="14" t="n">
        <v>287.34</v>
      </c>
      <c r="I28" s="26" t="n">
        <f aca="false">AVERAGE(A28:E28)</f>
        <v>0.7675</v>
      </c>
      <c r="J28" s="27" t="n">
        <f aca="false">AVERAGE(F28:H28)</f>
        <v>287.48</v>
      </c>
      <c r="K28" s="26" t="n">
        <f aca="false">O$24*(J28^3) + O$25*(J28^2) +O$26*J28 + O$27</f>
        <v>0.177876362430538</v>
      </c>
      <c r="L28" s="26" t="n">
        <f aca="false">I28-K28</f>
        <v>0.589623637569462</v>
      </c>
      <c r="M28" s="28" t="n">
        <f aca="false">L28/I28</f>
        <v>0.768239267191481</v>
      </c>
    </row>
    <row r="29" customFormat="false" ht="12.8" hidden="false" customHeight="false" outlineLevel="0" collapsed="false">
      <c r="A29" s="12"/>
      <c r="B29" s="13" t="n">
        <v>0.97</v>
      </c>
      <c r="C29" s="13" t="n">
        <v>0.98</v>
      </c>
      <c r="D29" s="13" t="n">
        <v>0.94</v>
      </c>
      <c r="E29" s="14" t="n">
        <v>1.1</v>
      </c>
      <c r="F29" s="12" t="n">
        <v>292.06</v>
      </c>
      <c r="G29" s="13" t="n">
        <v>292.43</v>
      </c>
      <c r="H29" s="14" t="n">
        <v>292.86</v>
      </c>
      <c r="I29" s="26" t="n">
        <f aca="false">AVERAGE(A29:E29)</f>
        <v>0.9975</v>
      </c>
      <c r="J29" s="27" t="n">
        <f aca="false">AVERAGE(F29:H29)</f>
        <v>292.45</v>
      </c>
      <c r="K29" s="26" t="n">
        <f aca="false">O$24*(J29^3) + O$25*(J29^2) +O$26*J29 + O$27</f>
        <v>0.627250240396997</v>
      </c>
      <c r="L29" s="26" t="n">
        <f aca="false">I29-K29</f>
        <v>0.370249759603003</v>
      </c>
      <c r="M29" s="28" t="n">
        <f aca="false">L29/I29</f>
        <v>0.37117770386266</v>
      </c>
    </row>
    <row r="30" customFormat="false" ht="12.8" hidden="false" customHeight="false" outlineLevel="0" collapsed="false">
      <c r="A30" s="12"/>
      <c r="B30" s="13"/>
      <c r="C30" s="13" t="n">
        <v>1.22</v>
      </c>
      <c r="D30" s="13" t="n">
        <v>1.36</v>
      </c>
      <c r="E30" s="14" t="n">
        <v>1.19</v>
      </c>
      <c r="F30" s="12" t="n">
        <v>296.74</v>
      </c>
      <c r="G30" s="13" t="n">
        <v>295.95</v>
      </c>
      <c r="H30" s="14" t="n">
        <v>296.14</v>
      </c>
      <c r="I30" s="26" t="n">
        <f aca="false">AVERAGE(A30:E30)</f>
        <v>1.25666666666667</v>
      </c>
      <c r="J30" s="27" t="n">
        <f aca="false">AVERAGE(F30:H30)</f>
        <v>296.276666666667</v>
      </c>
      <c r="K30" s="26" t="n">
        <f aca="false">O$24*(J30^3) + O$25*(J30^2) +O$26*J30 + O$27</f>
        <v>0.973182002746288</v>
      </c>
      <c r="L30" s="26" t="n">
        <f aca="false">I30-K30</f>
        <v>0.283484663920379</v>
      </c>
      <c r="M30" s="28" t="n">
        <f aca="false">L30/I30</f>
        <v>0.22558461319924</v>
      </c>
    </row>
    <row r="31" customFormat="false" ht="12.8" hidden="false" customHeight="false" outlineLevel="0" collapsed="false">
      <c r="A31" s="12" t="n">
        <v>1.3</v>
      </c>
      <c r="B31" s="13" t="n">
        <v>1.36</v>
      </c>
      <c r="C31" s="13" t="n">
        <v>1.42</v>
      </c>
      <c r="D31" s="13" t="n">
        <v>1.65</v>
      </c>
      <c r="E31" s="14" t="n">
        <v>1.31</v>
      </c>
      <c r="F31" s="12" t="n">
        <v>291.35</v>
      </c>
      <c r="G31" s="13" t="n">
        <v>292</v>
      </c>
      <c r="H31" s="14" t="n">
        <v>291.83</v>
      </c>
      <c r="I31" s="26" t="n">
        <f aca="false">AVERAGE(A31:E31)</f>
        <v>1.408</v>
      </c>
      <c r="J31" s="27" t="n">
        <f aca="false">AVERAGE(F31:H31)</f>
        <v>291.726666666667</v>
      </c>
      <c r="K31" s="26" t="n">
        <f aca="false">O$24*(J31^3) + O$25*(J31^2) +O$26*J31 + O$27</f>
        <v>0.561854349155329</v>
      </c>
      <c r="L31" s="26" t="n">
        <f aca="false">I31-K31</f>
        <v>0.846145650844671</v>
      </c>
      <c r="M31" s="28" t="n">
        <f aca="false">L31/I31</f>
        <v>0.600955717929454</v>
      </c>
    </row>
    <row r="32" customFormat="false" ht="12.8" hidden="false" customHeight="false" outlineLevel="0" collapsed="false">
      <c r="A32" s="12"/>
      <c r="B32" s="13"/>
      <c r="C32" s="13" t="n">
        <v>1.64</v>
      </c>
      <c r="D32" s="13" t="n">
        <v>1.69</v>
      </c>
      <c r="E32" s="14" t="n">
        <v>1.6</v>
      </c>
      <c r="F32" s="12" t="n">
        <v>294.04</v>
      </c>
      <c r="G32" s="13" t="n">
        <v>293.87</v>
      </c>
      <c r="H32" s="14" t="n">
        <v>293</v>
      </c>
      <c r="I32" s="26" t="n">
        <f aca="false">AVERAGE(A32:E32)</f>
        <v>1.64333333333333</v>
      </c>
      <c r="J32" s="27" t="n">
        <f aca="false">AVERAGE(F32:H32)</f>
        <v>293.636666666667</v>
      </c>
      <c r="K32" s="26" t="n">
        <f aca="false">O$24*(J32^3) + O$25*(J32^2) +O$26*J32 + O$27</f>
        <v>0.734531289088626</v>
      </c>
      <c r="L32" s="26" t="n">
        <f aca="false">I32-K32</f>
        <v>0.908802044244708</v>
      </c>
      <c r="M32" s="28" t="n">
        <f aca="false">L32/I32</f>
        <v>0.553023556335522</v>
      </c>
    </row>
    <row r="33" customFormat="false" ht="12.8" hidden="false" customHeight="false" outlineLevel="0" collapsed="false">
      <c r="A33" s="12"/>
      <c r="B33" s="13"/>
      <c r="C33" s="13" t="n">
        <v>2.54</v>
      </c>
      <c r="D33" s="13" t="n">
        <v>2.38</v>
      </c>
      <c r="E33" s="14" t="n">
        <v>2.28</v>
      </c>
      <c r="F33" s="12" t="n">
        <v>307</v>
      </c>
      <c r="G33" s="13" t="n">
        <v>311.32</v>
      </c>
      <c r="H33" s="14" t="n">
        <v>311.44</v>
      </c>
      <c r="I33" s="26" t="n">
        <f aca="false">AVERAGE(A33:E33)</f>
        <v>2.4</v>
      </c>
      <c r="J33" s="27" t="n">
        <f aca="false">AVERAGE(F33:H33)</f>
        <v>309.92</v>
      </c>
      <c r="K33" s="26" t="n">
        <f aca="false">O$24*(J33^3) + O$25*(J33^2) +O$26*J33 + O$27</f>
        <v>2.20608545518452</v>
      </c>
      <c r="L33" s="26" t="n">
        <f aca="false">I33-K33</f>
        <v>0.193914544815479</v>
      </c>
      <c r="M33" s="28" t="n">
        <f aca="false">L33/I33</f>
        <v>0.0807977270064495</v>
      </c>
    </row>
    <row r="34" customFormat="false" ht="12.8" hidden="false" customHeight="false" outlineLevel="0" collapsed="false">
      <c r="A34" s="12"/>
      <c r="B34" s="13"/>
      <c r="C34" s="13" t="n">
        <v>2.04</v>
      </c>
      <c r="D34" s="13" t="n">
        <v>2.2</v>
      </c>
      <c r="E34" s="14" t="n">
        <v>2.34</v>
      </c>
      <c r="F34" s="12" t="n">
        <v>310.5</v>
      </c>
      <c r="G34" s="13" t="n">
        <v>311.32</v>
      </c>
      <c r="H34" s="14" t="n">
        <v>311.01</v>
      </c>
      <c r="I34" s="26" t="n">
        <f aca="false">AVERAGE(A34:E34)</f>
        <v>2.19333333333333</v>
      </c>
      <c r="J34" s="27" t="n">
        <f aca="false">AVERAGE(F34:H34)</f>
        <v>310.943333333333</v>
      </c>
      <c r="K34" s="26" t="n">
        <f aca="false">O$24*(J34^3) + O$25*(J34^2) +O$26*J34 + O$27</f>
        <v>2.29853205486188</v>
      </c>
      <c r="L34" s="26" t="n">
        <f aca="false">I34-K34</f>
        <v>-0.105198721528543</v>
      </c>
      <c r="M34" s="28" t="n">
        <f aca="false">L34/I34</f>
        <v>-0.0479629429461444</v>
      </c>
    </row>
    <row r="35" customFormat="false" ht="12.8" hidden="false" customHeight="false" outlineLevel="0" collapsed="false">
      <c r="A35" s="12"/>
      <c r="B35" s="13"/>
      <c r="C35" s="13" t="n">
        <v>2.36</v>
      </c>
      <c r="D35" s="13" t="n">
        <v>2.34</v>
      </c>
      <c r="E35" s="14" t="n">
        <v>2.33</v>
      </c>
      <c r="F35" s="12" t="n">
        <v>319.89</v>
      </c>
      <c r="G35" s="13" t="n">
        <v>319.49</v>
      </c>
      <c r="H35" s="14" t="n">
        <v>319.59</v>
      </c>
      <c r="I35" s="26" t="n">
        <f aca="false">AVERAGE(A35:E35)</f>
        <v>2.34333333333333</v>
      </c>
      <c r="J35" s="27" t="n">
        <f aca="false">AVERAGE(F35:H35)</f>
        <v>319.656666666667</v>
      </c>
      <c r="K35" s="26" t="n">
        <f aca="false">O$24*(J35^3) + O$25*(J35^2) +O$26*J35 + O$27</f>
        <v>3.08552204142755</v>
      </c>
      <c r="L35" s="26" t="n">
        <f aca="false">I35-K35</f>
        <v>-0.742188708094219</v>
      </c>
      <c r="M35" s="28" t="n">
        <f aca="false">L35/I35</f>
        <v>-0.316723488518159</v>
      </c>
    </row>
    <row r="36" customFormat="false" ht="12.8" hidden="false" customHeight="false" outlineLevel="0" collapsed="false">
      <c r="A36" s="12"/>
      <c r="B36" s="13"/>
      <c r="C36" s="13" t="n">
        <v>2.81</v>
      </c>
      <c r="D36" s="13" t="n">
        <v>2.67</v>
      </c>
      <c r="E36" s="14" t="n">
        <v>2.74</v>
      </c>
      <c r="F36" s="12" t="n">
        <v>323.14</v>
      </c>
      <c r="G36" s="13" t="n">
        <v>323.37</v>
      </c>
      <c r="H36" s="14" t="n">
        <v>323.5</v>
      </c>
      <c r="I36" s="26" t="n">
        <f aca="false">AVERAGE(A36:E36)</f>
        <v>2.74</v>
      </c>
      <c r="J36" s="27" t="n">
        <f aca="false">AVERAGE(F36:H36)</f>
        <v>323.336666666667</v>
      </c>
      <c r="K36" s="26" t="n">
        <f aca="false">O$24*(J36^3) + O$25*(J36^2) +O$26*J36 + O$27</f>
        <v>3.41781401738596</v>
      </c>
      <c r="L36" s="26" t="n">
        <f aca="false">I36-K36</f>
        <v>-0.677814017385964</v>
      </c>
      <c r="M36" s="28" t="n">
        <f aca="false">L36/I36</f>
        <v>-0.247377378608016</v>
      </c>
    </row>
    <row r="37" customFormat="false" ht="12.8" hidden="false" customHeight="false" outlineLevel="0" collapsed="false">
      <c r="A37" s="12"/>
      <c r="B37" s="13" t="n">
        <v>4.56</v>
      </c>
      <c r="C37" s="13" t="n">
        <v>4.55</v>
      </c>
      <c r="D37" s="13" t="n">
        <v>4.53</v>
      </c>
      <c r="E37" s="14" t="n">
        <v>4.54</v>
      </c>
      <c r="F37" s="12" t="n">
        <v>340.9</v>
      </c>
      <c r="G37" s="13" t="n">
        <v>338.99</v>
      </c>
      <c r="H37" s="14" t="n">
        <v>339.56</v>
      </c>
      <c r="I37" s="26" t="n">
        <f aca="false">AVERAGE(A37:E37)</f>
        <v>4.545</v>
      </c>
      <c r="J37" s="27" t="n">
        <f aca="false">AVERAGE(F37:H37)</f>
        <v>339.816666666667</v>
      </c>
      <c r="K37" s="26" t="n">
        <f aca="false">O$24*(J37^3) + O$25*(J37^2) +O$26*J37 + O$27</f>
        <v>4.90527987347579</v>
      </c>
      <c r="L37" s="26" t="n">
        <f aca="false">I37-K37</f>
        <v>-0.360279873475788</v>
      </c>
      <c r="M37" s="28" t="n">
        <f aca="false">L37/I37</f>
        <v>-0.0792694991145848</v>
      </c>
    </row>
    <row r="38" customFormat="false" ht="12.8" hidden="false" customHeight="false" outlineLevel="0" collapsed="false">
      <c r="A38" s="12"/>
      <c r="B38" s="13"/>
      <c r="C38" s="13" t="n">
        <v>5.72</v>
      </c>
      <c r="D38" s="13" t="n">
        <v>5.57</v>
      </c>
      <c r="E38" s="14" t="n">
        <v>5.74</v>
      </c>
      <c r="F38" s="12" t="n">
        <v>354.24</v>
      </c>
      <c r="G38" s="13" t="n">
        <v>354.95</v>
      </c>
      <c r="H38" s="14" t="n">
        <v>355.23</v>
      </c>
      <c r="I38" s="26" t="n">
        <f aca="false">AVERAGE(A38:E38)</f>
        <v>5.67666666666667</v>
      </c>
      <c r="J38" s="27" t="n">
        <f aca="false">AVERAGE(F38:H38)</f>
        <v>354.806666666667</v>
      </c>
      <c r="K38" s="26" t="n">
        <f aca="false">O$24*(J38^3) + O$25*(J38^2) +O$26*J38 + O$27</f>
        <v>6.25738181065844</v>
      </c>
      <c r="L38" s="26" t="n">
        <f aca="false">I38-K38</f>
        <v>-0.580715143991774</v>
      </c>
      <c r="M38" s="28" t="n">
        <f aca="false">L38/I38</f>
        <v>-0.102298616087805</v>
      </c>
    </row>
    <row r="39" customFormat="false" ht="12.8" hidden="false" customHeight="false" outlineLevel="0" collapsed="false">
      <c r="A39" s="12"/>
      <c r="B39" s="13"/>
      <c r="C39" s="13" t="n">
        <v>7.07</v>
      </c>
      <c r="D39" s="13" t="n">
        <v>7.24</v>
      </c>
      <c r="E39" s="14" t="n">
        <v>7.11</v>
      </c>
      <c r="F39" s="12" t="n">
        <v>368.37</v>
      </c>
      <c r="G39" s="13" t="n">
        <v>367.19</v>
      </c>
      <c r="H39" s="14" t="n">
        <v>368.04</v>
      </c>
      <c r="I39" s="26" t="n">
        <f aca="false">AVERAGE(A39:E39)</f>
        <v>7.14</v>
      </c>
      <c r="J39" s="27" t="n">
        <f aca="false">AVERAGE(F39:H39)</f>
        <v>367.866666666667</v>
      </c>
      <c r="K39" s="26" t="n">
        <f aca="false">O$24*(J39^3) + O$25*(J39^2) +O$26*J39 + O$27</f>
        <v>7.43472329767166</v>
      </c>
      <c r="L39" s="26" t="n">
        <f aca="false">I39-K39</f>
        <v>-0.294723297671656</v>
      </c>
      <c r="M39" s="28" t="n">
        <f aca="false">L39/I39</f>
        <v>-0.041277772783145</v>
      </c>
    </row>
    <row r="40" customFormat="false" ht="12.8" hidden="false" customHeight="false" outlineLevel="0" collapsed="false">
      <c r="A40" s="12"/>
      <c r="B40" s="13"/>
      <c r="C40" s="13" t="n">
        <v>8.22</v>
      </c>
      <c r="D40" s="13" t="n">
        <v>8.34</v>
      </c>
      <c r="E40" s="14" t="n">
        <v>8.41</v>
      </c>
      <c r="F40" s="12" t="n">
        <v>381</v>
      </c>
      <c r="G40" s="13" t="n">
        <v>381.49</v>
      </c>
      <c r="H40" s="14" t="n">
        <v>381.71</v>
      </c>
      <c r="I40" s="26" t="n">
        <f aca="false">AVERAGE(A40:E40)</f>
        <v>8.32333333333333</v>
      </c>
      <c r="J40" s="27" t="n">
        <f aca="false">AVERAGE(F40:H40)</f>
        <v>381.4</v>
      </c>
      <c r="K40" s="26" t="n">
        <f aca="false">O$24*(J40^3) + O$25*(J40^2) +O$26*J40 + O$27</f>
        <v>8.65408044292006</v>
      </c>
      <c r="L40" s="26" t="n">
        <f aca="false">I40-K40</f>
        <v>-0.330747109586726</v>
      </c>
      <c r="M40" s="28" t="n">
        <f aca="false">L40/I40</f>
        <v>-0.0397373379559543</v>
      </c>
    </row>
    <row r="41" customFormat="false" ht="12.8" hidden="false" customHeight="false" outlineLevel="0" collapsed="false">
      <c r="A41" s="12"/>
      <c r="B41" s="13"/>
      <c r="C41" s="13" t="n">
        <v>9.38</v>
      </c>
      <c r="D41" s="13" t="n">
        <v>9.38</v>
      </c>
      <c r="E41" s="14" t="n">
        <v>9.33</v>
      </c>
      <c r="F41" s="12" t="n">
        <v>392.51</v>
      </c>
      <c r="G41" s="13" t="n">
        <v>392.83</v>
      </c>
      <c r="H41" s="14" t="n">
        <v>393.44</v>
      </c>
      <c r="I41" s="26" t="n">
        <f aca="false">AVERAGE(A41:E41)</f>
        <v>9.36333333333334</v>
      </c>
      <c r="J41" s="27" t="n">
        <f aca="false">AVERAGE(F41:H41)</f>
        <v>392.926666666667</v>
      </c>
      <c r="K41" s="26" t="n">
        <f aca="false">O$24*(J41^3) + O$25*(J41^2) +O$26*J41 + O$27</f>
        <v>9.69211631953267</v>
      </c>
      <c r="L41" s="26" t="n">
        <f aca="false">I41-K41</f>
        <v>-0.328782986199334</v>
      </c>
      <c r="M41" s="28" t="n">
        <f aca="false">L41/I41</f>
        <v>-0.035113882470559</v>
      </c>
    </row>
    <row r="42" customFormat="false" ht="12.8" hidden="false" customHeight="false" outlineLevel="0" collapsed="false">
      <c r="A42" s="12"/>
      <c r="B42" s="13"/>
      <c r="C42" s="13" t="n">
        <v>10.3</v>
      </c>
      <c r="D42" s="13" t="n">
        <v>10.39</v>
      </c>
      <c r="E42" s="14" t="n">
        <v>10.59</v>
      </c>
      <c r="F42" s="12" t="n">
        <v>404.4</v>
      </c>
      <c r="G42" s="13" t="n">
        <v>404.93</v>
      </c>
      <c r="H42" s="14" t="n">
        <v>404.66</v>
      </c>
      <c r="I42" s="26" t="n">
        <f aca="false">AVERAGE(A42:E42)</f>
        <v>10.4266666666667</v>
      </c>
      <c r="J42" s="27" t="n">
        <f aca="false">AVERAGE(F42:H42)</f>
        <v>404.663333333333</v>
      </c>
      <c r="K42" s="26" t="n">
        <f aca="false">O$24*(J42^3) + O$25*(J42^2) +O$26*J42 + O$27</f>
        <v>10.7485771972284</v>
      </c>
      <c r="L42" s="26" t="n">
        <f aca="false">I42-K42</f>
        <v>-0.321910530561714</v>
      </c>
      <c r="M42" s="28" t="n">
        <f aca="false">L42/I42</f>
        <v>-0.0308737721126964</v>
      </c>
    </row>
    <row r="43" customFormat="false" ht="12.8" hidden="false" customHeight="false" outlineLevel="0" collapsed="false">
      <c r="A43" s="12"/>
      <c r="B43" s="13"/>
      <c r="C43" s="13" t="n">
        <v>13.12</v>
      </c>
      <c r="D43" s="13" t="n">
        <v>12.09</v>
      </c>
      <c r="E43" s="14" t="n">
        <v>12.11</v>
      </c>
      <c r="F43" s="12" t="n">
        <v>424.24</v>
      </c>
      <c r="G43" s="13" t="n">
        <v>424.78</v>
      </c>
      <c r="H43" s="14" t="n">
        <v>424.25</v>
      </c>
      <c r="I43" s="26" t="n">
        <f aca="false">AVERAGE(A43:E43)</f>
        <v>12.44</v>
      </c>
      <c r="J43" s="27" t="n">
        <f aca="false">AVERAGE(F43:H43)</f>
        <v>424.423333333333</v>
      </c>
      <c r="K43" s="26" t="n">
        <f aca="false">O$24*(J43^3) + O$25*(J43^2) +O$26*J43 + O$27</f>
        <v>12.5261521284588</v>
      </c>
      <c r="L43" s="26" t="n">
        <f aca="false">I43-K43</f>
        <v>-0.0861521284587585</v>
      </c>
      <c r="M43" s="28" t="n">
        <f aca="false">L43/I43</f>
        <v>-0.00692541225552721</v>
      </c>
    </row>
    <row r="44" customFormat="false" ht="12.8" hidden="false" customHeight="false" outlineLevel="0" collapsed="false">
      <c r="A44" s="12"/>
      <c r="B44" s="13"/>
      <c r="C44" s="13" t="n">
        <v>14.17</v>
      </c>
      <c r="D44" s="13" t="n">
        <v>13.98</v>
      </c>
      <c r="E44" s="14" t="n">
        <v>14.66</v>
      </c>
      <c r="F44" s="12" t="n">
        <v>443.61</v>
      </c>
      <c r="G44" s="13" t="n">
        <v>442.74</v>
      </c>
      <c r="H44" s="14" t="n">
        <v>443.43</v>
      </c>
      <c r="I44" s="26" t="n">
        <f aca="false">AVERAGE(A44:E44)</f>
        <v>14.27</v>
      </c>
      <c r="J44" s="27" t="n">
        <f aca="false">AVERAGE(F44:H44)</f>
        <v>443.26</v>
      </c>
      <c r="K44" s="26" t="n">
        <f aca="false">O$24*(J44^3) + O$25*(J44^2) +O$26*J44 + O$27</f>
        <v>14.2194034797531</v>
      </c>
      <c r="L44" s="26" t="n">
        <f aca="false">I44-K44</f>
        <v>0.0505965202469074</v>
      </c>
      <c r="M44" s="28" t="n">
        <f aca="false">L44/I44</f>
        <v>0.00354565663958706</v>
      </c>
    </row>
    <row r="45" customFormat="false" ht="12.8" hidden="false" customHeight="false" outlineLevel="0" collapsed="false">
      <c r="A45" s="12"/>
      <c r="B45" s="13"/>
      <c r="C45" s="13" t="n">
        <v>16.62</v>
      </c>
      <c r="D45" s="13" t="n">
        <v>16.2</v>
      </c>
      <c r="E45" s="14" t="n">
        <v>16.56</v>
      </c>
      <c r="F45" s="12" t="n">
        <v>468.52</v>
      </c>
      <c r="G45" s="13" t="n">
        <v>470.02</v>
      </c>
      <c r="H45" s="14" t="n">
        <v>472.69</v>
      </c>
      <c r="I45" s="26" t="n">
        <f aca="false">AVERAGE(A45:E45)</f>
        <v>16.46</v>
      </c>
      <c r="J45" s="27" t="n">
        <f aca="false">AVERAGE(F45:H45)</f>
        <v>470.41</v>
      </c>
      <c r="K45" s="26" t="n">
        <f aca="false">O$24*(J45^3) + O$25*(J45^2) +O$26*J45 + O$27</f>
        <v>16.6578237758016</v>
      </c>
      <c r="L45" s="26" t="n">
        <f aca="false">I45-K45</f>
        <v>-0.197823775801574</v>
      </c>
      <c r="M45" s="28" t="n">
        <f aca="false">L45/I45</f>
        <v>-0.0120184553949923</v>
      </c>
    </row>
    <row r="46" customFormat="false" ht="12.8" hidden="false" customHeight="false" outlineLevel="0" collapsed="false">
      <c r="A46" s="12"/>
      <c r="B46" s="13"/>
      <c r="C46" s="13" t="n">
        <v>18.73</v>
      </c>
      <c r="D46" s="13" t="n">
        <v>18.65</v>
      </c>
      <c r="E46" s="14" t="n">
        <v>19.02</v>
      </c>
      <c r="F46" s="12" t="n">
        <v>496.51</v>
      </c>
      <c r="G46" s="13" t="n">
        <v>496.27</v>
      </c>
      <c r="H46" s="14" t="n">
        <v>496.99</v>
      </c>
      <c r="I46" s="26" t="n">
        <f aca="false">AVERAGE(A46:E46)</f>
        <v>18.8</v>
      </c>
      <c r="J46" s="27" t="n">
        <f aca="false">AVERAGE(F46:H46)</f>
        <v>496.59</v>
      </c>
      <c r="K46" s="26" t="n">
        <f aca="false">O$24*(J46^3) + O$25*(J46^2) +O$26*J46 + O$27</f>
        <v>19.0067969240062</v>
      </c>
      <c r="L46" s="26" t="n">
        <f aca="false">I46-K46</f>
        <v>-0.206796924006213</v>
      </c>
      <c r="M46" s="28" t="n">
        <f aca="false">L46/I46</f>
        <v>-0.0109998363833092</v>
      </c>
    </row>
    <row r="47" customFormat="false" ht="12.8" hidden="false" customHeight="false" outlineLevel="0" collapsed="false">
      <c r="A47" s="12"/>
      <c r="B47" s="13"/>
      <c r="C47" s="13" t="n">
        <v>22.58</v>
      </c>
      <c r="D47" s="13" t="n">
        <v>21.84</v>
      </c>
      <c r="E47" s="14" t="n">
        <v>22.4</v>
      </c>
      <c r="F47" s="12" t="n">
        <v>538.63</v>
      </c>
      <c r="G47" s="13" t="n">
        <v>539.08</v>
      </c>
      <c r="H47" s="14" t="n">
        <v>539.07</v>
      </c>
      <c r="I47" s="26" t="n">
        <f aca="false">AVERAGE(A47:E47)</f>
        <v>22.2733333333333</v>
      </c>
      <c r="J47" s="27" t="n">
        <f aca="false">AVERAGE(F47:H47)</f>
        <v>538.926666666667</v>
      </c>
      <c r="K47" s="26" t="n">
        <f aca="false">O$24*(J47^3) + O$25*(J47^2) +O$26*J47 + O$27</f>
        <v>22.800709155455</v>
      </c>
      <c r="L47" s="26" t="n">
        <f aca="false">I47-K47</f>
        <v>-0.527375822121662</v>
      </c>
      <c r="M47" s="28" t="n">
        <f aca="false">L47/I47</f>
        <v>-0.0236774538516161</v>
      </c>
    </row>
    <row r="48" customFormat="false" ht="12.8" hidden="false" customHeight="false" outlineLevel="0" collapsed="false">
      <c r="A48" s="12"/>
      <c r="B48" s="13"/>
      <c r="C48" s="13" t="n">
        <v>28.64</v>
      </c>
      <c r="D48" s="13" t="n">
        <v>28.62</v>
      </c>
      <c r="E48" s="14" t="n">
        <v>28.62</v>
      </c>
      <c r="F48" s="12" t="n">
        <v>604.83</v>
      </c>
      <c r="G48" s="13" t="n">
        <v>608.55</v>
      </c>
      <c r="H48" s="14" t="n">
        <v>607.98</v>
      </c>
      <c r="I48" s="26" t="n">
        <f aca="false">AVERAGE(A48:E48)</f>
        <v>28.6266666666667</v>
      </c>
      <c r="J48" s="27" t="n">
        <f aca="false">AVERAGE(F48:H48)</f>
        <v>607.12</v>
      </c>
      <c r="K48" s="26" t="n">
        <f aca="false">O$24*(J48^3) + O$25*(J48^2) +O$26*J48 + O$27</f>
        <v>28.900006846602</v>
      </c>
      <c r="L48" s="26" t="n">
        <f aca="false">I48-K48</f>
        <v>-0.273340179935293</v>
      </c>
      <c r="M48" s="28" t="n">
        <f aca="false">L48/I48</f>
        <v>-0.00954844596886211</v>
      </c>
    </row>
    <row r="49" customFormat="false" ht="12.8" hidden="false" customHeight="false" outlineLevel="0" collapsed="false">
      <c r="A49" s="12"/>
      <c r="B49" s="13"/>
      <c r="C49" s="13" t="n">
        <v>33.5</v>
      </c>
      <c r="D49" s="13" t="n">
        <v>33.96</v>
      </c>
      <c r="E49" s="14" t="n">
        <v>33.49</v>
      </c>
      <c r="F49" s="12" t="n">
        <v>660.41</v>
      </c>
      <c r="G49" s="13" t="n">
        <v>660.44</v>
      </c>
      <c r="H49" s="14" t="n">
        <v>660.68</v>
      </c>
      <c r="I49" s="26" t="n">
        <f aca="false">AVERAGE(A49:E49)</f>
        <v>33.65</v>
      </c>
      <c r="J49" s="27" t="n">
        <f aca="false">AVERAGE(F49:H49)</f>
        <v>660.51</v>
      </c>
      <c r="K49" s="26" t="n">
        <f aca="false">O$24*(J49^3) + O$25*(J49^2) +O$26*J49 + O$27</f>
        <v>33.6657202279216</v>
      </c>
      <c r="L49" s="26" t="n">
        <f aca="false">I49-K49</f>
        <v>-0.0157202279216122</v>
      </c>
      <c r="M49" s="28" t="n">
        <f aca="false">L49/I49</f>
        <v>-0.000467168734669011</v>
      </c>
    </row>
    <row r="50" customFormat="false" ht="12.8" hidden="false" customHeight="false" outlineLevel="0" collapsed="false">
      <c r="A50" s="12"/>
      <c r="B50" s="13"/>
      <c r="C50" s="13" t="n">
        <v>40.89</v>
      </c>
      <c r="D50" s="13" t="n">
        <v>41.7</v>
      </c>
      <c r="E50" s="14" t="n">
        <v>40.78</v>
      </c>
      <c r="F50" s="12" t="n">
        <v>744.28</v>
      </c>
      <c r="G50" s="13" t="n">
        <v>746.77</v>
      </c>
      <c r="H50" s="14" t="n">
        <v>747.99</v>
      </c>
      <c r="I50" s="26" t="n">
        <f aca="false">AVERAGE(A50:E50)</f>
        <v>41.1233333333333</v>
      </c>
      <c r="J50" s="27" t="n">
        <f aca="false">AVERAGE(F50:H50)</f>
        <v>746.346666666667</v>
      </c>
      <c r="K50" s="26" t="n">
        <f aca="false">O$24*(J50^3) + O$25*(J50^2) +O$26*J50 + O$27</f>
        <v>41.311330036666</v>
      </c>
      <c r="L50" s="26" t="n">
        <f aca="false">I50-K50</f>
        <v>-0.187996703332658</v>
      </c>
      <c r="M50" s="28" t="n">
        <f aca="false">L50/I50</f>
        <v>-0.00457153367916004</v>
      </c>
    </row>
    <row r="51" customFormat="false" ht="12.8" hidden="false" customHeight="false" outlineLevel="0" collapsed="false">
      <c r="A51" s="12"/>
      <c r="B51" s="13"/>
      <c r="C51" s="13" t="n">
        <v>48.42</v>
      </c>
      <c r="D51" s="13" t="n">
        <v>50.63</v>
      </c>
      <c r="E51" s="14" t="n">
        <v>50.39</v>
      </c>
      <c r="F51" s="12" t="n">
        <v>848.13</v>
      </c>
      <c r="G51" s="13" t="n">
        <v>848.95</v>
      </c>
      <c r="H51" s="14" t="n">
        <v>849.62</v>
      </c>
      <c r="I51" s="26" t="n">
        <f aca="false">AVERAGE(A51:E51)</f>
        <v>49.8133333333333</v>
      </c>
      <c r="J51" s="27" t="n">
        <f aca="false">AVERAGE(F51:H51)</f>
        <v>848.9</v>
      </c>
      <c r="K51" s="26" t="n">
        <f aca="false">O$24*(J51^3) + O$25*(J51^2) +O$26*J51 + O$27</f>
        <v>50.4217685751452</v>
      </c>
      <c r="L51" s="26" t="n">
        <f aca="false">I51-K51</f>
        <v>-0.608435241811861</v>
      </c>
      <c r="M51" s="28" t="n">
        <f aca="false">L51/I51</f>
        <v>-0.0122143049078934</v>
      </c>
    </row>
    <row r="52" customFormat="false" ht="12.8" hidden="false" customHeight="false" outlineLevel="0" collapsed="false">
      <c r="A52" s="12"/>
      <c r="B52" s="13"/>
      <c r="C52" s="13" t="n">
        <v>62.25</v>
      </c>
      <c r="D52" s="13" t="n">
        <v>62.76</v>
      </c>
      <c r="E52" s="14" t="n">
        <v>62.54</v>
      </c>
      <c r="F52" s="12" t="n">
        <v>985.09</v>
      </c>
      <c r="G52" s="13" t="n">
        <v>986.25</v>
      </c>
      <c r="H52" s="14" t="n">
        <v>987.14</v>
      </c>
      <c r="I52" s="26" t="n">
        <f aca="false">AVERAGE(A52:E52)</f>
        <v>62.5166666666667</v>
      </c>
      <c r="J52" s="27" t="n">
        <f aca="false">AVERAGE(F52:H52)</f>
        <v>986.16</v>
      </c>
      <c r="K52" s="26" t="n">
        <f aca="false">O$24*(J52^3) + O$25*(J52^2) +O$26*J52 + O$27</f>
        <v>62.57956010621</v>
      </c>
      <c r="L52" s="26" t="n">
        <f aca="false">I52-K52</f>
        <v>-0.0628934395432808</v>
      </c>
      <c r="M52" s="28" t="n">
        <f aca="false">L52/I52</f>
        <v>-0.00100602675889012</v>
      </c>
    </row>
    <row r="53" customFormat="false" ht="12.8" hidden="false" customHeight="false" outlineLevel="0" collapsed="false">
      <c r="A53" s="12"/>
      <c r="B53" s="13"/>
      <c r="C53" s="13" t="n">
        <v>85.89</v>
      </c>
      <c r="D53" s="13" t="n">
        <v>86.05</v>
      </c>
      <c r="E53" s="14" t="n">
        <v>84.87</v>
      </c>
      <c r="F53" s="12" t="n">
        <v>1241.99</v>
      </c>
      <c r="G53" s="13" t="n">
        <v>1242.65</v>
      </c>
      <c r="H53" s="14" t="n">
        <v>1241.24</v>
      </c>
      <c r="I53" s="26" t="n">
        <f aca="false">AVERAGE(A53:E53)</f>
        <v>85.6033333333333</v>
      </c>
      <c r="J53" s="27" t="n">
        <f aca="false">AVERAGE(F53:H53)</f>
        <v>1241.96</v>
      </c>
      <c r="K53" s="26" t="n">
        <f aca="false">O$24*(J53^3) + O$25*(J53^2) +O$26*J53 + O$27</f>
        <v>85.1521330991732</v>
      </c>
      <c r="L53" s="26" t="n">
        <f aca="false">I53-K53</f>
        <v>0.451200234160154</v>
      </c>
      <c r="M53" s="28" t="n">
        <f aca="false">L53/I53</f>
        <v>0.00527082552268394</v>
      </c>
    </row>
    <row r="54" customFormat="false" ht="12.8" hidden="false" customHeight="false" outlineLevel="0" collapsed="false">
      <c r="A54" s="12"/>
      <c r="B54" s="13"/>
      <c r="C54" s="13" t="n">
        <v>102.6</v>
      </c>
      <c r="D54" s="13" t="n">
        <v>102.6</v>
      </c>
      <c r="E54" s="14" t="n">
        <v>102.5</v>
      </c>
      <c r="F54" s="12" t="n">
        <v>1428.88</v>
      </c>
      <c r="G54" s="13" t="n">
        <v>1427.32</v>
      </c>
      <c r="H54" s="14" t="n">
        <v>1431.97</v>
      </c>
      <c r="I54" s="26" t="n">
        <f aca="false">AVERAGE(A54:E54)</f>
        <v>102.566666666667</v>
      </c>
      <c r="J54" s="27" t="n">
        <f aca="false">AVERAGE(F54:H54)</f>
        <v>1429.39</v>
      </c>
      <c r="K54" s="26" t="n">
        <f aca="false">O$24*(J54^3) + O$25*(J54^2) +O$26*J54 + O$27</f>
        <v>101.645218882213</v>
      </c>
      <c r="L54" s="26" t="n">
        <f aca="false">I54-K54</f>
        <v>0.921447784453804</v>
      </c>
      <c r="M54" s="28" t="n">
        <f aca="false">L54/I54</f>
        <v>0.00898389130114206</v>
      </c>
    </row>
    <row r="55" customFormat="false" ht="12.8" hidden="false" customHeight="false" outlineLevel="0" collapsed="false">
      <c r="A55" s="12"/>
      <c r="B55" s="13"/>
      <c r="C55" s="13" t="n">
        <v>136.3</v>
      </c>
      <c r="D55" s="13" t="n">
        <v>135.8</v>
      </c>
      <c r="E55" s="14" t="n">
        <v>137.5</v>
      </c>
      <c r="F55" s="12" t="n">
        <v>1810.06</v>
      </c>
      <c r="G55" s="13" t="n">
        <v>1813.39</v>
      </c>
      <c r="H55" s="14" t="n">
        <v>1814.06</v>
      </c>
      <c r="I55" s="26" t="n">
        <f aca="false">AVERAGE(A55:E55)</f>
        <v>136.533333333333</v>
      </c>
      <c r="J55" s="27" t="n">
        <f aca="false">AVERAGE(F55:H55)</f>
        <v>1812.50333333333</v>
      </c>
      <c r="K55" s="26" t="n">
        <f aca="false">O$24*(J55^3) + O$25*(J55^2) +O$26*J55 + O$27</f>
        <v>135.325052665533</v>
      </c>
      <c r="L55" s="26" t="n">
        <f aca="false">I55-K55</f>
        <v>1.20828066779998</v>
      </c>
      <c r="M55" s="28" t="n">
        <f aca="false">L55/I55</f>
        <v>0.00884971192236315</v>
      </c>
    </row>
    <row r="56" customFormat="false" ht="12.8" hidden="false" customHeight="false" outlineLevel="0" collapsed="false">
      <c r="A56" s="12"/>
      <c r="B56" s="13"/>
      <c r="C56" s="13" t="n">
        <v>163.2</v>
      </c>
      <c r="D56" s="13" t="n">
        <v>162.7</v>
      </c>
      <c r="E56" s="14" t="n">
        <v>163.4</v>
      </c>
      <c r="F56" s="12" t="n">
        <v>2139.67</v>
      </c>
      <c r="G56" s="13" t="n">
        <v>2144.92</v>
      </c>
      <c r="H56" s="14" t="n">
        <v>2142.72</v>
      </c>
      <c r="I56" s="26" t="n">
        <f aca="false">AVERAGE(A56:E56)</f>
        <v>163.1</v>
      </c>
      <c r="J56" s="27" t="n">
        <f aca="false">AVERAGE(F56:H56)</f>
        <v>2142.43666666667</v>
      </c>
      <c r="K56" s="26" t="n">
        <f aca="false">O$24*(J56^3) + O$25*(J56^2) +O$26*J56 + O$27</f>
        <v>164.399377368413</v>
      </c>
      <c r="L56" s="26" t="n">
        <f aca="false">I56-K56</f>
        <v>-1.29937736841339</v>
      </c>
      <c r="M56" s="28" t="n">
        <f aca="false">L56/I56</f>
        <v>-0.00796675271865965</v>
      </c>
    </row>
    <row r="57" customFormat="false" ht="12.8" hidden="false" customHeight="false" outlineLevel="0" collapsed="false">
      <c r="A57" s="12"/>
      <c r="B57" s="13"/>
      <c r="C57" s="13" t="n">
        <v>190.2</v>
      </c>
      <c r="D57" s="13" t="n">
        <v>190.3</v>
      </c>
      <c r="E57" s="14" t="n">
        <v>190.3</v>
      </c>
      <c r="F57" s="12" t="n">
        <v>2432.44</v>
      </c>
      <c r="G57" s="13" t="n">
        <v>2434.49</v>
      </c>
      <c r="H57" s="14" t="n">
        <v>2418.15</v>
      </c>
      <c r="I57" s="26" t="n">
        <f aca="false">AVERAGE(A57:E57)</f>
        <v>190.266666666667</v>
      </c>
      <c r="J57" s="27" t="n">
        <f aca="false">AVERAGE(F57:H57)</f>
        <v>2428.36</v>
      </c>
      <c r="K57" s="26" t="n">
        <f aca="false">O$24*(J57^3) + O$25*(J57^2) +O$26*J57 + O$27</f>
        <v>189.73446882399</v>
      </c>
      <c r="L57" s="26" t="n">
        <f aca="false">I57-K57</f>
        <v>0.532197842677135</v>
      </c>
      <c r="M57" s="28" t="n">
        <f aca="false">L57/I57</f>
        <v>0.00279711550110618</v>
      </c>
    </row>
    <row r="58" customFormat="false" ht="12.8" hidden="false" customHeight="false" outlineLevel="0" collapsed="false">
      <c r="A58" s="12"/>
      <c r="B58" s="13"/>
      <c r="C58" s="13" t="n">
        <v>217.7</v>
      </c>
      <c r="D58" s="13" t="n">
        <v>217.5</v>
      </c>
      <c r="E58" s="14" t="n">
        <v>217.4</v>
      </c>
      <c r="F58" s="12" t="n">
        <v>2737.62</v>
      </c>
      <c r="G58" s="13" t="n">
        <v>2737.9</v>
      </c>
      <c r="H58" s="14" t="n">
        <v>2737.01</v>
      </c>
      <c r="I58" s="26" t="n">
        <f aca="false">AVERAGE(A58:E58)</f>
        <v>217.533333333333</v>
      </c>
      <c r="J58" s="27" t="n">
        <f aca="false">AVERAGE(F58:H58)</f>
        <v>2737.51</v>
      </c>
      <c r="K58" s="26" t="n">
        <f aca="false">O$24*(J58^3) + O$25*(J58^2) +O$26*J58 + O$27</f>
        <v>217.356941285624</v>
      </c>
      <c r="L58" s="26" t="n">
        <f aca="false">I58-K58</f>
        <v>0.176392047709129</v>
      </c>
      <c r="M58" s="28" t="n">
        <f aca="false">L58/I58</f>
        <v>0.00081087364867819</v>
      </c>
    </row>
    <row r="59" customFormat="false" ht="12.8" hidden="false" customHeight="false" outlineLevel="0" collapsed="false">
      <c r="A59" s="12"/>
      <c r="B59" s="13"/>
      <c r="C59" s="13" t="n">
        <v>239</v>
      </c>
      <c r="D59" s="13" t="n">
        <v>242.1</v>
      </c>
      <c r="E59" s="14" t="n">
        <v>245.6</v>
      </c>
      <c r="F59" s="12" t="n">
        <v>3029.56</v>
      </c>
      <c r="G59" s="13" t="n">
        <v>3026.94</v>
      </c>
      <c r="H59" s="14" t="n">
        <v>3034.39</v>
      </c>
      <c r="I59" s="26" t="n">
        <f aca="false">AVERAGE(A59:E59)</f>
        <v>242.233333333333</v>
      </c>
      <c r="J59" s="27" t="n">
        <f aca="false">AVERAGE(F59:H59)</f>
        <v>3030.29666666667</v>
      </c>
      <c r="K59" s="26" t="n">
        <f aca="false">O$24*(J59^3) + O$25*(J59^2) +O$26*J59 + O$27</f>
        <v>243.814352112685</v>
      </c>
      <c r="L59" s="26" t="n">
        <f aca="false">I59-K59</f>
        <v>-1.58101877935201</v>
      </c>
      <c r="M59" s="28" t="n">
        <f aca="false">L59/I59</f>
        <v>-0.00652684235318016</v>
      </c>
    </row>
    <row r="60" customFormat="false" ht="12.8" hidden="false" customHeight="false" outlineLevel="0" collapsed="false">
      <c r="A60" s="12"/>
      <c r="B60" s="13"/>
      <c r="C60" s="13" t="n">
        <v>269.4</v>
      </c>
      <c r="D60" s="13" t="n">
        <v>269.6</v>
      </c>
      <c r="E60" s="14" t="n">
        <v>269.6</v>
      </c>
      <c r="F60" s="12" t="n">
        <v>3299.44</v>
      </c>
      <c r="G60" s="13" t="n">
        <v>3302.46</v>
      </c>
      <c r="H60" s="14" t="n">
        <v>3306.11</v>
      </c>
      <c r="I60" s="26" t="n">
        <f aca="false">AVERAGE(A60:E60)</f>
        <v>269.533333333333</v>
      </c>
      <c r="J60" s="27" t="n">
        <f aca="false">AVERAGE(F60:H60)</f>
        <v>3302.67</v>
      </c>
      <c r="K60" s="26" t="n">
        <f aca="false">O$24*(J60^3) + O$25*(J60^2) +O$26*J60 + O$27</f>
        <v>268.75304237459</v>
      </c>
      <c r="L60" s="26" t="n">
        <f aca="false">I60-K60</f>
        <v>0.780290958743194</v>
      </c>
      <c r="M60" s="28" t="n">
        <f aca="false">L60/I60</f>
        <v>0.00289497016600245</v>
      </c>
    </row>
    <row r="61" customFormat="false" ht="12.8" hidden="false" customHeight="false" outlineLevel="0" collapsed="false">
      <c r="A61" s="12"/>
      <c r="B61" s="13"/>
      <c r="C61" s="13" t="n">
        <v>304.3</v>
      </c>
      <c r="D61" s="13" t="n">
        <v>302.6</v>
      </c>
      <c r="E61" s="14" t="n">
        <v>304.5</v>
      </c>
      <c r="F61" s="12" t="n">
        <v>3675.51</v>
      </c>
      <c r="G61" s="13" t="n">
        <v>3676.92</v>
      </c>
      <c r="H61" s="14" t="n">
        <v>3678.43</v>
      </c>
      <c r="I61" s="26" t="n">
        <f aca="false">AVERAGE(A61:E61)</f>
        <v>303.8</v>
      </c>
      <c r="J61" s="27" t="n">
        <f aca="false">AVERAGE(F61:H61)</f>
        <v>3676.95333333333</v>
      </c>
      <c r="K61" s="26" t="n">
        <f aca="false">O$24*(J61^3) + O$25*(J61^2) +O$26*J61 + O$27</f>
        <v>303.647469340401</v>
      </c>
      <c r="L61" s="26" t="n">
        <f aca="false">I61-K61</f>
        <v>0.152530659599165</v>
      </c>
      <c r="M61" s="28" t="n">
        <f aca="false">L61/I61</f>
        <v>0.000502075903881386</v>
      </c>
    </row>
    <row r="62" customFormat="false" ht="12.8" hidden="false" customHeight="false" outlineLevel="0" collapsed="false">
      <c r="A62" s="12"/>
      <c r="B62" s="13"/>
      <c r="C62" s="13" t="n">
        <v>338.7</v>
      </c>
      <c r="D62" s="13" t="n">
        <v>340.5</v>
      </c>
      <c r="E62" s="14" t="n">
        <v>338.8</v>
      </c>
      <c r="F62" s="12" t="n">
        <v>4022.33</v>
      </c>
      <c r="G62" s="13" t="n">
        <v>4025.41</v>
      </c>
      <c r="H62" s="14" t="n">
        <v>4028.64</v>
      </c>
      <c r="I62" s="26" t="n">
        <f aca="false">AVERAGE(A62:E62)</f>
        <v>339.333333333333</v>
      </c>
      <c r="J62" s="27"/>
      <c r="K62" s="26" t="n">
        <f aca="false">O$24*(J62^3) + O$25*(J62^2) +O$26*J62 + O$27</f>
        <v>-25.99</v>
      </c>
      <c r="L62" s="26" t="n">
        <f aca="false">I62-K62</f>
        <v>365.323333333333</v>
      </c>
      <c r="M62" s="28" t="n">
        <f aca="false">L62/I62</f>
        <v>1.07659135559921</v>
      </c>
    </row>
    <row r="63" customFormat="false" ht="12.8" hidden="false" customHeight="false" outlineLevel="0" collapsed="false">
      <c r="A63" s="12"/>
      <c r="B63" s="13"/>
      <c r="C63" s="13" t="n">
        <v>381</v>
      </c>
      <c r="D63" s="13" t="n">
        <v>382.1</v>
      </c>
      <c r="E63" s="14" t="n">
        <v>382.9</v>
      </c>
      <c r="F63" s="12" t="n">
        <v>4437.03</v>
      </c>
      <c r="G63" s="13" t="n">
        <v>4439.13</v>
      </c>
      <c r="H63" s="14" t="n">
        <v>4437.12</v>
      </c>
      <c r="I63" s="26" t="n">
        <f aca="false">AVERAGE(A63:E63)</f>
        <v>382</v>
      </c>
      <c r="J63" s="27"/>
      <c r="K63" s="26" t="n">
        <f aca="false">O$24*(J63^3) + O$25*(J63^2) +O$26*J63 + O$27</f>
        <v>-25.99</v>
      </c>
      <c r="L63" s="26" t="n">
        <f aca="false">I63-K63</f>
        <v>407.99</v>
      </c>
      <c r="M63" s="28" t="n">
        <f aca="false">L63/I63</f>
        <v>1.06803664921466</v>
      </c>
    </row>
    <row r="64" customFormat="false" ht="12.8" hidden="false" customHeight="false" outlineLevel="0" collapsed="false">
      <c r="A64" s="12"/>
      <c r="B64" s="13"/>
      <c r="C64" s="13" t="n">
        <v>413.9</v>
      </c>
      <c r="D64" s="13" t="n">
        <v>412.4</v>
      </c>
      <c r="E64" s="14" t="n">
        <v>414.2</v>
      </c>
      <c r="F64" s="12" t="n">
        <v>4751.88</v>
      </c>
      <c r="G64" s="13" t="n">
        <v>4753.82</v>
      </c>
      <c r="H64" s="14" t="n">
        <v>4753.61</v>
      </c>
      <c r="I64" s="26" t="n">
        <f aca="false">AVERAGE(A64:E64)</f>
        <v>413.5</v>
      </c>
      <c r="J64" s="27"/>
      <c r="K64" s="26" t="n">
        <f aca="false">O$24*(J64^3) + O$25*(J64^2) +O$26*J64 + O$27</f>
        <v>-25.99</v>
      </c>
      <c r="L64" s="26" t="n">
        <f aca="false">I64-K64</f>
        <v>439.49</v>
      </c>
      <c r="M64" s="28" t="n">
        <f aca="false">L64/I64</f>
        <v>1.06285368802902</v>
      </c>
    </row>
    <row r="65" customFormat="false" ht="12.8" hidden="false" customHeight="false" outlineLevel="0" collapsed="false">
      <c r="A65" s="12"/>
      <c r="B65" s="13"/>
      <c r="C65" s="13" t="n">
        <v>455.5</v>
      </c>
      <c r="D65" s="13" t="n">
        <v>454.5</v>
      </c>
      <c r="E65" s="14" t="n">
        <v>454.5</v>
      </c>
      <c r="F65" s="12" t="n">
        <v>5110.5</v>
      </c>
      <c r="G65" s="13" t="n">
        <v>5110.25</v>
      </c>
      <c r="H65" s="14" t="n">
        <v>5115.5</v>
      </c>
      <c r="I65" s="26" t="n">
        <f aca="false">AVERAGE(A65:E65)</f>
        <v>454.833333333333</v>
      </c>
      <c r="J65" s="27"/>
      <c r="K65" s="26" t="n">
        <f aca="false">O$24*(J65^3) + O$25*(J65^2) +O$26*J65 + O$27</f>
        <v>-25.99</v>
      </c>
      <c r="L65" s="26" t="n">
        <f aca="false">I65-K65</f>
        <v>480.823333333333</v>
      </c>
      <c r="M65" s="28" t="n">
        <f aca="false">L65/I65</f>
        <v>1.05714181018688</v>
      </c>
    </row>
    <row r="66" customFormat="false" ht="12.8" hidden="false" customHeight="false" outlineLevel="0" collapsed="false">
      <c r="A66" s="19"/>
      <c r="B66" s="20"/>
      <c r="C66" s="20" t="n">
        <v>501.6</v>
      </c>
      <c r="D66" s="20" t="n">
        <v>501.1</v>
      </c>
      <c r="E66" s="21" t="n">
        <v>501.3</v>
      </c>
      <c r="F66" s="19" t="n">
        <v>5514.75</v>
      </c>
      <c r="G66" s="20" t="n">
        <v>5510</v>
      </c>
      <c r="H66" s="21" t="n">
        <v>5511.75</v>
      </c>
      <c r="I66" s="26" t="n">
        <f aca="false">AVERAGE(A66:E66)</f>
        <v>501.333333333333</v>
      </c>
      <c r="J66" s="27"/>
      <c r="K66" s="26" t="n">
        <f aca="false">O$24*(J66^3) + O$25*(J66^2) +O$26*J66 + O$27</f>
        <v>-25.99</v>
      </c>
      <c r="L66" s="26" t="n">
        <f aca="false">I66-K66</f>
        <v>527.323333333333</v>
      </c>
      <c r="M66" s="28" t="n">
        <f aca="false">L66/I66</f>
        <v>1.05184175531915</v>
      </c>
    </row>
  </sheetData>
  <mergeCells count="5">
    <mergeCell ref="A1:J3"/>
    <mergeCell ref="A7:C7"/>
    <mergeCell ref="D7:F7"/>
    <mergeCell ref="A23:E23"/>
    <mergeCell ref="F23:H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LibreOffice/5.0.0.5$Windows_x86 LibreOffice_project/1b1a90865e348b492231e1c451437d7a15bb262b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2016-05-10T20:56:04Z</dcterms:created>
  <dc:language>en-US</dc:language>
  <dcterms:modified xsi:type="dcterms:W3CDTF">2016-05-10T21:01:49Z</dcterms:modified>
  <cp:revision>1</cp:revision>
</cp:coreProperties>
</file>