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gill033\Desktop\"/>
    </mc:Choice>
  </mc:AlternateContent>
  <xr:revisionPtr revIDLastSave="0" documentId="8_{4D40FB3E-FB4E-444D-812E-E2C1BAB51641}" xr6:coauthVersionLast="36" xr6:coauthVersionMax="36" xr10:uidLastSave="{00000000-0000-0000-0000-000000000000}"/>
  <bookViews>
    <workbookView xWindow="480" yWindow="90" windowWidth="27795" windowHeight="9975" activeTab="1" xr2:uid="{00000000-000D-0000-FFFF-FFFF00000000}"/>
  </bookViews>
  <sheets>
    <sheet name="Char" sheetId="1" r:id="rId1"/>
    <sheet name="Char Stat" sheetId="2" r:id="rId2"/>
    <sheet name="Equipment Boost" sheetId="3" r:id="rId3"/>
    <sheet name="Class" sheetId="4" r:id="rId4"/>
    <sheet name="Weapon" sheetId="5" r:id="rId5"/>
    <sheet name="Weapon 2" sheetId="6" r:id="rId6"/>
    <sheet name="Head" sheetId="7" r:id="rId7"/>
    <sheet name="Body" sheetId="8" r:id="rId8"/>
    <sheet name="Shield" sheetId="9" r:id="rId9"/>
    <sheet name="Access" sheetId="10" r:id="rId10"/>
    <sheet name="Access 2" sheetId="11" r:id="rId11"/>
  </sheets>
  <externalReferences>
    <externalReference r:id="rId12"/>
  </externalReferences>
  <calcPr calcId="191029"/>
</workbook>
</file>

<file path=xl/calcChain.xml><?xml version="1.0" encoding="utf-8"?>
<calcChain xmlns="http://schemas.openxmlformats.org/spreadsheetml/2006/main">
  <c r="K5" i="2" l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4" i="2"/>
  <c r="B6" i="3" l="1"/>
  <c r="G12" i="1"/>
  <c r="G10" i="1"/>
  <c r="G9" i="1"/>
  <c r="G8" i="1"/>
  <c r="G7" i="1"/>
  <c r="G6" i="1"/>
  <c r="G11" i="1" s="1"/>
  <c r="G5" i="1"/>
  <c r="G3" i="1"/>
  <c r="G4" i="1"/>
  <c r="C4" i="1" l="1"/>
  <c r="G15" i="5"/>
  <c r="G14" i="5"/>
  <c r="G13" i="5"/>
  <c r="G2" i="5"/>
  <c r="G3" i="5"/>
  <c r="G4" i="5"/>
  <c r="G5" i="5"/>
  <c r="G6" i="5"/>
  <c r="G7" i="5"/>
  <c r="G8" i="5"/>
  <c r="G9" i="5"/>
  <c r="G10" i="5"/>
  <c r="G12" i="5"/>
  <c r="G11" i="5"/>
  <c r="C3" i="1" l="1"/>
  <c r="B7" i="3" l="1"/>
  <c r="B8" i="3"/>
  <c r="B9" i="3"/>
  <c r="B5" i="3" l="1"/>
  <c r="C6" i="1"/>
  <c r="B2" i="3"/>
  <c r="G13" i="1"/>
  <c r="C10" i="1"/>
  <c r="C9" i="1"/>
  <c r="C8" i="1"/>
  <c r="C7" i="1"/>
  <c r="G2" i="1" l="1"/>
</calcChain>
</file>

<file path=xl/sharedStrings.xml><?xml version="1.0" encoding="utf-8"?>
<sst xmlns="http://schemas.openxmlformats.org/spreadsheetml/2006/main" count="207" uniqueCount="89">
  <si>
    <t>Juril</t>
  </si>
  <si>
    <t>Stats</t>
  </si>
  <si>
    <t>CLASS</t>
  </si>
  <si>
    <t>WEAPON</t>
  </si>
  <si>
    <t>HEAD</t>
  </si>
  <si>
    <t>BODY</t>
  </si>
  <si>
    <t>SHIELD</t>
  </si>
  <si>
    <t>ARCANE</t>
  </si>
  <si>
    <t>MECHA</t>
  </si>
  <si>
    <t>Lvl</t>
  </si>
  <si>
    <t>HP</t>
  </si>
  <si>
    <t>Y</t>
  </si>
  <si>
    <t>Class</t>
  </si>
  <si>
    <t>OATH BREAKER</t>
  </si>
  <si>
    <t>MP</t>
  </si>
  <si>
    <t>Weapon</t>
  </si>
  <si>
    <t>BLADE OF A CHOSEN UNDERLING</t>
  </si>
  <si>
    <t>ATT</t>
  </si>
  <si>
    <t>Head</t>
  </si>
  <si>
    <t>HELM OF ARCEUS</t>
  </si>
  <si>
    <t>DEF</t>
  </si>
  <si>
    <t>Body</t>
  </si>
  <si>
    <t>ARCEUS SHATTERED CUIRASS</t>
  </si>
  <si>
    <t>LUCK</t>
  </si>
  <si>
    <t>Shield</t>
  </si>
  <si>
    <t>ARCEUS'S BANE</t>
  </si>
  <si>
    <t>ARC</t>
  </si>
  <si>
    <t>Arcane</t>
  </si>
  <si>
    <t>SPD</t>
  </si>
  <si>
    <t>Mecha</t>
  </si>
  <si>
    <t>VIT</t>
  </si>
  <si>
    <t>END</t>
  </si>
  <si>
    <t>STUN</t>
  </si>
  <si>
    <t>DUR</t>
  </si>
  <si>
    <t>Set BONUS</t>
  </si>
  <si>
    <t>Weapon 2</t>
  </si>
  <si>
    <t>Access</t>
  </si>
  <si>
    <t>Access 2</t>
  </si>
  <si>
    <t>--</t>
  </si>
  <si>
    <t>WAND</t>
  </si>
  <si>
    <t>DAGGER</t>
  </si>
  <si>
    <t>TITAN CLAW</t>
  </si>
  <si>
    <t>LEICHILT</t>
  </si>
  <si>
    <t>PYROHAMMER</t>
  </si>
  <si>
    <t>DETRITUM</t>
  </si>
  <si>
    <t>ARCEUS BOW</t>
  </si>
  <si>
    <t>SET</t>
  </si>
  <si>
    <t>Set Bonus</t>
  </si>
  <si>
    <t>N</t>
  </si>
  <si>
    <t>HELM</t>
  </si>
  <si>
    <t>H</t>
  </si>
  <si>
    <t>GOSPEL HEAD DRESS</t>
  </si>
  <si>
    <t>G</t>
  </si>
  <si>
    <t>FLAME HELM</t>
  </si>
  <si>
    <t>F</t>
  </si>
  <si>
    <t>A</t>
  </si>
  <si>
    <t>CHAOS OF OATH</t>
  </si>
  <si>
    <t>O</t>
  </si>
  <si>
    <t>DIRE OF SUFFERING</t>
  </si>
  <si>
    <t>D</t>
  </si>
  <si>
    <t>PERSISTANT CLYRO</t>
  </si>
  <si>
    <t>P</t>
  </si>
  <si>
    <t>TUNIC</t>
  </si>
  <si>
    <t>GOSPEL CLOAK</t>
  </si>
  <si>
    <t>PYRE TUNIC</t>
  </si>
  <si>
    <t>CHOATIC OATH</t>
  </si>
  <si>
    <t>SUFFERING CHAIN MAIL</t>
  </si>
  <si>
    <t>CLYRO'S RAGE</t>
  </si>
  <si>
    <t>CLYRO'S BARRIER</t>
  </si>
  <si>
    <t>CHOSEN</t>
  </si>
  <si>
    <t>UNDERLING</t>
  </si>
  <si>
    <t>OATH BEARER</t>
  </si>
  <si>
    <t>KIN SLAYER</t>
  </si>
  <si>
    <t>EARNED</t>
  </si>
  <si>
    <t>DISCIPLE OF CLYRO</t>
  </si>
  <si>
    <t>EARTHKEEPER</t>
  </si>
  <si>
    <t>LEGENDARY</t>
  </si>
  <si>
    <t>HEROIC</t>
  </si>
  <si>
    <t>CLANSMAN OF CLYRO</t>
  </si>
  <si>
    <t>ARCEUS SCHOLAR</t>
  </si>
  <si>
    <t>CIVIL</t>
  </si>
  <si>
    <t>STARTING</t>
  </si>
  <si>
    <t>MACHINIACAL</t>
  </si>
  <si>
    <t>JURYS FATE</t>
  </si>
  <si>
    <t>DPS</t>
  </si>
  <si>
    <t>MOURNING STARS</t>
  </si>
  <si>
    <t>FORESIGHT</t>
  </si>
  <si>
    <t>THE FIRST BLADE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</si>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</sst>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gill033\Desktop\CHARLIST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"/>
      <sheetName val="Juril LVL Stats"/>
      <sheetName val="Class"/>
      <sheetName val="Weapon"/>
      <sheetName val="Armour"/>
      <sheetName val="Sheet1"/>
    </sheetNames>
    <sheetDataSet>
      <sheetData sheetId="0" refreshError="1"/>
      <sheetData sheetId="1" refreshError="1">
        <row r="2">
          <cell r="A2">
            <v>1</v>
          </cell>
          <cell r="B2">
            <v>100</v>
          </cell>
          <cell r="C2">
            <v>50</v>
          </cell>
          <cell r="D2">
            <v>10</v>
          </cell>
          <cell r="E2">
            <v>6</v>
          </cell>
          <cell r="F2">
            <v>3</v>
          </cell>
          <cell r="G2">
            <v>0</v>
          </cell>
          <cell r="H2">
            <v>10</v>
          </cell>
          <cell r="I2">
            <v>1</v>
          </cell>
          <cell r="J2">
            <v>15</v>
          </cell>
        </row>
        <row r="3">
          <cell r="A3">
            <v>2</v>
          </cell>
          <cell r="B3">
            <v>110</v>
          </cell>
          <cell r="C3">
            <v>56</v>
          </cell>
          <cell r="D3">
            <v>12</v>
          </cell>
          <cell r="E3">
            <v>8</v>
          </cell>
          <cell r="F3">
            <v>4</v>
          </cell>
          <cell r="G3">
            <v>1</v>
          </cell>
          <cell r="H3">
            <v>13</v>
          </cell>
          <cell r="I3">
            <v>4</v>
          </cell>
          <cell r="J3">
            <v>16</v>
          </cell>
        </row>
        <row r="4">
          <cell r="A4">
            <v>3</v>
          </cell>
          <cell r="B4">
            <v>120</v>
          </cell>
          <cell r="C4">
            <v>62</v>
          </cell>
          <cell r="D4">
            <v>14</v>
          </cell>
          <cell r="E4">
            <v>10</v>
          </cell>
          <cell r="F4">
            <v>5</v>
          </cell>
          <cell r="G4">
            <v>2</v>
          </cell>
          <cell r="H4">
            <v>16</v>
          </cell>
          <cell r="I4">
            <v>7</v>
          </cell>
          <cell r="J4">
            <v>17</v>
          </cell>
        </row>
        <row r="5">
          <cell r="A5">
            <v>4</v>
          </cell>
          <cell r="B5">
            <v>130</v>
          </cell>
          <cell r="C5">
            <v>68</v>
          </cell>
          <cell r="D5">
            <v>16</v>
          </cell>
          <cell r="E5">
            <v>12</v>
          </cell>
          <cell r="F5">
            <v>6</v>
          </cell>
          <cell r="G5">
            <v>3</v>
          </cell>
          <cell r="H5">
            <v>19</v>
          </cell>
          <cell r="I5">
            <v>10</v>
          </cell>
          <cell r="J5">
            <v>18</v>
          </cell>
        </row>
        <row r="6">
          <cell r="A6">
            <v>5</v>
          </cell>
          <cell r="B6">
            <v>140</v>
          </cell>
          <cell r="C6">
            <v>74</v>
          </cell>
          <cell r="D6">
            <v>18</v>
          </cell>
          <cell r="E6">
            <v>14</v>
          </cell>
          <cell r="F6">
            <v>7</v>
          </cell>
          <cell r="G6">
            <v>4</v>
          </cell>
          <cell r="H6">
            <v>22</v>
          </cell>
          <cell r="I6">
            <v>13</v>
          </cell>
          <cell r="J6">
            <v>19</v>
          </cell>
        </row>
        <row r="7">
          <cell r="A7">
            <v>6</v>
          </cell>
          <cell r="B7">
            <v>150</v>
          </cell>
          <cell r="C7">
            <v>80</v>
          </cell>
          <cell r="D7">
            <v>20</v>
          </cell>
          <cell r="E7">
            <v>16</v>
          </cell>
          <cell r="F7">
            <v>8</v>
          </cell>
          <cell r="G7">
            <v>5</v>
          </cell>
          <cell r="H7">
            <v>25</v>
          </cell>
          <cell r="I7">
            <v>16</v>
          </cell>
          <cell r="J7">
            <v>20</v>
          </cell>
        </row>
        <row r="8">
          <cell r="A8">
            <v>7</v>
          </cell>
          <cell r="B8">
            <v>160</v>
          </cell>
          <cell r="C8">
            <v>86</v>
          </cell>
          <cell r="D8">
            <v>22</v>
          </cell>
          <cell r="E8">
            <v>18</v>
          </cell>
          <cell r="F8">
            <v>9</v>
          </cell>
          <cell r="G8">
            <v>6</v>
          </cell>
          <cell r="H8">
            <v>28</v>
          </cell>
          <cell r="I8">
            <v>19</v>
          </cell>
          <cell r="J8">
            <v>21</v>
          </cell>
        </row>
        <row r="9">
          <cell r="A9">
            <v>8</v>
          </cell>
          <cell r="B9">
            <v>170</v>
          </cell>
          <cell r="C9">
            <v>92</v>
          </cell>
          <cell r="D9">
            <v>24</v>
          </cell>
          <cell r="E9">
            <v>20</v>
          </cell>
          <cell r="F9">
            <v>10</v>
          </cell>
          <cell r="G9">
            <v>7</v>
          </cell>
          <cell r="H9">
            <v>31</v>
          </cell>
          <cell r="I9">
            <v>22</v>
          </cell>
          <cell r="J9">
            <v>22</v>
          </cell>
        </row>
        <row r="10">
          <cell r="A10">
            <v>9</v>
          </cell>
          <cell r="B10">
            <v>180</v>
          </cell>
          <cell r="C10">
            <v>98</v>
          </cell>
          <cell r="D10">
            <v>26</v>
          </cell>
          <cell r="E10">
            <v>22</v>
          </cell>
          <cell r="F10">
            <v>11</v>
          </cell>
          <cell r="G10">
            <v>8</v>
          </cell>
          <cell r="H10">
            <v>34</v>
          </cell>
          <cell r="I10">
            <v>25</v>
          </cell>
          <cell r="J10">
            <v>23</v>
          </cell>
        </row>
        <row r="11">
          <cell r="A11">
            <v>10</v>
          </cell>
          <cell r="B11">
            <v>190</v>
          </cell>
          <cell r="C11">
            <v>104</v>
          </cell>
          <cell r="D11">
            <v>28</v>
          </cell>
          <cell r="E11">
            <v>24</v>
          </cell>
          <cell r="F11">
            <v>12</v>
          </cell>
          <cell r="G11">
            <v>9</v>
          </cell>
          <cell r="H11">
            <v>37</v>
          </cell>
          <cell r="I11">
            <v>28</v>
          </cell>
          <cell r="J11">
            <v>24</v>
          </cell>
        </row>
        <row r="12">
          <cell r="A12">
            <v>11</v>
          </cell>
          <cell r="B12">
            <v>200</v>
          </cell>
          <cell r="C12">
            <v>110</v>
          </cell>
          <cell r="D12">
            <v>30</v>
          </cell>
          <cell r="E12">
            <v>26</v>
          </cell>
          <cell r="F12">
            <v>13</v>
          </cell>
          <cell r="G12">
            <v>10</v>
          </cell>
          <cell r="H12">
            <v>40</v>
          </cell>
          <cell r="I12">
            <v>31</v>
          </cell>
          <cell r="J12">
            <v>25</v>
          </cell>
        </row>
        <row r="13">
          <cell r="A13">
            <v>12</v>
          </cell>
          <cell r="B13">
            <v>210</v>
          </cell>
          <cell r="C13">
            <v>116</v>
          </cell>
          <cell r="D13">
            <v>32</v>
          </cell>
          <cell r="E13">
            <v>28</v>
          </cell>
          <cell r="F13">
            <v>14</v>
          </cell>
          <cell r="G13">
            <v>11</v>
          </cell>
          <cell r="H13">
            <v>43</v>
          </cell>
          <cell r="I13">
            <v>34</v>
          </cell>
          <cell r="J13">
            <v>26</v>
          </cell>
        </row>
        <row r="14">
          <cell r="A14">
            <v>13</v>
          </cell>
          <cell r="B14">
            <v>220</v>
          </cell>
          <cell r="C14">
            <v>122</v>
          </cell>
          <cell r="D14">
            <v>34</v>
          </cell>
          <cell r="E14">
            <v>30</v>
          </cell>
          <cell r="F14">
            <v>15</v>
          </cell>
          <cell r="G14">
            <v>12</v>
          </cell>
          <cell r="H14">
            <v>46</v>
          </cell>
          <cell r="I14">
            <v>37</v>
          </cell>
          <cell r="J14">
            <v>27</v>
          </cell>
        </row>
        <row r="15">
          <cell r="A15">
            <v>14</v>
          </cell>
          <cell r="B15">
            <v>230</v>
          </cell>
          <cell r="C15">
            <v>128</v>
          </cell>
          <cell r="D15">
            <v>36</v>
          </cell>
          <cell r="E15">
            <v>32</v>
          </cell>
          <cell r="F15">
            <v>16</v>
          </cell>
          <cell r="G15">
            <v>13</v>
          </cell>
          <cell r="H15">
            <v>49</v>
          </cell>
          <cell r="I15">
            <v>40</v>
          </cell>
          <cell r="J15">
            <v>28</v>
          </cell>
        </row>
        <row r="16">
          <cell r="A16">
            <v>15</v>
          </cell>
          <cell r="B16">
            <v>240</v>
          </cell>
          <cell r="C16">
            <v>134</v>
          </cell>
          <cell r="D16">
            <v>38</v>
          </cell>
          <cell r="E16">
            <v>34</v>
          </cell>
          <cell r="F16">
            <v>17</v>
          </cell>
          <cell r="G16">
            <v>14</v>
          </cell>
          <cell r="H16">
            <v>52</v>
          </cell>
          <cell r="I16">
            <v>43</v>
          </cell>
          <cell r="J16">
            <v>29</v>
          </cell>
        </row>
        <row r="17">
          <cell r="A17">
            <v>16</v>
          </cell>
          <cell r="B17">
            <v>250</v>
          </cell>
          <cell r="C17">
            <v>140</v>
          </cell>
          <cell r="D17">
            <v>40</v>
          </cell>
          <cell r="E17">
            <v>36</v>
          </cell>
          <cell r="F17">
            <v>18</v>
          </cell>
          <cell r="G17">
            <v>15</v>
          </cell>
          <cell r="H17">
            <v>55</v>
          </cell>
          <cell r="I17">
            <v>46</v>
          </cell>
          <cell r="J17">
            <v>30</v>
          </cell>
        </row>
        <row r="18">
          <cell r="A18">
            <v>17</v>
          </cell>
          <cell r="B18">
            <v>260</v>
          </cell>
          <cell r="C18">
            <v>146</v>
          </cell>
          <cell r="D18">
            <v>42</v>
          </cell>
          <cell r="E18">
            <v>38</v>
          </cell>
          <cell r="F18">
            <v>19</v>
          </cell>
          <cell r="G18">
            <v>16</v>
          </cell>
          <cell r="H18">
            <v>58</v>
          </cell>
          <cell r="I18">
            <v>49</v>
          </cell>
          <cell r="J18">
            <v>31</v>
          </cell>
        </row>
        <row r="19">
          <cell r="A19">
            <v>18</v>
          </cell>
          <cell r="B19">
            <v>270</v>
          </cell>
          <cell r="C19">
            <v>152</v>
          </cell>
          <cell r="D19">
            <v>44</v>
          </cell>
          <cell r="E19">
            <v>40</v>
          </cell>
          <cell r="F19">
            <v>20</v>
          </cell>
          <cell r="G19">
            <v>17</v>
          </cell>
          <cell r="H19">
            <v>61</v>
          </cell>
          <cell r="I19">
            <v>52</v>
          </cell>
          <cell r="J19">
            <v>32</v>
          </cell>
        </row>
        <row r="20">
          <cell r="A20">
            <v>19</v>
          </cell>
          <cell r="B20">
            <v>280</v>
          </cell>
          <cell r="C20">
            <v>158</v>
          </cell>
          <cell r="D20">
            <v>46</v>
          </cell>
          <cell r="E20">
            <v>42</v>
          </cell>
          <cell r="F20">
            <v>21</v>
          </cell>
          <cell r="G20">
            <v>18</v>
          </cell>
          <cell r="H20">
            <v>64</v>
          </cell>
          <cell r="I20">
            <v>55</v>
          </cell>
          <cell r="J20">
            <v>33</v>
          </cell>
        </row>
        <row r="21">
          <cell r="A21">
            <v>20</v>
          </cell>
          <cell r="B21">
            <v>290</v>
          </cell>
          <cell r="C21">
            <v>164</v>
          </cell>
          <cell r="D21">
            <v>48</v>
          </cell>
          <cell r="E21">
            <v>44</v>
          </cell>
          <cell r="F21">
            <v>22</v>
          </cell>
          <cell r="G21">
            <v>19</v>
          </cell>
          <cell r="H21">
            <v>67</v>
          </cell>
          <cell r="I21">
            <v>58</v>
          </cell>
          <cell r="J21">
            <v>34</v>
          </cell>
        </row>
        <row r="22">
          <cell r="A22">
            <v>21</v>
          </cell>
          <cell r="B22">
            <v>300</v>
          </cell>
          <cell r="C22">
            <v>170</v>
          </cell>
          <cell r="D22">
            <v>50</v>
          </cell>
          <cell r="E22">
            <v>46</v>
          </cell>
          <cell r="F22">
            <v>23</v>
          </cell>
          <cell r="G22">
            <v>20</v>
          </cell>
          <cell r="H22">
            <v>70</v>
          </cell>
          <cell r="I22">
            <v>61</v>
          </cell>
          <cell r="J22">
            <v>35</v>
          </cell>
        </row>
        <row r="23">
          <cell r="A23">
            <v>22</v>
          </cell>
          <cell r="B23">
            <v>310</v>
          </cell>
          <cell r="C23">
            <v>176</v>
          </cell>
          <cell r="D23">
            <v>52</v>
          </cell>
          <cell r="E23">
            <v>48</v>
          </cell>
          <cell r="F23">
            <v>24</v>
          </cell>
          <cell r="G23">
            <v>21</v>
          </cell>
          <cell r="H23">
            <v>73</v>
          </cell>
          <cell r="I23">
            <v>64</v>
          </cell>
          <cell r="J23">
            <v>36</v>
          </cell>
        </row>
        <row r="24">
          <cell r="A24">
            <v>23</v>
          </cell>
          <cell r="B24">
            <v>320</v>
          </cell>
          <cell r="C24">
            <v>182</v>
          </cell>
          <cell r="D24">
            <v>54</v>
          </cell>
          <cell r="E24">
            <v>50</v>
          </cell>
          <cell r="F24">
            <v>25</v>
          </cell>
          <cell r="G24">
            <v>22</v>
          </cell>
          <cell r="H24">
            <v>76</v>
          </cell>
          <cell r="I24">
            <v>67</v>
          </cell>
          <cell r="J24">
            <v>37</v>
          </cell>
        </row>
        <row r="25">
          <cell r="A25">
            <v>24</v>
          </cell>
          <cell r="B25">
            <v>330</v>
          </cell>
          <cell r="C25">
            <v>188</v>
          </cell>
          <cell r="D25">
            <v>56</v>
          </cell>
          <cell r="E25">
            <v>52</v>
          </cell>
          <cell r="F25">
            <v>26</v>
          </cell>
          <cell r="G25">
            <v>23</v>
          </cell>
          <cell r="H25">
            <v>79</v>
          </cell>
          <cell r="I25">
            <v>70</v>
          </cell>
          <cell r="J25">
            <v>38</v>
          </cell>
        </row>
        <row r="26">
          <cell r="A26">
            <v>25</v>
          </cell>
          <cell r="B26">
            <v>340</v>
          </cell>
          <cell r="C26">
            <v>194</v>
          </cell>
          <cell r="D26">
            <v>58</v>
          </cell>
          <cell r="E26">
            <v>54</v>
          </cell>
          <cell r="F26">
            <v>27</v>
          </cell>
          <cell r="G26">
            <v>24</v>
          </cell>
          <cell r="H26">
            <v>82</v>
          </cell>
          <cell r="I26">
            <v>73</v>
          </cell>
          <cell r="J26">
            <v>39</v>
          </cell>
        </row>
        <row r="27">
          <cell r="A27">
            <v>26</v>
          </cell>
          <cell r="B27">
            <v>350</v>
          </cell>
          <cell r="C27">
            <v>200</v>
          </cell>
          <cell r="D27">
            <v>60</v>
          </cell>
          <cell r="E27">
            <v>56</v>
          </cell>
          <cell r="F27">
            <v>28</v>
          </cell>
          <cell r="G27">
            <v>25</v>
          </cell>
          <cell r="H27">
            <v>85</v>
          </cell>
          <cell r="I27">
            <v>76</v>
          </cell>
          <cell r="J27">
            <v>40</v>
          </cell>
        </row>
        <row r="28">
          <cell r="A28">
            <v>27</v>
          </cell>
          <cell r="B28">
            <v>360</v>
          </cell>
          <cell r="C28">
            <v>206</v>
          </cell>
          <cell r="D28">
            <v>62</v>
          </cell>
          <cell r="E28">
            <v>58</v>
          </cell>
          <cell r="F28">
            <v>29</v>
          </cell>
          <cell r="G28">
            <v>26</v>
          </cell>
          <cell r="H28">
            <v>88</v>
          </cell>
          <cell r="I28">
            <v>79</v>
          </cell>
          <cell r="J28">
            <v>41</v>
          </cell>
        </row>
        <row r="29">
          <cell r="A29">
            <v>28</v>
          </cell>
          <cell r="B29">
            <v>370</v>
          </cell>
          <cell r="C29">
            <v>212</v>
          </cell>
          <cell r="D29">
            <v>64</v>
          </cell>
          <cell r="E29">
            <v>60</v>
          </cell>
          <cell r="F29">
            <v>30</v>
          </cell>
          <cell r="G29">
            <v>27</v>
          </cell>
          <cell r="H29">
            <v>91</v>
          </cell>
          <cell r="I29">
            <v>82</v>
          </cell>
          <cell r="J29">
            <v>42</v>
          </cell>
        </row>
        <row r="30">
          <cell r="A30">
            <v>29</v>
          </cell>
          <cell r="B30">
            <v>380</v>
          </cell>
          <cell r="C30">
            <v>218</v>
          </cell>
          <cell r="D30">
            <v>66</v>
          </cell>
          <cell r="E30">
            <v>62</v>
          </cell>
          <cell r="F30">
            <v>31</v>
          </cell>
          <cell r="G30">
            <v>28</v>
          </cell>
          <cell r="H30">
            <v>94</v>
          </cell>
          <cell r="I30">
            <v>85</v>
          </cell>
          <cell r="J30">
            <v>43</v>
          </cell>
        </row>
        <row r="31">
          <cell r="A31">
            <v>30</v>
          </cell>
          <cell r="B31">
            <v>390</v>
          </cell>
          <cell r="C31">
            <v>224</v>
          </cell>
          <cell r="D31">
            <v>68</v>
          </cell>
          <cell r="E31">
            <v>64</v>
          </cell>
          <cell r="F31">
            <v>32</v>
          </cell>
          <cell r="G31">
            <v>29</v>
          </cell>
          <cell r="H31">
            <v>97</v>
          </cell>
          <cell r="I31">
            <v>88</v>
          </cell>
          <cell r="J31">
            <v>44</v>
          </cell>
        </row>
        <row r="32">
          <cell r="A32">
            <v>31</v>
          </cell>
          <cell r="B32">
            <v>400</v>
          </cell>
          <cell r="C32">
            <v>230</v>
          </cell>
          <cell r="D32">
            <v>70</v>
          </cell>
          <cell r="E32">
            <v>66</v>
          </cell>
          <cell r="F32">
            <v>33</v>
          </cell>
          <cell r="G32">
            <v>30</v>
          </cell>
          <cell r="H32">
            <v>100</v>
          </cell>
          <cell r="I32">
            <v>91</v>
          </cell>
          <cell r="J32">
            <v>45</v>
          </cell>
        </row>
        <row r="33">
          <cell r="A33">
            <v>32</v>
          </cell>
          <cell r="B33">
            <v>410</v>
          </cell>
          <cell r="C33">
            <v>236</v>
          </cell>
          <cell r="D33">
            <v>72</v>
          </cell>
          <cell r="E33">
            <v>68</v>
          </cell>
          <cell r="F33">
            <v>34</v>
          </cell>
          <cell r="G33">
            <v>31</v>
          </cell>
          <cell r="H33">
            <v>103</v>
          </cell>
          <cell r="I33">
            <v>94</v>
          </cell>
          <cell r="J33">
            <v>46</v>
          </cell>
        </row>
        <row r="34">
          <cell r="A34">
            <v>33</v>
          </cell>
          <cell r="B34">
            <v>420</v>
          </cell>
          <cell r="C34">
            <v>242</v>
          </cell>
          <cell r="D34">
            <v>74</v>
          </cell>
          <cell r="E34">
            <v>70</v>
          </cell>
          <cell r="F34">
            <v>35</v>
          </cell>
          <cell r="G34">
            <v>32</v>
          </cell>
          <cell r="H34">
            <v>106</v>
          </cell>
          <cell r="I34">
            <v>97</v>
          </cell>
          <cell r="J34">
            <v>47</v>
          </cell>
        </row>
        <row r="35">
          <cell r="A35">
            <v>34</v>
          </cell>
          <cell r="B35">
            <v>430</v>
          </cell>
          <cell r="C35">
            <v>248</v>
          </cell>
          <cell r="D35">
            <v>76</v>
          </cell>
          <cell r="E35">
            <v>72</v>
          </cell>
          <cell r="F35">
            <v>36</v>
          </cell>
          <cell r="G35">
            <v>33</v>
          </cell>
          <cell r="H35">
            <v>109</v>
          </cell>
          <cell r="I35">
            <v>100</v>
          </cell>
          <cell r="J35">
            <v>48</v>
          </cell>
        </row>
        <row r="36">
          <cell r="A36">
            <v>35</v>
          </cell>
          <cell r="B36">
            <v>440</v>
          </cell>
          <cell r="C36">
            <v>254</v>
          </cell>
          <cell r="D36">
            <v>78</v>
          </cell>
          <cell r="E36">
            <v>74</v>
          </cell>
          <cell r="F36">
            <v>37</v>
          </cell>
          <cell r="G36">
            <v>34</v>
          </cell>
          <cell r="H36">
            <v>112</v>
          </cell>
          <cell r="I36">
            <v>103</v>
          </cell>
          <cell r="J36">
            <v>49</v>
          </cell>
        </row>
        <row r="37">
          <cell r="A37">
            <v>36</v>
          </cell>
          <cell r="B37">
            <v>450</v>
          </cell>
          <cell r="C37">
            <v>260</v>
          </cell>
          <cell r="D37">
            <v>80</v>
          </cell>
          <cell r="E37">
            <v>76</v>
          </cell>
          <cell r="F37">
            <v>38</v>
          </cell>
          <cell r="G37">
            <v>35</v>
          </cell>
          <cell r="H37">
            <v>115</v>
          </cell>
          <cell r="I37">
            <v>106</v>
          </cell>
          <cell r="J37">
            <v>50</v>
          </cell>
        </row>
        <row r="38">
          <cell r="A38">
            <v>37</v>
          </cell>
          <cell r="B38">
            <v>460</v>
          </cell>
          <cell r="C38">
            <v>266</v>
          </cell>
          <cell r="D38">
            <v>82</v>
          </cell>
          <cell r="E38">
            <v>78</v>
          </cell>
          <cell r="F38">
            <v>39</v>
          </cell>
          <cell r="G38">
            <v>36</v>
          </cell>
          <cell r="H38">
            <v>118</v>
          </cell>
          <cell r="I38">
            <v>109</v>
          </cell>
          <cell r="J38">
            <v>51</v>
          </cell>
        </row>
        <row r="39">
          <cell r="A39">
            <v>38</v>
          </cell>
          <cell r="B39">
            <v>470</v>
          </cell>
          <cell r="C39">
            <v>272</v>
          </cell>
          <cell r="D39">
            <v>84</v>
          </cell>
          <cell r="E39">
            <v>80</v>
          </cell>
          <cell r="F39">
            <v>40</v>
          </cell>
          <cell r="G39">
            <v>37</v>
          </cell>
          <cell r="H39">
            <v>121</v>
          </cell>
          <cell r="I39">
            <v>112</v>
          </cell>
          <cell r="J39">
            <v>52</v>
          </cell>
        </row>
        <row r="40">
          <cell r="A40">
            <v>39</v>
          </cell>
          <cell r="B40">
            <v>480</v>
          </cell>
          <cell r="C40">
            <v>278</v>
          </cell>
          <cell r="D40">
            <v>86</v>
          </cell>
          <cell r="E40">
            <v>82</v>
          </cell>
          <cell r="F40">
            <v>41</v>
          </cell>
          <cell r="G40">
            <v>38</v>
          </cell>
          <cell r="H40">
            <v>124</v>
          </cell>
          <cell r="I40">
            <v>115</v>
          </cell>
          <cell r="J40">
            <v>53</v>
          </cell>
        </row>
        <row r="41">
          <cell r="A41">
            <v>40</v>
          </cell>
          <cell r="B41">
            <v>490</v>
          </cell>
          <cell r="C41">
            <v>284</v>
          </cell>
          <cell r="D41">
            <v>88</v>
          </cell>
          <cell r="E41">
            <v>84</v>
          </cell>
          <cell r="F41">
            <v>42</v>
          </cell>
          <cell r="G41">
            <v>39</v>
          </cell>
          <cell r="H41">
            <v>127</v>
          </cell>
          <cell r="I41">
            <v>118</v>
          </cell>
          <cell r="J41">
            <v>54</v>
          </cell>
        </row>
        <row r="42">
          <cell r="A42">
            <v>41</v>
          </cell>
          <cell r="B42">
            <v>500</v>
          </cell>
          <cell r="C42">
            <v>290</v>
          </cell>
          <cell r="D42">
            <v>90</v>
          </cell>
          <cell r="E42">
            <v>86</v>
          </cell>
          <cell r="F42">
            <v>43</v>
          </cell>
          <cell r="G42">
            <v>40</v>
          </cell>
          <cell r="H42">
            <v>130</v>
          </cell>
          <cell r="I42">
            <v>121</v>
          </cell>
          <cell r="J42">
            <v>55</v>
          </cell>
        </row>
        <row r="43">
          <cell r="A43">
            <v>42</v>
          </cell>
          <cell r="B43">
            <v>510</v>
          </cell>
          <cell r="C43">
            <v>296</v>
          </cell>
          <cell r="D43">
            <v>92</v>
          </cell>
          <cell r="E43">
            <v>88</v>
          </cell>
          <cell r="F43">
            <v>44</v>
          </cell>
          <cell r="G43">
            <v>41</v>
          </cell>
          <cell r="H43">
            <v>133</v>
          </cell>
          <cell r="I43">
            <v>124</v>
          </cell>
          <cell r="J43">
            <v>56</v>
          </cell>
        </row>
        <row r="44">
          <cell r="A44">
            <v>43</v>
          </cell>
          <cell r="B44">
            <v>520</v>
          </cell>
          <cell r="C44">
            <v>302</v>
          </cell>
          <cell r="D44">
            <v>94</v>
          </cell>
          <cell r="E44">
            <v>90</v>
          </cell>
          <cell r="F44">
            <v>45</v>
          </cell>
          <cell r="G44">
            <v>42</v>
          </cell>
          <cell r="H44">
            <v>136</v>
          </cell>
          <cell r="I44">
            <v>127</v>
          </cell>
          <cell r="J44">
            <v>57</v>
          </cell>
        </row>
        <row r="45">
          <cell r="A45">
            <v>44</v>
          </cell>
          <cell r="B45">
            <v>530</v>
          </cell>
          <cell r="C45">
            <v>308</v>
          </cell>
          <cell r="D45">
            <v>96</v>
          </cell>
          <cell r="E45">
            <v>92</v>
          </cell>
          <cell r="F45">
            <v>46</v>
          </cell>
          <cell r="G45">
            <v>43</v>
          </cell>
          <cell r="H45">
            <v>139</v>
          </cell>
          <cell r="I45">
            <v>130</v>
          </cell>
          <cell r="J45">
            <v>58</v>
          </cell>
        </row>
        <row r="46">
          <cell r="A46">
            <v>45</v>
          </cell>
          <cell r="B46">
            <v>540</v>
          </cell>
          <cell r="C46">
            <v>314</v>
          </cell>
          <cell r="D46">
            <v>98</v>
          </cell>
          <cell r="E46">
            <v>94</v>
          </cell>
          <cell r="F46">
            <v>47</v>
          </cell>
          <cell r="G46">
            <v>44</v>
          </cell>
          <cell r="H46">
            <v>142</v>
          </cell>
          <cell r="I46">
            <v>133</v>
          </cell>
          <cell r="J46">
            <v>59</v>
          </cell>
        </row>
        <row r="47">
          <cell r="A47">
            <v>46</v>
          </cell>
          <cell r="B47">
            <v>550</v>
          </cell>
          <cell r="C47">
            <v>320</v>
          </cell>
          <cell r="D47">
            <v>100</v>
          </cell>
          <cell r="E47">
            <v>96</v>
          </cell>
          <cell r="F47">
            <v>48</v>
          </cell>
          <cell r="G47">
            <v>45</v>
          </cell>
          <cell r="H47">
            <v>145</v>
          </cell>
          <cell r="I47">
            <v>136</v>
          </cell>
          <cell r="J47">
            <v>60</v>
          </cell>
        </row>
        <row r="48">
          <cell r="A48">
            <v>47</v>
          </cell>
          <cell r="B48">
            <v>560</v>
          </cell>
          <cell r="C48">
            <v>326</v>
          </cell>
          <cell r="D48">
            <v>102</v>
          </cell>
          <cell r="E48">
            <v>98</v>
          </cell>
          <cell r="F48">
            <v>49</v>
          </cell>
          <cell r="G48">
            <v>46</v>
          </cell>
          <cell r="H48">
            <v>148</v>
          </cell>
          <cell r="I48">
            <v>139</v>
          </cell>
          <cell r="J48">
            <v>61</v>
          </cell>
        </row>
        <row r="49">
          <cell r="A49">
            <v>48</v>
          </cell>
          <cell r="B49">
            <v>570</v>
          </cell>
          <cell r="C49">
            <v>332</v>
          </cell>
          <cell r="D49">
            <v>104</v>
          </cell>
          <cell r="E49">
            <v>100</v>
          </cell>
          <cell r="F49">
            <v>50</v>
          </cell>
          <cell r="G49">
            <v>47</v>
          </cell>
          <cell r="H49">
            <v>151</v>
          </cell>
          <cell r="I49">
            <v>142</v>
          </cell>
          <cell r="J49">
            <v>62</v>
          </cell>
        </row>
        <row r="50">
          <cell r="A50">
            <v>49</v>
          </cell>
          <cell r="B50">
            <v>580</v>
          </cell>
          <cell r="C50">
            <v>338</v>
          </cell>
          <cell r="D50">
            <v>106</v>
          </cell>
          <cell r="E50">
            <v>102</v>
          </cell>
          <cell r="F50">
            <v>51</v>
          </cell>
          <cell r="G50">
            <v>48</v>
          </cell>
          <cell r="H50">
            <v>154</v>
          </cell>
          <cell r="I50">
            <v>145</v>
          </cell>
          <cell r="J50">
            <v>63</v>
          </cell>
        </row>
        <row r="51">
          <cell r="A51">
            <v>50</v>
          </cell>
          <cell r="B51">
            <v>590</v>
          </cell>
          <cell r="C51">
            <v>344</v>
          </cell>
          <cell r="D51">
            <v>108</v>
          </cell>
          <cell r="E51">
            <v>104</v>
          </cell>
          <cell r="F51">
            <v>52</v>
          </cell>
          <cell r="G51">
            <v>49</v>
          </cell>
          <cell r="H51">
            <v>157</v>
          </cell>
          <cell r="I51">
            <v>148</v>
          </cell>
          <cell r="J51">
            <v>64</v>
          </cell>
        </row>
        <row r="52">
          <cell r="A52">
            <v>51</v>
          </cell>
          <cell r="B52">
            <v>600</v>
          </cell>
          <cell r="C52">
            <v>350</v>
          </cell>
          <cell r="D52">
            <v>110</v>
          </cell>
          <cell r="E52">
            <v>106</v>
          </cell>
          <cell r="F52">
            <v>53</v>
          </cell>
          <cell r="G52">
            <v>50</v>
          </cell>
          <cell r="H52">
            <v>160</v>
          </cell>
          <cell r="I52">
            <v>151</v>
          </cell>
          <cell r="J52">
            <v>65</v>
          </cell>
        </row>
        <row r="53">
          <cell r="A53">
            <v>52</v>
          </cell>
          <cell r="B53">
            <v>610</v>
          </cell>
          <cell r="C53">
            <v>356</v>
          </cell>
          <cell r="D53">
            <v>112</v>
          </cell>
          <cell r="E53">
            <v>108</v>
          </cell>
          <cell r="F53">
            <v>54</v>
          </cell>
          <cell r="G53">
            <v>51</v>
          </cell>
          <cell r="H53">
            <v>163</v>
          </cell>
          <cell r="I53">
            <v>154</v>
          </cell>
          <cell r="J53">
            <v>66</v>
          </cell>
        </row>
        <row r="54">
          <cell r="A54">
            <v>53</v>
          </cell>
          <cell r="B54">
            <v>620</v>
          </cell>
          <cell r="C54">
            <v>362</v>
          </cell>
          <cell r="D54">
            <v>114</v>
          </cell>
          <cell r="E54">
            <v>110</v>
          </cell>
          <cell r="F54">
            <v>55</v>
          </cell>
          <cell r="G54">
            <v>52</v>
          </cell>
          <cell r="H54">
            <v>166</v>
          </cell>
          <cell r="I54">
            <v>157</v>
          </cell>
          <cell r="J54">
            <v>67</v>
          </cell>
        </row>
        <row r="55">
          <cell r="A55">
            <v>54</v>
          </cell>
          <cell r="B55">
            <v>630</v>
          </cell>
          <cell r="C55">
            <v>368</v>
          </cell>
          <cell r="D55">
            <v>116</v>
          </cell>
          <cell r="E55">
            <v>112</v>
          </cell>
          <cell r="F55">
            <v>56</v>
          </cell>
          <cell r="G55">
            <v>53</v>
          </cell>
          <cell r="H55">
            <v>169</v>
          </cell>
          <cell r="I55">
            <v>160</v>
          </cell>
          <cell r="J55">
            <v>68</v>
          </cell>
        </row>
        <row r="56">
          <cell r="A56">
            <v>55</v>
          </cell>
          <cell r="B56">
            <v>640</v>
          </cell>
          <cell r="C56">
            <v>374</v>
          </cell>
          <cell r="D56">
            <v>118</v>
          </cell>
          <cell r="E56">
            <v>114</v>
          </cell>
          <cell r="F56">
            <v>57</v>
          </cell>
          <cell r="G56">
            <v>54</v>
          </cell>
          <cell r="H56">
            <v>172</v>
          </cell>
          <cell r="I56">
            <v>163</v>
          </cell>
          <cell r="J56">
            <v>69</v>
          </cell>
        </row>
        <row r="57">
          <cell r="A57">
            <v>56</v>
          </cell>
          <cell r="B57">
            <v>650</v>
          </cell>
          <cell r="C57">
            <v>380</v>
          </cell>
          <cell r="D57">
            <v>120</v>
          </cell>
          <cell r="E57">
            <v>116</v>
          </cell>
          <cell r="F57">
            <v>58</v>
          </cell>
          <cell r="G57">
            <v>55</v>
          </cell>
          <cell r="H57">
            <v>175</v>
          </cell>
          <cell r="I57">
            <v>166</v>
          </cell>
          <cell r="J57">
            <v>70</v>
          </cell>
        </row>
        <row r="58">
          <cell r="A58">
            <v>57</v>
          </cell>
          <cell r="B58">
            <v>660</v>
          </cell>
          <cell r="C58">
            <v>386</v>
          </cell>
          <cell r="D58">
            <v>122</v>
          </cell>
          <cell r="E58">
            <v>118</v>
          </cell>
          <cell r="F58">
            <v>59</v>
          </cell>
          <cell r="G58">
            <v>56</v>
          </cell>
          <cell r="H58">
            <v>178</v>
          </cell>
          <cell r="I58">
            <v>169</v>
          </cell>
          <cell r="J58">
            <v>71</v>
          </cell>
        </row>
        <row r="59">
          <cell r="A59">
            <v>58</v>
          </cell>
          <cell r="B59">
            <v>670</v>
          </cell>
          <cell r="C59">
            <v>392</v>
          </cell>
          <cell r="D59">
            <v>124</v>
          </cell>
          <cell r="E59">
            <v>120</v>
          </cell>
          <cell r="F59">
            <v>60</v>
          </cell>
          <cell r="G59">
            <v>57</v>
          </cell>
          <cell r="H59">
            <v>181</v>
          </cell>
          <cell r="I59">
            <v>172</v>
          </cell>
          <cell r="J59">
            <v>72</v>
          </cell>
        </row>
        <row r="60">
          <cell r="A60">
            <v>59</v>
          </cell>
          <cell r="B60">
            <v>680</v>
          </cell>
          <cell r="C60">
            <v>398</v>
          </cell>
          <cell r="D60">
            <v>126</v>
          </cell>
          <cell r="E60">
            <v>122</v>
          </cell>
          <cell r="F60">
            <v>61</v>
          </cell>
          <cell r="G60">
            <v>58</v>
          </cell>
          <cell r="H60">
            <v>184</v>
          </cell>
          <cell r="I60">
            <v>175</v>
          </cell>
          <cell r="J60">
            <v>73</v>
          </cell>
        </row>
        <row r="61">
          <cell r="A61">
            <v>60</v>
          </cell>
          <cell r="B61">
            <v>690</v>
          </cell>
          <cell r="C61">
            <v>404</v>
          </cell>
          <cell r="D61">
            <v>128</v>
          </cell>
          <cell r="E61">
            <v>124</v>
          </cell>
          <cell r="F61">
            <v>62</v>
          </cell>
          <cell r="G61">
            <v>59</v>
          </cell>
          <cell r="H61">
            <v>187</v>
          </cell>
          <cell r="I61">
            <v>178</v>
          </cell>
          <cell r="J61">
            <v>74</v>
          </cell>
        </row>
        <row r="62">
          <cell r="A62">
            <v>61</v>
          </cell>
          <cell r="B62">
            <v>700</v>
          </cell>
          <cell r="C62">
            <v>410</v>
          </cell>
          <cell r="D62">
            <v>130</v>
          </cell>
          <cell r="E62">
            <v>126</v>
          </cell>
          <cell r="F62">
            <v>63</v>
          </cell>
          <cell r="G62">
            <v>60</v>
          </cell>
          <cell r="H62">
            <v>190</v>
          </cell>
          <cell r="I62">
            <v>181</v>
          </cell>
          <cell r="J62">
            <v>75</v>
          </cell>
        </row>
        <row r="63">
          <cell r="A63">
            <v>62</v>
          </cell>
          <cell r="B63">
            <v>710</v>
          </cell>
          <cell r="C63">
            <v>416</v>
          </cell>
          <cell r="D63">
            <v>132</v>
          </cell>
          <cell r="E63">
            <v>128</v>
          </cell>
          <cell r="F63">
            <v>64</v>
          </cell>
          <cell r="G63">
            <v>61</v>
          </cell>
          <cell r="H63">
            <v>193</v>
          </cell>
          <cell r="I63">
            <v>184</v>
          </cell>
          <cell r="J63">
            <v>76</v>
          </cell>
        </row>
        <row r="64">
          <cell r="A64">
            <v>63</v>
          </cell>
          <cell r="B64">
            <v>720</v>
          </cell>
          <cell r="C64">
            <v>422</v>
          </cell>
          <cell r="D64">
            <v>134</v>
          </cell>
          <cell r="E64">
            <v>130</v>
          </cell>
          <cell r="F64">
            <v>65</v>
          </cell>
          <cell r="G64">
            <v>62</v>
          </cell>
          <cell r="H64">
            <v>196</v>
          </cell>
          <cell r="I64">
            <v>187</v>
          </cell>
          <cell r="J64">
            <v>77</v>
          </cell>
        </row>
        <row r="65">
          <cell r="A65">
            <v>64</v>
          </cell>
          <cell r="B65">
            <v>730</v>
          </cell>
          <cell r="C65">
            <v>428</v>
          </cell>
          <cell r="D65">
            <v>136</v>
          </cell>
          <cell r="E65">
            <v>132</v>
          </cell>
          <cell r="F65">
            <v>66</v>
          </cell>
          <cell r="G65">
            <v>63</v>
          </cell>
          <cell r="H65">
            <v>199</v>
          </cell>
          <cell r="I65">
            <v>190</v>
          </cell>
          <cell r="J65">
            <v>78</v>
          </cell>
        </row>
        <row r="66">
          <cell r="A66">
            <v>65</v>
          </cell>
          <cell r="B66">
            <v>740</v>
          </cell>
          <cell r="C66">
            <v>434</v>
          </cell>
          <cell r="D66">
            <v>138</v>
          </cell>
          <cell r="E66">
            <v>134</v>
          </cell>
          <cell r="F66">
            <v>67</v>
          </cell>
          <cell r="G66">
            <v>64</v>
          </cell>
          <cell r="H66">
            <v>202</v>
          </cell>
          <cell r="I66">
            <v>193</v>
          </cell>
          <cell r="J66">
            <v>79</v>
          </cell>
        </row>
        <row r="67">
          <cell r="A67">
            <v>66</v>
          </cell>
          <cell r="B67">
            <v>750</v>
          </cell>
          <cell r="C67">
            <v>440</v>
          </cell>
          <cell r="D67">
            <v>140</v>
          </cell>
          <cell r="E67">
            <v>136</v>
          </cell>
          <cell r="F67">
            <v>68</v>
          </cell>
          <cell r="G67">
            <v>65</v>
          </cell>
          <cell r="H67">
            <v>205</v>
          </cell>
          <cell r="I67">
            <v>196</v>
          </cell>
          <cell r="J67">
            <v>80</v>
          </cell>
        </row>
        <row r="68">
          <cell r="A68">
            <v>67</v>
          </cell>
          <cell r="B68">
            <v>760</v>
          </cell>
          <cell r="C68">
            <v>446</v>
          </cell>
          <cell r="D68">
            <v>142</v>
          </cell>
          <cell r="E68">
            <v>138</v>
          </cell>
          <cell r="F68">
            <v>69</v>
          </cell>
          <cell r="G68">
            <v>66</v>
          </cell>
          <cell r="H68">
            <v>208</v>
          </cell>
          <cell r="I68">
            <v>199</v>
          </cell>
          <cell r="J68">
            <v>81</v>
          </cell>
        </row>
        <row r="69">
          <cell r="A69">
            <v>68</v>
          </cell>
          <cell r="B69">
            <v>770</v>
          </cell>
          <cell r="C69">
            <v>452</v>
          </cell>
          <cell r="D69">
            <v>144</v>
          </cell>
          <cell r="E69">
            <v>140</v>
          </cell>
          <cell r="F69">
            <v>70</v>
          </cell>
          <cell r="G69">
            <v>67</v>
          </cell>
          <cell r="H69">
            <v>211</v>
          </cell>
          <cell r="I69">
            <v>202</v>
          </cell>
          <cell r="J69">
            <v>82</v>
          </cell>
        </row>
        <row r="70">
          <cell r="A70">
            <v>69</v>
          </cell>
          <cell r="B70">
            <v>780</v>
          </cell>
          <cell r="C70">
            <v>458</v>
          </cell>
          <cell r="D70">
            <v>146</v>
          </cell>
          <cell r="E70">
            <v>142</v>
          </cell>
          <cell r="F70">
            <v>71</v>
          </cell>
          <cell r="G70">
            <v>68</v>
          </cell>
          <cell r="H70">
            <v>214</v>
          </cell>
          <cell r="I70">
            <v>205</v>
          </cell>
          <cell r="J70">
            <v>83</v>
          </cell>
        </row>
        <row r="71">
          <cell r="A71">
            <v>70</v>
          </cell>
          <cell r="B71">
            <v>790</v>
          </cell>
          <cell r="C71">
            <v>464</v>
          </cell>
          <cell r="D71">
            <v>148</v>
          </cell>
          <cell r="E71">
            <v>144</v>
          </cell>
          <cell r="F71">
            <v>72</v>
          </cell>
          <cell r="G71">
            <v>69</v>
          </cell>
          <cell r="H71">
            <v>217</v>
          </cell>
          <cell r="I71">
            <v>208</v>
          </cell>
          <cell r="J71">
            <v>84</v>
          </cell>
        </row>
        <row r="72">
          <cell r="A72">
            <v>71</v>
          </cell>
          <cell r="B72">
            <v>800</v>
          </cell>
          <cell r="C72">
            <v>470</v>
          </cell>
          <cell r="D72">
            <v>150</v>
          </cell>
          <cell r="E72">
            <v>146</v>
          </cell>
          <cell r="F72">
            <v>73</v>
          </cell>
          <cell r="G72">
            <v>70</v>
          </cell>
          <cell r="H72">
            <v>220</v>
          </cell>
          <cell r="I72">
            <v>211</v>
          </cell>
          <cell r="J72">
            <v>85</v>
          </cell>
        </row>
        <row r="73">
          <cell r="A73">
            <v>72</v>
          </cell>
          <cell r="B73">
            <v>810</v>
          </cell>
          <cell r="C73">
            <v>476</v>
          </cell>
          <cell r="D73">
            <v>152</v>
          </cell>
          <cell r="E73">
            <v>148</v>
          </cell>
          <cell r="F73">
            <v>74</v>
          </cell>
          <cell r="G73">
            <v>71</v>
          </cell>
          <cell r="H73">
            <v>223</v>
          </cell>
          <cell r="I73">
            <v>214</v>
          </cell>
          <cell r="J73">
            <v>86</v>
          </cell>
        </row>
        <row r="74">
          <cell r="A74">
            <v>73</v>
          </cell>
          <cell r="B74">
            <v>820</v>
          </cell>
          <cell r="C74">
            <v>482</v>
          </cell>
          <cell r="D74">
            <v>154</v>
          </cell>
          <cell r="E74">
            <v>150</v>
          </cell>
          <cell r="F74">
            <v>75</v>
          </cell>
          <cell r="G74">
            <v>72</v>
          </cell>
          <cell r="H74">
            <v>226</v>
          </cell>
          <cell r="I74">
            <v>217</v>
          </cell>
          <cell r="J74">
            <v>87</v>
          </cell>
        </row>
        <row r="75">
          <cell r="A75">
            <v>74</v>
          </cell>
          <cell r="B75">
            <v>830</v>
          </cell>
          <cell r="C75">
            <v>488</v>
          </cell>
          <cell r="D75">
            <v>156</v>
          </cell>
          <cell r="E75">
            <v>152</v>
          </cell>
          <cell r="F75">
            <v>76</v>
          </cell>
          <cell r="G75">
            <v>73</v>
          </cell>
          <cell r="H75">
            <v>229</v>
          </cell>
          <cell r="I75">
            <v>220</v>
          </cell>
          <cell r="J75">
            <v>88</v>
          </cell>
        </row>
        <row r="76">
          <cell r="A76">
            <v>75</v>
          </cell>
          <cell r="B76">
            <v>840</v>
          </cell>
          <cell r="C76">
            <v>494</v>
          </cell>
          <cell r="D76">
            <v>158</v>
          </cell>
          <cell r="E76">
            <v>154</v>
          </cell>
          <cell r="F76">
            <v>77</v>
          </cell>
          <cell r="G76">
            <v>74</v>
          </cell>
          <cell r="H76">
            <v>232</v>
          </cell>
          <cell r="I76">
            <v>223</v>
          </cell>
          <cell r="J76">
            <v>89</v>
          </cell>
        </row>
        <row r="77">
          <cell r="A77">
            <v>76</v>
          </cell>
          <cell r="B77">
            <v>850</v>
          </cell>
          <cell r="C77">
            <v>500</v>
          </cell>
          <cell r="D77">
            <v>160</v>
          </cell>
          <cell r="E77">
            <v>156</v>
          </cell>
          <cell r="F77">
            <v>78</v>
          </cell>
          <cell r="G77">
            <v>75</v>
          </cell>
          <cell r="H77">
            <v>235</v>
          </cell>
          <cell r="I77">
            <v>226</v>
          </cell>
          <cell r="J77">
            <v>90</v>
          </cell>
        </row>
        <row r="78">
          <cell r="A78">
            <v>77</v>
          </cell>
          <cell r="B78">
            <v>860</v>
          </cell>
          <cell r="C78">
            <v>506</v>
          </cell>
          <cell r="D78">
            <v>162</v>
          </cell>
          <cell r="E78">
            <v>158</v>
          </cell>
          <cell r="F78">
            <v>79</v>
          </cell>
          <cell r="G78">
            <v>76</v>
          </cell>
          <cell r="H78">
            <v>238</v>
          </cell>
          <cell r="I78">
            <v>229</v>
          </cell>
          <cell r="J78">
            <v>91</v>
          </cell>
        </row>
        <row r="79">
          <cell r="A79">
            <v>78</v>
          </cell>
          <cell r="B79">
            <v>870</v>
          </cell>
          <cell r="C79">
            <v>512</v>
          </cell>
          <cell r="D79">
            <v>164</v>
          </cell>
          <cell r="E79">
            <v>160</v>
          </cell>
          <cell r="F79">
            <v>80</v>
          </cell>
          <cell r="G79">
            <v>77</v>
          </cell>
          <cell r="H79">
            <v>241</v>
          </cell>
          <cell r="I79">
            <v>232</v>
          </cell>
          <cell r="J79">
            <v>92</v>
          </cell>
        </row>
        <row r="80">
          <cell r="A80">
            <v>79</v>
          </cell>
          <cell r="B80">
            <v>880</v>
          </cell>
          <cell r="C80">
            <v>518</v>
          </cell>
          <cell r="D80">
            <v>166</v>
          </cell>
          <cell r="E80">
            <v>162</v>
          </cell>
          <cell r="F80">
            <v>81</v>
          </cell>
          <cell r="G80">
            <v>78</v>
          </cell>
          <cell r="H80">
            <v>244</v>
          </cell>
          <cell r="I80">
            <v>235</v>
          </cell>
          <cell r="J80">
            <v>93</v>
          </cell>
        </row>
        <row r="81">
          <cell r="A81">
            <v>80</v>
          </cell>
          <cell r="B81">
            <v>890</v>
          </cell>
          <cell r="C81">
            <v>524</v>
          </cell>
          <cell r="D81">
            <v>168</v>
          </cell>
          <cell r="E81">
            <v>164</v>
          </cell>
          <cell r="F81">
            <v>82</v>
          </cell>
          <cell r="G81">
            <v>79</v>
          </cell>
          <cell r="H81">
            <v>247</v>
          </cell>
          <cell r="I81">
            <v>238</v>
          </cell>
          <cell r="J81">
            <v>94</v>
          </cell>
        </row>
        <row r="82">
          <cell r="A82">
            <v>81</v>
          </cell>
          <cell r="B82">
            <v>900</v>
          </cell>
          <cell r="C82">
            <v>530</v>
          </cell>
          <cell r="D82">
            <v>170</v>
          </cell>
          <cell r="E82">
            <v>166</v>
          </cell>
          <cell r="F82">
            <v>83</v>
          </cell>
          <cell r="G82">
            <v>80</v>
          </cell>
          <cell r="H82">
            <v>250</v>
          </cell>
          <cell r="I82">
            <v>241</v>
          </cell>
          <cell r="J82">
            <v>95</v>
          </cell>
        </row>
        <row r="83">
          <cell r="A83">
            <v>82</v>
          </cell>
          <cell r="B83">
            <v>910</v>
          </cell>
          <cell r="C83">
            <v>536</v>
          </cell>
          <cell r="D83">
            <v>172</v>
          </cell>
          <cell r="E83">
            <v>168</v>
          </cell>
          <cell r="F83">
            <v>84</v>
          </cell>
          <cell r="G83">
            <v>81</v>
          </cell>
          <cell r="H83">
            <v>253</v>
          </cell>
          <cell r="I83">
            <v>244</v>
          </cell>
          <cell r="J83">
            <v>96</v>
          </cell>
        </row>
        <row r="84">
          <cell r="A84">
            <v>83</v>
          </cell>
          <cell r="B84">
            <v>920</v>
          </cell>
          <cell r="C84">
            <v>542</v>
          </cell>
          <cell r="D84">
            <v>174</v>
          </cell>
          <cell r="E84">
            <v>170</v>
          </cell>
          <cell r="F84">
            <v>85</v>
          </cell>
          <cell r="G84">
            <v>82</v>
          </cell>
          <cell r="H84">
            <v>256</v>
          </cell>
          <cell r="I84">
            <v>247</v>
          </cell>
          <cell r="J84">
            <v>97</v>
          </cell>
        </row>
        <row r="85">
          <cell r="A85">
            <v>84</v>
          </cell>
          <cell r="B85">
            <v>930</v>
          </cell>
          <cell r="C85">
            <v>548</v>
          </cell>
          <cell r="D85">
            <v>176</v>
          </cell>
          <cell r="E85">
            <v>172</v>
          </cell>
          <cell r="F85">
            <v>86</v>
          </cell>
          <cell r="G85">
            <v>83</v>
          </cell>
          <cell r="H85">
            <v>259</v>
          </cell>
          <cell r="I85">
            <v>250</v>
          </cell>
          <cell r="J85">
            <v>98</v>
          </cell>
        </row>
        <row r="86">
          <cell r="A86">
            <v>85</v>
          </cell>
          <cell r="B86">
            <v>940</v>
          </cell>
          <cell r="C86">
            <v>554</v>
          </cell>
          <cell r="D86">
            <v>178</v>
          </cell>
          <cell r="E86">
            <v>174</v>
          </cell>
          <cell r="F86">
            <v>87</v>
          </cell>
          <cell r="G86">
            <v>84</v>
          </cell>
          <cell r="H86">
            <v>262</v>
          </cell>
          <cell r="I86">
            <v>253</v>
          </cell>
          <cell r="J86">
            <v>99</v>
          </cell>
        </row>
        <row r="87">
          <cell r="A87">
            <v>86</v>
          </cell>
          <cell r="B87">
            <v>950</v>
          </cell>
          <cell r="C87">
            <v>560</v>
          </cell>
          <cell r="D87">
            <v>180</v>
          </cell>
          <cell r="E87">
            <v>176</v>
          </cell>
          <cell r="F87">
            <v>88</v>
          </cell>
          <cell r="G87">
            <v>85</v>
          </cell>
          <cell r="H87">
            <v>265</v>
          </cell>
          <cell r="I87">
            <v>256</v>
          </cell>
          <cell r="J87">
            <v>100</v>
          </cell>
        </row>
        <row r="88">
          <cell r="A88">
            <v>87</v>
          </cell>
          <cell r="B88">
            <v>960</v>
          </cell>
          <cell r="C88">
            <v>566</v>
          </cell>
          <cell r="D88">
            <v>182</v>
          </cell>
          <cell r="E88">
            <v>178</v>
          </cell>
          <cell r="F88">
            <v>89</v>
          </cell>
          <cell r="G88">
            <v>86</v>
          </cell>
          <cell r="H88">
            <v>268</v>
          </cell>
          <cell r="I88">
            <v>259</v>
          </cell>
          <cell r="J88">
            <v>101</v>
          </cell>
        </row>
        <row r="89">
          <cell r="A89">
            <v>88</v>
          </cell>
          <cell r="B89">
            <v>970</v>
          </cell>
          <cell r="C89">
            <v>572</v>
          </cell>
          <cell r="D89">
            <v>184</v>
          </cell>
          <cell r="E89">
            <v>180</v>
          </cell>
          <cell r="F89">
            <v>90</v>
          </cell>
          <cell r="G89">
            <v>87</v>
          </cell>
          <cell r="H89">
            <v>271</v>
          </cell>
          <cell r="I89">
            <v>262</v>
          </cell>
          <cell r="J89">
            <v>102</v>
          </cell>
        </row>
        <row r="90">
          <cell r="A90">
            <v>89</v>
          </cell>
          <cell r="B90">
            <v>980</v>
          </cell>
          <cell r="C90">
            <v>578</v>
          </cell>
          <cell r="D90">
            <v>186</v>
          </cell>
          <cell r="E90">
            <v>182</v>
          </cell>
          <cell r="F90">
            <v>91</v>
          </cell>
          <cell r="G90">
            <v>88</v>
          </cell>
          <cell r="H90">
            <v>274</v>
          </cell>
          <cell r="I90">
            <v>265</v>
          </cell>
          <cell r="J90">
            <v>103</v>
          </cell>
        </row>
        <row r="91">
          <cell r="A91">
            <v>90</v>
          </cell>
          <cell r="B91">
            <v>990</v>
          </cell>
          <cell r="C91">
            <v>584</v>
          </cell>
          <cell r="D91">
            <v>188</v>
          </cell>
          <cell r="E91">
            <v>184</v>
          </cell>
          <cell r="F91">
            <v>92</v>
          </cell>
          <cell r="G91">
            <v>89</v>
          </cell>
          <cell r="H91">
            <v>277</v>
          </cell>
          <cell r="I91">
            <v>268</v>
          </cell>
          <cell r="J91">
            <v>104</v>
          </cell>
        </row>
        <row r="92">
          <cell r="A92">
            <v>91</v>
          </cell>
          <cell r="B92">
            <v>1000</v>
          </cell>
          <cell r="C92">
            <v>590</v>
          </cell>
          <cell r="D92">
            <v>190</v>
          </cell>
          <cell r="E92">
            <v>186</v>
          </cell>
          <cell r="F92">
            <v>93</v>
          </cell>
          <cell r="G92">
            <v>90</v>
          </cell>
          <cell r="H92">
            <v>280</v>
          </cell>
          <cell r="I92">
            <v>271</v>
          </cell>
          <cell r="J92">
            <v>105</v>
          </cell>
        </row>
        <row r="93">
          <cell r="A93">
            <v>92</v>
          </cell>
          <cell r="B93">
            <v>1010</v>
          </cell>
          <cell r="C93">
            <v>596</v>
          </cell>
          <cell r="D93">
            <v>192</v>
          </cell>
          <cell r="E93">
            <v>188</v>
          </cell>
          <cell r="F93">
            <v>94</v>
          </cell>
          <cell r="G93">
            <v>91</v>
          </cell>
          <cell r="H93">
            <v>283</v>
          </cell>
          <cell r="I93">
            <v>274</v>
          </cell>
          <cell r="J93">
            <v>106</v>
          </cell>
        </row>
        <row r="94">
          <cell r="A94">
            <v>93</v>
          </cell>
          <cell r="B94">
            <v>1020</v>
          </cell>
          <cell r="C94">
            <v>602</v>
          </cell>
          <cell r="D94">
            <v>194</v>
          </cell>
          <cell r="E94">
            <v>190</v>
          </cell>
          <cell r="F94">
            <v>95</v>
          </cell>
          <cell r="G94">
            <v>92</v>
          </cell>
          <cell r="H94">
            <v>286</v>
          </cell>
          <cell r="I94">
            <v>277</v>
          </cell>
          <cell r="J94">
            <v>107</v>
          </cell>
        </row>
        <row r="95">
          <cell r="A95">
            <v>94</v>
          </cell>
          <cell r="B95">
            <v>1030</v>
          </cell>
          <cell r="C95">
            <v>608</v>
          </cell>
          <cell r="D95">
            <v>196</v>
          </cell>
          <cell r="E95">
            <v>192</v>
          </cell>
          <cell r="F95">
            <v>96</v>
          </cell>
          <cell r="G95">
            <v>93</v>
          </cell>
          <cell r="H95">
            <v>289</v>
          </cell>
          <cell r="I95">
            <v>280</v>
          </cell>
          <cell r="J95">
            <v>108</v>
          </cell>
        </row>
        <row r="96">
          <cell r="A96">
            <v>95</v>
          </cell>
          <cell r="B96">
            <v>1040</v>
          </cell>
          <cell r="C96">
            <v>614</v>
          </cell>
          <cell r="D96">
            <v>198</v>
          </cell>
          <cell r="E96">
            <v>194</v>
          </cell>
          <cell r="F96">
            <v>97</v>
          </cell>
          <cell r="G96">
            <v>94</v>
          </cell>
          <cell r="H96">
            <v>292</v>
          </cell>
          <cell r="I96">
            <v>283</v>
          </cell>
          <cell r="J96">
            <v>109</v>
          </cell>
        </row>
        <row r="97">
          <cell r="A97">
            <v>96</v>
          </cell>
          <cell r="B97">
            <v>1050</v>
          </cell>
          <cell r="C97">
            <v>620</v>
          </cell>
          <cell r="D97">
            <v>200</v>
          </cell>
          <cell r="E97">
            <v>196</v>
          </cell>
          <cell r="F97">
            <v>98</v>
          </cell>
          <cell r="G97">
            <v>95</v>
          </cell>
          <cell r="H97">
            <v>295</v>
          </cell>
          <cell r="I97">
            <v>286</v>
          </cell>
          <cell r="J97">
            <v>110</v>
          </cell>
        </row>
        <row r="98">
          <cell r="A98">
            <v>97</v>
          </cell>
          <cell r="B98">
            <v>1060</v>
          </cell>
          <cell r="C98">
            <v>626</v>
          </cell>
          <cell r="D98">
            <v>202</v>
          </cell>
          <cell r="E98">
            <v>198</v>
          </cell>
          <cell r="F98">
            <v>99</v>
          </cell>
          <cell r="G98">
            <v>96</v>
          </cell>
          <cell r="H98">
            <v>298</v>
          </cell>
          <cell r="I98">
            <v>289</v>
          </cell>
          <cell r="J98">
            <v>111</v>
          </cell>
        </row>
        <row r="99">
          <cell r="A99">
            <v>98</v>
          </cell>
          <cell r="B99">
            <v>1070</v>
          </cell>
          <cell r="C99">
            <v>632</v>
          </cell>
          <cell r="D99">
            <v>204</v>
          </cell>
          <cell r="E99">
            <v>200</v>
          </cell>
          <cell r="F99">
            <v>100</v>
          </cell>
          <cell r="G99">
            <v>97</v>
          </cell>
          <cell r="H99">
            <v>301</v>
          </cell>
          <cell r="I99">
            <v>292</v>
          </cell>
          <cell r="J99">
            <v>112</v>
          </cell>
        </row>
      </sheetData>
      <sheetData sheetId="2" refreshError="1"/>
      <sheetData sheetId="3" refreshError="1">
        <row r="2">
          <cell r="A2" t="str">
            <v>--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</row>
        <row r="3">
          <cell r="A3" t="str">
            <v>WAND</v>
          </cell>
          <cell r="B3">
            <v>2</v>
          </cell>
          <cell r="C3">
            <v>1</v>
          </cell>
          <cell r="D3">
            <v>0.95</v>
          </cell>
          <cell r="E3">
            <v>1</v>
          </cell>
        </row>
        <row r="4">
          <cell r="A4" t="str">
            <v>DAGGER</v>
          </cell>
          <cell r="B4">
            <v>3</v>
          </cell>
          <cell r="C4">
            <v>1.1000000000000001</v>
          </cell>
          <cell r="D4">
            <v>0.95</v>
          </cell>
          <cell r="E4">
            <v>1</v>
          </cell>
        </row>
        <row r="5">
          <cell r="A5" t="str">
            <v>TITAN CLAW</v>
          </cell>
          <cell r="B5">
            <v>10</v>
          </cell>
          <cell r="C5">
            <v>0.8</v>
          </cell>
          <cell r="D5">
            <v>0.9</v>
          </cell>
          <cell r="E5">
            <v>1.2</v>
          </cell>
        </row>
        <row r="6">
          <cell r="A6" t="str">
            <v>BLADE OF A CHOSEN UNDERLING</v>
          </cell>
          <cell r="B6">
            <v>11</v>
          </cell>
          <cell r="C6">
            <v>0.9</v>
          </cell>
          <cell r="D6">
            <v>0.8</v>
          </cell>
          <cell r="E6">
            <v>1.5</v>
          </cell>
        </row>
        <row r="7">
          <cell r="A7" t="str">
            <v>LEICHILT</v>
          </cell>
          <cell r="B7">
            <v>10</v>
          </cell>
          <cell r="C7">
            <v>1.1000000000000001</v>
          </cell>
          <cell r="D7">
            <v>0.8</v>
          </cell>
          <cell r="E7">
            <v>1.5</v>
          </cell>
        </row>
        <row r="8">
          <cell r="A8" t="str">
            <v>PYROHAMMER</v>
          </cell>
          <cell r="B8">
            <v>20</v>
          </cell>
          <cell r="C8">
            <v>0.6</v>
          </cell>
          <cell r="D8">
            <v>0.5</v>
          </cell>
          <cell r="E8">
            <v>2</v>
          </cell>
        </row>
        <row r="9">
          <cell r="A9" t="str">
            <v>DETRITUM</v>
          </cell>
          <cell r="B9">
            <v>14</v>
          </cell>
          <cell r="C9">
            <v>0.8</v>
          </cell>
          <cell r="D9">
            <v>0.7</v>
          </cell>
          <cell r="E9">
            <v>1.7</v>
          </cell>
        </row>
        <row r="10">
          <cell r="A10" t="str">
            <v>ARCEUS BOW</v>
          </cell>
          <cell r="B10">
            <v>12</v>
          </cell>
          <cell r="C10">
            <v>1.3</v>
          </cell>
          <cell r="D10">
            <v>0.9</v>
          </cell>
          <cell r="E10">
            <v>1.2</v>
          </cell>
        </row>
      </sheetData>
      <sheetData sheetId="4" refreshError="1">
        <row r="2">
          <cell r="A2" t="str">
            <v>--</v>
          </cell>
          <cell r="B2" t="str">
            <v>N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A3" t="str">
            <v>HELM</v>
          </cell>
          <cell r="B3" t="str">
            <v>H</v>
          </cell>
          <cell r="C3">
            <v>1.2</v>
          </cell>
          <cell r="D3">
            <v>1.1000000000000001</v>
          </cell>
          <cell r="E3">
            <v>1.1000000000000001</v>
          </cell>
          <cell r="F3">
            <v>1.1000000000000001</v>
          </cell>
          <cell r="G3">
            <v>1.1000000000000001</v>
          </cell>
          <cell r="H3">
            <v>1.1000000000000001</v>
          </cell>
          <cell r="I3">
            <v>1.1000000000000001</v>
          </cell>
          <cell r="J3">
            <v>1.1000000000000001</v>
          </cell>
          <cell r="K3">
            <v>1.1000000000000001</v>
          </cell>
          <cell r="L3">
            <v>1.1000000000000001</v>
          </cell>
        </row>
        <row r="4">
          <cell r="A4" t="str">
            <v>GOSPEL HEAD DRESS</v>
          </cell>
          <cell r="B4" t="str">
            <v>G</v>
          </cell>
          <cell r="C4">
            <v>1.3</v>
          </cell>
          <cell r="D4">
            <v>1.1000000000000001</v>
          </cell>
        </row>
        <row r="5">
          <cell r="A5" t="str">
            <v>FLAME HELM</v>
          </cell>
          <cell r="B5" t="str">
            <v>F</v>
          </cell>
          <cell r="C5">
            <v>1.33</v>
          </cell>
          <cell r="D5">
            <v>1.1000000000000001</v>
          </cell>
        </row>
        <row r="6">
          <cell r="A6" t="str">
            <v>HELM OF ARCEUS</v>
          </cell>
          <cell r="B6" t="str">
            <v>A</v>
          </cell>
          <cell r="C6">
            <v>1.35</v>
          </cell>
          <cell r="D6">
            <v>1.7</v>
          </cell>
        </row>
        <row r="7">
          <cell r="A7" t="str">
            <v>CHAOS OF OATH</v>
          </cell>
          <cell r="B7" t="str">
            <v>O</v>
          </cell>
          <cell r="C7">
            <v>1.36</v>
          </cell>
          <cell r="D7">
            <v>1.1000000000000001</v>
          </cell>
        </row>
        <row r="8">
          <cell r="A8" t="str">
            <v>DIRE OF SUFFERING</v>
          </cell>
          <cell r="B8" t="str">
            <v>D</v>
          </cell>
          <cell r="C8">
            <v>1.37</v>
          </cell>
          <cell r="D8">
            <v>1.1000000000000001</v>
          </cell>
        </row>
        <row r="9">
          <cell r="C9">
            <v>1.38</v>
          </cell>
        </row>
        <row r="10">
          <cell r="A10" t="str">
            <v>PERSISTANT CLYRO</v>
          </cell>
          <cell r="B10" t="str">
            <v>P</v>
          </cell>
          <cell r="C10">
            <v>1.9</v>
          </cell>
          <cell r="D10">
            <v>1.1000000000000001</v>
          </cell>
          <cell r="E10">
            <v>1.1000000000000001</v>
          </cell>
          <cell r="F10">
            <v>1.1000000000000001</v>
          </cell>
          <cell r="G10">
            <v>1.1000000000000001</v>
          </cell>
          <cell r="H10">
            <v>1.1000000000000001</v>
          </cell>
          <cell r="I10">
            <v>1.1000000000000001</v>
          </cell>
          <cell r="J10">
            <v>1.1000000000000001</v>
          </cell>
          <cell r="K10">
            <v>1.1000000000000001</v>
          </cell>
          <cell r="L10">
            <v>1.1000000000000001</v>
          </cell>
        </row>
        <row r="12">
          <cell r="A12" t="str">
            <v>--</v>
          </cell>
          <cell r="B12" t="str">
            <v>N</v>
          </cell>
          <cell r="C12"/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</row>
        <row r="13">
          <cell r="A13" t="str">
            <v>TUNIC</v>
          </cell>
          <cell r="B13" t="str">
            <v>H</v>
          </cell>
        </row>
        <row r="14">
          <cell r="A14" t="str">
            <v>GOSPEL CLOAK</v>
          </cell>
          <cell r="B14" t="str">
            <v>G</v>
          </cell>
        </row>
        <row r="15">
          <cell r="A15" t="str">
            <v>PYRE TUNIC</v>
          </cell>
          <cell r="B15" t="str">
            <v>F</v>
          </cell>
        </row>
        <row r="16">
          <cell r="A16" t="str">
            <v>ARCEUS SHATTERED CUIRASS</v>
          </cell>
          <cell r="B16" t="str">
            <v>A</v>
          </cell>
          <cell r="D16">
            <v>1.5</v>
          </cell>
        </row>
        <row r="17">
          <cell r="A17" t="str">
            <v>CHOATIC OATH</v>
          </cell>
          <cell r="B17" t="str">
            <v>O</v>
          </cell>
        </row>
        <row r="18">
          <cell r="A18" t="str">
            <v>SUFFERING CHAIN MAIL</v>
          </cell>
          <cell r="B18" t="str">
            <v>D</v>
          </cell>
        </row>
        <row r="20">
          <cell r="A20" t="str">
            <v>CLYRO'S RAGE</v>
          </cell>
          <cell r="B20" t="str">
            <v>P</v>
          </cell>
          <cell r="D20">
            <v>1.1000000000000001</v>
          </cell>
          <cell r="E20">
            <v>1.1000000000000001</v>
          </cell>
          <cell r="F20">
            <v>1.1000000000000001</v>
          </cell>
          <cell r="G20">
            <v>1.1000000000000001</v>
          </cell>
          <cell r="H20">
            <v>1.1000000000000001</v>
          </cell>
          <cell r="I20">
            <v>1.1000000000000001</v>
          </cell>
          <cell r="J20">
            <v>1.1000000000000001</v>
          </cell>
          <cell r="K20">
            <v>1.1000000000000001</v>
          </cell>
          <cell r="L20">
            <v>1.1000000000000001</v>
          </cell>
        </row>
        <row r="22">
          <cell r="A22" t="str">
            <v>--</v>
          </cell>
          <cell r="B22" t="str">
            <v>N</v>
          </cell>
          <cell r="C22"/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</row>
        <row r="23">
          <cell r="B23" t="str">
            <v>H</v>
          </cell>
        </row>
        <row r="24">
          <cell r="B24" t="str">
            <v>G</v>
          </cell>
        </row>
        <row r="25">
          <cell r="B25" t="str">
            <v>F</v>
          </cell>
        </row>
        <row r="26">
          <cell r="A26" t="str">
            <v>ARCEUS'S BANE</v>
          </cell>
          <cell r="B26" t="str">
            <v>A</v>
          </cell>
          <cell r="D26">
            <v>1.3</v>
          </cell>
        </row>
        <row r="27">
          <cell r="B27" t="str">
            <v>O</v>
          </cell>
        </row>
        <row r="28">
          <cell r="B28" t="str">
            <v>D</v>
          </cell>
        </row>
        <row r="30">
          <cell r="A30" t="str">
            <v>CLYRO'S BARRIER</v>
          </cell>
          <cell r="B30" t="str">
            <v>P</v>
          </cell>
          <cell r="D30">
            <v>1.1000000000000001</v>
          </cell>
          <cell r="E30">
            <v>1.1000000000000001</v>
          </cell>
          <cell r="F30">
            <v>1.1000000000000001</v>
          </cell>
          <cell r="G30">
            <v>1.1000000000000001</v>
          </cell>
          <cell r="H30">
            <v>1.1000000000000001</v>
          </cell>
          <cell r="I30">
            <v>1.1000000000000001</v>
          </cell>
          <cell r="J30">
            <v>1.1000000000000001</v>
          </cell>
          <cell r="K30">
            <v>1.1000000000000001</v>
          </cell>
          <cell r="L30">
            <v>1.1000000000000001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K18" sqref="K18"/>
    </sheetView>
  </sheetViews>
  <sheetFormatPr defaultRowHeight="15" x14ac:dyDescent="0.25"/>
  <cols>
    <col min="2" max="2" width="30.28515625" bestFit="1" customWidth="1"/>
    <col min="6" max="6" width="10.7109375" bestFit="1" customWidth="1"/>
  </cols>
  <sheetData>
    <row r="1" spans="1:14" x14ac:dyDescent="0.25">
      <c r="A1" t="s">
        <v>0</v>
      </c>
      <c r="F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25">
      <c r="A2" t="s">
        <v>9</v>
      </c>
      <c r="B2">
        <v>1</v>
      </c>
      <c r="F2" t="s">
        <v>10</v>
      </c>
      <c r="G2">
        <f>SUM(VLOOKUP($B$2,'Char Stat'!A2:J100,2,FALSE)*C3*C6*C7*G13)</f>
        <v>165.00000000000003</v>
      </c>
      <c r="H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spans="1:14" x14ac:dyDescent="0.25">
      <c r="A3" t="s">
        <v>12</v>
      </c>
      <c r="B3" t="s">
        <v>80</v>
      </c>
      <c r="C3">
        <f>VLOOKUP(B3,Class!A2:H11,2,FALSE)</f>
        <v>1</v>
      </c>
      <c r="F3" t="s">
        <v>14</v>
      </c>
      <c r="G3">
        <f>VLOOKUP($B$2,'[1]Juril LVL Stats'!$A$2:$J$99,3,FALSE)</f>
        <v>50</v>
      </c>
      <c r="H3" t="s">
        <v>11</v>
      </c>
      <c r="J3" t="s">
        <v>11</v>
      </c>
      <c r="K3" t="s">
        <v>11</v>
      </c>
      <c r="M3" t="s">
        <v>11</v>
      </c>
      <c r="N3" t="s">
        <v>11</v>
      </c>
    </row>
    <row r="4" spans="1:14" x14ac:dyDescent="0.25">
      <c r="A4" t="s">
        <v>15</v>
      </c>
      <c r="B4" t="s">
        <v>16</v>
      </c>
      <c r="C4">
        <f>VLOOKUP(B4,Weapon!A2:E15,2,FALSE)</f>
        <v>11</v>
      </c>
      <c r="F4" t="s">
        <v>17</v>
      </c>
      <c r="G4">
        <f>VLOOKUP($B$2,'Char Stat'!A2:J100,4,FALSE)</f>
        <v>10</v>
      </c>
      <c r="H4" t="s">
        <v>11</v>
      </c>
      <c r="I4" t="s">
        <v>11</v>
      </c>
      <c r="J4" t="s">
        <v>11</v>
      </c>
      <c r="K4" t="s">
        <v>11</v>
      </c>
      <c r="M4" t="s">
        <v>11</v>
      </c>
      <c r="N4" t="s">
        <v>11</v>
      </c>
    </row>
    <row r="5" spans="1:14" x14ac:dyDescent="0.25">
      <c r="A5" t="s">
        <v>35</v>
      </c>
      <c r="F5" t="s">
        <v>20</v>
      </c>
      <c r="G5">
        <f>VLOOKUP($B$2,'[1]Juril LVL Stats'!$A$2:$J$99,5,FALSE)</f>
        <v>6</v>
      </c>
      <c r="H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</row>
    <row r="6" spans="1:14" x14ac:dyDescent="0.25">
      <c r="A6" t="s">
        <v>18</v>
      </c>
      <c r="B6" t="s">
        <v>49</v>
      </c>
      <c r="C6">
        <f>VLOOKUP(B6,[1]Armour!A2:L10,4,FALSE)</f>
        <v>1.1000000000000001</v>
      </c>
      <c r="F6" t="s">
        <v>23</v>
      </c>
      <c r="G6">
        <f>SUM(VLOOKUP($B$2,'[1]Juril LVL Stats'!$A$2:$J$99,6,FALSE)/100)</f>
        <v>0.03</v>
      </c>
      <c r="J6" t="s">
        <v>11</v>
      </c>
      <c r="K6" t="s">
        <v>11</v>
      </c>
      <c r="N6" t="s">
        <v>11</v>
      </c>
    </row>
    <row r="7" spans="1:14" x14ac:dyDescent="0.25">
      <c r="A7" t="s">
        <v>21</v>
      </c>
      <c r="B7" t="s">
        <v>22</v>
      </c>
      <c r="C7">
        <f>VLOOKUP(B7,[1]Armour!A12:L20,4,FALSE)</f>
        <v>1.5</v>
      </c>
      <c r="F7" t="s">
        <v>26</v>
      </c>
      <c r="G7">
        <f>VLOOKUP($B$2,'[1]Juril LVL Stats'!$A$2:$J$99,7,FALSE)</f>
        <v>0</v>
      </c>
      <c r="J7" t="s">
        <v>11</v>
      </c>
      <c r="K7" t="s">
        <v>11</v>
      </c>
      <c r="M7" t="s">
        <v>11</v>
      </c>
    </row>
    <row r="8" spans="1:14" x14ac:dyDescent="0.25">
      <c r="A8" t="s">
        <v>24</v>
      </c>
      <c r="B8" t="s">
        <v>68</v>
      </c>
      <c r="C8">
        <f>VLOOKUP(B8,[1]Armour!A22:L30,4,FALSE)</f>
        <v>1.1000000000000001</v>
      </c>
      <c r="F8" t="s">
        <v>28</v>
      </c>
      <c r="G8">
        <f>VLOOKUP($B$2,'[1]Juril LVL Stats'!$A$2:$J$99,8,FALSE)</f>
        <v>10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</row>
    <row r="9" spans="1:14" x14ac:dyDescent="0.25">
      <c r="A9" t="s">
        <v>27</v>
      </c>
      <c r="C9" t="e">
        <f>VLOOKUP(B9,[1]Class!A7:H11,2,FALSE)</f>
        <v>#N/A</v>
      </c>
      <c r="F9" t="s">
        <v>30</v>
      </c>
      <c r="G9">
        <f>VLOOKUP($B$2,'[1]Juril LVL Stats'!$A$2:$J$99,9,FALSE)</f>
        <v>1</v>
      </c>
      <c r="H9" t="s">
        <v>11</v>
      </c>
      <c r="J9" t="s">
        <v>11</v>
      </c>
      <c r="K9" t="s">
        <v>11</v>
      </c>
      <c r="L9" t="s">
        <v>11</v>
      </c>
      <c r="N9" t="s">
        <v>11</v>
      </c>
    </row>
    <row r="10" spans="1:14" x14ac:dyDescent="0.25">
      <c r="A10" t="s">
        <v>29</v>
      </c>
      <c r="C10" t="e">
        <f>VLOOKUP(B10,[1]Class!A8:H12,2,FALSE)</f>
        <v>#N/A</v>
      </c>
      <c r="F10" t="s">
        <v>31</v>
      </c>
      <c r="G10">
        <f>VLOOKUP($B$2,'[1]Juril LVL Stats'!$A$2:$J$99,10,FALSE)</f>
        <v>15</v>
      </c>
      <c r="H10" t="s">
        <v>11</v>
      </c>
      <c r="J10" t="s">
        <v>11</v>
      </c>
      <c r="K10" t="s">
        <v>11</v>
      </c>
      <c r="L10" t="s">
        <v>11</v>
      </c>
    </row>
    <row r="11" spans="1:14" x14ac:dyDescent="0.25">
      <c r="F11" t="s">
        <v>32</v>
      </c>
      <c r="G11">
        <f>((G6)*(VLOOKUP(B4,[1]Weapon!A2:E10,5,FALSE)))</f>
        <v>4.4999999999999998E-2</v>
      </c>
      <c r="I11" t="s">
        <v>11</v>
      </c>
    </row>
    <row r="12" spans="1:14" x14ac:dyDescent="0.25">
      <c r="F12" t="s">
        <v>33</v>
      </c>
      <c r="G12">
        <f>VLOOKUP(B4,[1]Weapon!A2:E10,4,)</f>
        <v>0.8</v>
      </c>
      <c r="I12" t="s">
        <v>11</v>
      </c>
    </row>
    <row r="13" spans="1:14" x14ac:dyDescent="0.25">
      <c r="F13" s="1" t="s">
        <v>34</v>
      </c>
      <c r="G13" s="1">
        <f>IF(VLOOKUP(B8,[1]Armour!A22:B30,2,FALSE)=VLOOKUP(B6,[1]Armour!A2:G10,2,FALSE),IF(VLOOKUP(B6,[1]Armour!A2:G10,2,FALSE)=VLOOKUP(B7,[1]Armour!A12:G20,2,FALSE),VLOOKUP(B6,[1]Armour!A2:H10,3),1),1)</f>
        <v>1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Shield!$A$2:$A$10</xm:f>
          </x14:formula1>
          <xm:sqref>B8</xm:sqref>
        </x14:dataValidation>
        <x14:dataValidation type="list" allowBlank="1" showInputMessage="1" showErrorMessage="1" xr:uid="{00000000-0002-0000-0000-000001000000}">
          <x14:formula1>
            <xm:f>Body!$A$2:$A$10</xm:f>
          </x14:formula1>
          <xm:sqref>B7</xm:sqref>
        </x14:dataValidation>
        <x14:dataValidation type="list" allowBlank="1" showInputMessage="1" showErrorMessage="1" xr:uid="{00000000-0002-0000-0000-000002000000}">
          <x14:formula1>
            <xm:f>Head!$A$2:$A$10</xm:f>
          </x14:formula1>
          <xm:sqref>B6</xm:sqref>
        </x14:dataValidation>
        <x14:dataValidation type="list" allowBlank="1" showInputMessage="1" showErrorMessage="1" xr:uid="{00000000-0002-0000-0000-000003000000}">
          <x14:formula1>
            <xm:f>Class!$A$2:$A$11</xm:f>
          </x14:formula1>
          <xm:sqref>B3</xm:sqref>
        </x14:dataValidation>
        <x14:dataValidation type="list" allowBlank="1" showInputMessage="1" showErrorMessage="1" xr:uid="{00000000-0002-0000-0000-000004000000}">
          <x14:formula1>
            <xm:f>Weapon!$A$2:$A$15</xm:f>
          </x14:formula1>
          <xm:sqref>B4</xm:sqref>
        </x14:dataValidation>
        <x14:dataValidation type="list" allowBlank="1" showInputMessage="1" showErrorMessage="1" xr:uid="{00000000-0002-0000-0000-000005000000}">
          <x14:formula1>
            <xm:f>'Char Stat'!$A$2:$A$100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tabSelected="1" workbookViewId="0">
      <selection activeCell="A100" sqref="A100"/>
    </sheetView>
  </sheetViews>
  <sheetFormatPr defaultRowHeight="15" x14ac:dyDescent="0.25"/>
  <cols>
    <col min="11" max="11" width="28" style="4" bestFit="1" customWidth="1"/>
    <col min="12" max="12" width="25.28515625" bestFit="1" customWidth="1"/>
  </cols>
  <sheetData>
    <row r="1" spans="1:11" x14ac:dyDescent="0.25">
      <c r="B1" t="s">
        <v>10</v>
      </c>
      <c r="C1" t="s">
        <v>14</v>
      </c>
      <c r="D1" t="s">
        <v>17</v>
      </c>
      <c r="E1" t="s">
        <v>20</v>
      </c>
      <c r="F1" t="s">
        <v>23</v>
      </c>
      <c r="G1" t="s">
        <v>26</v>
      </c>
      <c r="H1" t="s">
        <v>28</v>
      </c>
      <c r="I1" t="s">
        <v>30</v>
      </c>
      <c r="J1" t="s">
        <v>31</v>
      </c>
      <c r="K1" s="4" t="s">
        <v>88</v>
      </c>
    </row>
    <row r="2" spans="1:11" x14ac:dyDescent="0.25">
      <c r="A2">
        <v>1</v>
      </c>
      <c r="B2">
        <v>100</v>
      </c>
      <c r="C2">
        <v>50</v>
      </c>
      <c r="D2">
        <v>10</v>
      </c>
      <c r="E2">
        <v>6</v>
      </c>
      <c r="F2">
        <v>3</v>
      </c>
      <c r="G2">
        <v>0</v>
      </c>
      <c r="H2">
        <v>10</v>
      </c>
      <c r="I2">
        <v>1</v>
      </c>
      <c r="J2">
        <v>15</v>
      </c>
    </row>
    <row r="3" spans="1:11" x14ac:dyDescent="0.25">
      <c r="A3">
        <v>2</v>
      </c>
      <c r="B3">
        <v>110</v>
      </c>
      <c r="C3">
        <v>56</v>
      </c>
      <c r="D3">
        <v>12</v>
      </c>
      <c r="E3">
        <v>8</v>
      </c>
      <c r="F3">
        <v>4</v>
      </c>
      <c r="G3">
        <v>1</v>
      </c>
      <c r="H3">
        <v>13</v>
      </c>
      <c r="I3">
        <v>4</v>
      </c>
      <c r="J3">
        <v>16</v>
      </c>
      <c r="K3" s="4">
        <v>100</v>
      </c>
    </row>
    <row r="4" spans="1:11" x14ac:dyDescent="0.25">
      <c r="A4">
        <v>3</v>
      </c>
      <c r="B4">
        <v>120</v>
      </c>
      <c r="C4">
        <v>62</v>
      </c>
      <c r="D4">
        <v>14</v>
      </c>
      <c r="E4">
        <v>10</v>
      </c>
      <c r="F4">
        <v>5</v>
      </c>
      <c r="G4">
        <v>2</v>
      </c>
      <c r="H4">
        <v>16</v>
      </c>
      <c r="I4">
        <v>7</v>
      </c>
      <c r="J4">
        <v>17</v>
      </c>
      <c r="K4" s="4">
        <f>SUM(K3*1.47)</f>
        <v>147</v>
      </c>
    </row>
    <row r="5" spans="1:11" x14ac:dyDescent="0.25">
      <c r="A5">
        <v>4</v>
      </c>
      <c r="B5">
        <v>130</v>
      </c>
      <c r="C5">
        <v>68</v>
      </c>
      <c r="D5">
        <v>16</v>
      </c>
      <c r="E5">
        <v>12</v>
      </c>
      <c r="F5">
        <v>6</v>
      </c>
      <c r="G5">
        <v>3</v>
      </c>
      <c r="H5">
        <v>19</v>
      </c>
      <c r="I5">
        <v>10</v>
      </c>
      <c r="J5">
        <v>18</v>
      </c>
      <c r="K5" s="4">
        <f t="shared" ref="K5:K68" si="0">SUM(K4*1.47)</f>
        <v>216.09</v>
      </c>
    </row>
    <row r="6" spans="1:11" x14ac:dyDescent="0.25">
      <c r="A6">
        <v>5</v>
      </c>
      <c r="B6">
        <v>140</v>
      </c>
      <c r="C6">
        <v>74</v>
      </c>
      <c r="D6">
        <v>18</v>
      </c>
      <c r="E6">
        <v>14</v>
      </c>
      <c r="F6">
        <v>7</v>
      </c>
      <c r="G6">
        <v>4</v>
      </c>
      <c r="H6">
        <v>22</v>
      </c>
      <c r="I6">
        <v>13</v>
      </c>
      <c r="J6">
        <v>19</v>
      </c>
      <c r="K6" s="4">
        <f t="shared" si="0"/>
        <v>317.65230000000003</v>
      </c>
    </row>
    <row r="7" spans="1:11" x14ac:dyDescent="0.25">
      <c r="A7">
        <v>6</v>
      </c>
      <c r="B7">
        <v>150</v>
      </c>
      <c r="C7">
        <v>80</v>
      </c>
      <c r="D7">
        <v>20</v>
      </c>
      <c r="E7">
        <v>16</v>
      </c>
      <c r="F7">
        <v>8</v>
      </c>
      <c r="G7">
        <v>5</v>
      </c>
      <c r="H7">
        <v>25</v>
      </c>
      <c r="I7">
        <v>16</v>
      </c>
      <c r="J7">
        <v>20</v>
      </c>
      <c r="K7" s="4">
        <f t="shared" si="0"/>
        <v>466.94888100000003</v>
      </c>
    </row>
    <row r="8" spans="1:11" x14ac:dyDescent="0.25">
      <c r="A8">
        <v>7</v>
      </c>
      <c r="B8">
        <v>160</v>
      </c>
      <c r="C8">
        <v>86</v>
      </c>
      <c r="D8">
        <v>22</v>
      </c>
      <c r="E8">
        <v>18</v>
      </c>
      <c r="F8">
        <v>9</v>
      </c>
      <c r="G8">
        <v>6</v>
      </c>
      <c r="H8">
        <v>28</v>
      </c>
      <c r="I8">
        <v>19</v>
      </c>
      <c r="J8">
        <v>21</v>
      </c>
      <c r="K8" s="4">
        <f t="shared" si="0"/>
        <v>686.41485507000004</v>
      </c>
    </row>
    <row r="9" spans="1:11" x14ac:dyDescent="0.25">
      <c r="A9">
        <v>8</v>
      </c>
      <c r="B9">
        <v>170</v>
      </c>
      <c r="C9">
        <v>92</v>
      </c>
      <c r="D9">
        <v>24</v>
      </c>
      <c r="E9">
        <v>20</v>
      </c>
      <c r="F9">
        <v>10</v>
      </c>
      <c r="G9">
        <v>7</v>
      </c>
      <c r="H9">
        <v>31</v>
      </c>
      <c r="I9">
        <v>22</v>
      </c>
      <c r="J9">
        <v>22</v>
      </c>
      <c r="K9" s="4">
        <f t="shared" si="0"/>
        <v>1009.0298369529</v>
      </c>
    </row>
    <row r="10" spans="1:11" x14ac:dyDescent="0.25">
      <c r="A10">
        <v>9</v>
      </c>
      <c r="B10">
        <v>180</v>
      </c>
      <c r="C10">
        <v>98</v>
      </c>
      <c r="D10">
        <v>26</v>
      </c>
      <c r="E10">
        <v>22</v>
      </c>
      <c r="F10">
        <v>11</v>
      </c>
      <c r="G10">
        <v>8</v>
      </c>
      <c r="H10">
        <v>34</v>
      </c>
      <c r="I10">
        <v>25</v>
      </c>
      <c r="J10">
        <v>23</v>
      </c>
      <c r="K10" s="4">
        <f t="shared" si="0"/>
        <v>1483.2738603207631</v>
      </c>
    </row>
    <row r="11" spans="1:11" x14ac:dyDescent="0.25">
      <c r="A11">
        <v>10</v>
      </c>
      <c r="B11">
        <v>190</v>
      </c>
      <c r="C11">
        <v>104</v>
      </c>
      <c r="D11">
        <v>28</v>
      </c>
      <c r="E11">
        <v>24</v>
      </c>
      <c r="F11">
        <v>12</v>
      </c>
      <c r="G11">
        <v>9</v>
      </c>
      <c r="H11">
        <v>37</v>
      </c>
      <c r="I11">
        <v>28</v>
      </c>
      <c r="J11">
        <v>24</v>
      </c>
      <c r="K11" s="4">
        <f t="shared" si="0"/>
        <v>2180.4125746715217</v>
      </c>
    </row>
    <row r="12" spans="1:11" x14ac:dyDescent="0.25">
      <c r="A12">
        <v>11</v>
      </c>
      <c r="B12">
        <v>200</v>
      </c>
      <c r="C12">
        <v>110</v>
      </c>
      <c r="D12">
        <v>30</v>
      </c>
      <c r="E12">
        <v>26</v>
      </c>
      <c r="F12">
        <v>13</v>
      </c>
      <c r="G12">
        <v>10</v>
      </c>
      <c r="H12">
        <v>40</v>
      </c>
      <c r="I12">
        <v>31</v>
      </c>
      <c r="J12">
        <v>25</v>
      </c>
      <c r="K12" s="4">
        <f t="shared" si="0"/>
        <v>3205.2064847671368</v>
      </c>
    </row>
    <row r="13" spans="1:11" x14ac:dyDescent="0.25">
      <c r="A13">
        <v>12</v>
      </c>
      <c r="B13">
        <v>210</v>
      </c>
      <c r="C13">
        <v>116</v>
      </c>
      <c r="D13">
        <v>32</v>
      </c>
      <c r="E13">
        <v>28</v>
      </c>
      <c r="F13">
        <v>14</v>
      </c>
      <c r="G13">
        <v>11</v>
      </c>
      <c r="H13">
        <v>43</v>
      </c>
      <c r="I13">
        <v>34</v>
      </c>
      <c r="J13">
        <v>26</v>
      </c>
      <c r="K13" s="4">
        <f t="shared" si="0"/>
        <v>4711.653532607691</v>
      </c>
    </row>
    <row r="14" spans="1:11" x14ac:dyDescent="0.25">
      <c r="A14">
        <v>13</v>
      </c>
      <c r="B14">
        <v>220</v>
      </c>
      <c r="C14">
        <v>122</v>
      </c>
      <c r="D14">
        <v>34</v>
      </c>
      <c r="E14">
        <v>30</v>
      </c>
      <c r="F14">
        <v>15</v>
      </c>
      <c r="G14">
        <v>12</v>
      </c>
      <c r="H14">
        <v>46</v>
      </c>
      <c r="I14">
        <v>37</v>
      </c>
      <c r="J14">
        <v>27</v>
      </c>
      <c r="K14" s="4">
        <f t="shared" si="0"/>
        <v>6926.1306929333059</v>
      </c>
    </row>
    <row r="15" spans="1:11" x14ac:dyDescent="0.25">
      <c r="A15">
        <v>14</v>
      </c>
      <c r="B15">
        <v>230</v>
      </c>
      <c r="C15">
        <v>128</v>
      </c>
      <c r="D15">
        <v>36</v>
      </c>
      <c r="E15">
        <v>32</v>
      </c>
      <c r="F15">
        <v>16</v>
      </c>
      <c r="G15">
        <v>13</v>
      </c>
      <c r="H15">
        <v>49</v>
      </c>
      <c r="I15">
        <v>40</v>
      </c>
      <c r="J15">
        <v>28</v>
      </c>
      <c r="K15" s="4">
        <f t="shared" si="0"/>
        <v>10181.412118611959</v>
      </c>
    </row>
    <row r="16" spans="1:11" x14ac:dyDescent="0.25">
      <c r="A16">
        <v>15</v>
      </c>
      <c r="B16">
        <v>240</v>
      </c>
      <c r="C16">
        <v>134</v>
      </c>
      <c r="D16">
        <v>38</v>
      </c>
      <c r="E16">
        <v>34</v>
      </c>
      <c r="F16">
        <v>17</v>
      </c>
      <c r="G16">
        <v>14</v>
      </c>
      <c r="H16">
        <v>52</v>
      </c>
      <c r="I16">
        <v>43</v>
      </c>
      <c r="J16">
        <v>29</v>
      </c>
      <c r="K16" s="4">
        <f t="shared" si="0"/>
        <v>14966.67581435958</v>
      </c>
    </row>
    <row r="17" spans="1:11" x14ac:dyDescent="0.25">
      <c r="A17">
        <v>16</v>
      </c>
      <c r="B17">
        <v>250</v>
      </c>
      <c r="C17">
        <v>140</v>
      </c>
      <c r="D17">
        <v>40</v>
      </c>
      <c r="E17">
        <v>36</v>
      </c>
      <c r="F17">
        <v>18</v>
      </c>
      <c r="G17">
        <v>15</v>
      </c>
      <c r="H17">
        <v>55</v>
      </c>
      <c r="I17">
        <v>46</v>
      </c>
      <c r="J17">
        <v>30</v>
      </c>
      <c r="K17" s="4">
        <f t="shared" si="0"/>
        <v>22001.01344710858</v>
      </c>
    </row>
    <row r="18" spans="1:11" x14ac:dyDescent="0.25">
      <c r="A18">
        <v>17</v>
      </c>
      <c r="B18">
        <v>260</v>
      </c>
      <c r="C18">
        <v>146</v>
      </c>
      <c r="D18">
        <v>42</v>
      </c>
      <c r="E18">
        <v>38</v>
      </c>
      <c r="F18">
        <v>19</v>
      </c>
      <c r="G18">
        <v>16</v>
      </c>
      <c r="H18">
        <v>58</v>
      </c>
      <c r="I18">
        <v>49</v>
      </c>
      <c r="J18">
        <v>31</v>
      </c>
      <c r="K18" s="4">
        <f t="shared" si="0"/>
        <v>32341.489767249612</v>
      </c>
    </row>
    <row r="19" spans="1:11" x14ac:dyDescent="0.25">
      <c r="A19">
        <v>18</v>
      </c>
      <c r="B19">
        <v>270</v>
      </c>
      <c r="C19">
        <v>152</v>
      </c>
      <c r="D19">
        <v>44</v>
      </c>
      <c r="E19">
        <v>40</v>
      </c>
      <c r="F19">
        <v>20</v>
      </c>
      <c r="G19">
        <v>17</v>
      </c>
      <c r="H19">
        <v>61</v>
      </c>
      <c r="I19">
        <v>52</v>
      </c>
      <c r="J19">
        <v>32</v>
      </c>
      <c r="K19" s="4">
        <f t="shared" si="0"/>
        <v>47541.989957856931</v>
      </c>
    </row>
    <row r="20" spans="1:11" x14ac:dyDescent="0.25">
      <c r="A20">
        <v>19</v>
      </c>
      <c r="B20">
        <v>280</v>
      </c>
      <c r="C20">
        <v>158</v>
      </c>
      <c r="D20">
        <v>46</v>
      </c>
      <c r="E20">
        <v>42</v>
      </c>
      <c r="F20">
        <v>21</v>
      </c>
      <c r="G20">
        <v>18</v>
      </c>
      <c r="H20">
        <v>64</v>
      </c>
      <c r="I20">
        <v>55</v>
      </c>
      <c r="J20">
        <v>33</v>
      </c>
      <c r="K20" s="4">
        <f t="shared" si="0"/>
        <v>69886.725238049694</v>
      </c>
    </row>
    <row r="21" spans="1:11" x14ac:dyDescent="0.25">
      <c r="A21">
        <v>20</v>
      </c>
      <c r="B21">
        <v>290</v>
      </c>
      <c r="C21">
        <v>164</v>
      </c>
      <c r="D21">
        <v>48</v>
      </c>
      <c r="E21">
        <v>44</v>
      </c>
      <c r="F21">
        <v>22</v>
      </c>
      <c r="G21">
        <v>19</v>
      </c>
      <c r="H21">
        <v>67</v>
      </c>
      <c r="I21">
        <v>58</v>
      </c>
      <c r="J21">
        <v>34</v>
      </c>
      <c r="K21" s="4">
        <f t="shared" si="0"/>
        <v>102733.48609993304</v>
      </c>
    </row>
    <row r="22" spans="1:11" x14ac:dyDescent="0.25">
      <c r="A22">
        <v>21</v>
      </c>
      <c r="B22">
        <v>300</v>
      </c>
      <c r="C22">
        <v>170</v>
      </c>
      <c r="D22">
        <v>50</v>
      </c>
      <c r="E22">
        <v>46</v>
      </c>
      <c r="F22">
        <v>23</v>
      </c>
      <c r="G22">
        <v>20</v>
      </c>
      <c r="H22">
        <v>70</v>
      </c>
      <c r="I22">
        <v>61</v>
      </c>
      <c r="J22">
        <v>35</v>
      </c>
      <c r="K22" s="4">
        <f t="shared" si="0"/>
        <v>151018.22456690157</v>
      </c>
    </row>
    <row r="23" spans="1:11" x14ac:dyDescent="0.25">
      <c r="A23">
        <v>22</v>
      </c>
      <c r="B23">
        <v>310</v>
      </c>
      <c r="C23">
        <v>176</v>
      </c>
      <c r="D23">
        <v>52</v>
      </c>
      <c r="E23">
        <v>48</v>
      </c>
      <c r="F23">
        <v>24</v>
      </c>
      <c r="G23">
        <v>21</v>
      </c>
      <c r="H23">
        <v>73</v>
      </c>
      <c r="I23">
        <v>64</v>
      </c>
      <c r="J23">
        <v>36</v>
      </c>
      <c r="K23" s="4">
        <f t="shared" si="0"/>
        <v>221996.79011334531</v>
      </c>
    </row>
    <row r="24" spans="1:11" x14ac:dyDescent="0.25">
      <c r="A24">
        <v>23</v>
      </c>
      <c r="B24">
        <v>320</v>
      </c>
      <c r="C24">
        <v>182</v>
      </c>
      <c r="D24">
        <v>54</v>
      </c>
      <c r="E24">
        <v>50</v>
      </c>
      <c r="F24">
        <v>25</v>
      </c>
      <c r="G24">
        <v>22</v>
      </c>
      <c r="H24">
        <v>76</v>
      </c>
      <c r="I24">
        <v>67</v>
      </c>
      <c r="J24">
        <v>37</v>
      </c>
      <c r="K24" s="4">
        <f t="shared" si="0"/>
        <v>326335.2814666176</v>
      </c>
    </row>
    <row r="25" spans="1:11" x14ac:dyDescent="0.25">
      <c r="A25">
        <v>24</v>
      </c>
      <c r="B25">
        <v>330</v>
      </c>
      <c r="C25">
        <v>188</v>
      </c>
      <c r="D25">
        <v>56</v>
      </c>
      <c r="E25">
        <v>52</v>
      </c>
      <c r="F25">
        <v>26</v>
      </c>
      <c r="G25">
        <v>23</v>
      </c>
      <c r="H25">
        <v>79</v>
      </c>
      <c r="I25">
        <v>70</v>
      </c>
      <c r="J25">
        <v>38</v>
      </c>
      <c r="K25" s="4">
        <f t="shared" si="0"/>
        <v>479712.86375592789</v>
      </c>
    </row>
    <row r="26" spans="1:11" x14ac:dyDescent="0.25">
      <c r="A26">
        <v>25</v>
      </c>
      <c r="B26">
        <v>340</v>
      </c>
      <c r="C26">
        <v>194</v>
      </c>
      <c r="D26">
        <v>58</v>
      </c>
      <c r="E26">
        <v>54</v>
      </c>
      <c r="F26">
        <v>27</v>
      </c>
      <c r="G26">
        <v>24</v>
      </c>
      <c r="H26">
        <v>82</v>
      </c>
      <c r="I26">
        <v>73</v>
      </c>
      <c r="J26">
        <v>39</v>
      </c>
      <c r="K26" s="4">
        <f t="shared" si="0"/>
        <v>705177.90972121397</v>
      </c>
    </row>
    <row r="27" spans="1:11" x14ac:dyDescent="0.25">
      <c r="A27">
        <v>26</v>
      </c>
      <c r="B27">
        <v>350</v>
      </c>
      <c r="C27">
        <v>200</v>
      </c>
      <c r="D27">
        <v>60</v>
      </c>
      <c r="E27">
        <v>56</v>
      </c>
      <c r="F27">
        <v>28</v>
      </c>
      <c r="G27">
        <v>25</v>
      </c>
      <c r="H27">
        <v>85</v>
      </c>
      <c r="I27">
        <v>76</v>
      </c>
      <c r="J27">
        <v>40</v>
      </c>
      <c r="K27" s="4">
        <f t="shared" si="0"/>
        <v>1036611.5272901845</v>
      </c>
    </row>
    <row r="28" spans="1:11" x14ac:dyDescent="0.25">
      <c r="A28">
        <v>27</v>
      </c>
      <c r="B28">
        <v>360</v>
      </c>
      <c r="C28">
        <v>206</v>
      </c>
      <c r="D28">
        <v>62</v>
      </c>
      <c r="E28">
        <v>58</v>
      </c>
      <c r="F28">
        <v>29</v>
      </c>
      <c r="G28">
        <v>26</v>
      </c>
      <c r="H28">
        <v>88</v>
      </c>
      <c r="I28">
        <v>79</v>
      </c>
      <c r="J28">
        <v>41</v>
      </c>
      <c r="K28" s="4">
        <f t="shared" si="0"/>
        <v>1523818.9451165712</v>
      </c>
    </row>
    <row r="29" spans="1:11" x14ac:dyDescent="0.25">
      <c r="A29">
        <v>28</v>
      </c>
      <c r="B29">
        <v>370</v>
      </c>
      <c r="C29">
        <v>212</v>
      </c>
      <c r="D29">
        <v>64</v>
      </c>
      <c r="E29">
        <v>60</v>
      </c>
      <c r="F29">
        <v>30</v>
      </c>
      <c r="G29">
        <v>27</v>
      </c>
      <c r="H29">
        <v>91</v>
      </c>
      <c r="I29">
        <v>82</v>
      </c>
      <c r="J29">
        <v>42</v>
      </c>
      <c r="K29" s="4">
        <f t="shared" si="0"/>
        <v>2240013.8493213598</v>
      </c>
    </row>
    <row r="30" spans="1:11" x14ac:dyDescent="0.25">
      <c r="A30">
        <v>29</v>
      </c>
      <c r="B30">
        <v>380</v>
      </c>
      <c r="C30">
        <v>218</v>
      </c>
      <c r="D30">
        <v>66</v>
      </c>
      <c r="E30">
        <v>62</v>
      </c>
      <c r="F30">
        <v>31</v>
      </c>
      <c r="G30">
        <v>28</v>
      </c>
      <c r="H30">
        <v>94</v>
      </c>
      <c r="I30">
        <v>85</v>
      </c>
      <c r="J30">
        <v>43</v>
      </c>
      <c r="K30" s="4">
        <f t="shared" si="0"/>
        <v>3292820.3585023987</v>
      </c>
    </row>
    <row r="31" spans="1:11" x14ac:dyDescent="0.25">
      <c r="A31">
        <v>30</v>
      </c>
      <c r="B31">
        <v>390</v>
      </c>
      <c r="C31">
        <v>224</v>
      </c>
      <c r="D31">
        <v>68</v>
      </c>
      <c r="E31">
        <v>64</v>
      </c>
      <c r="F31">
        <v>32</v>
      </c>
      <c r="G31">
        <v>29</v>
      </c>
      <c r="H31">
        <v>97</v>
      </c>
      <c r="I31">
        <v>88</v>
      </c>
      <c r="J31">
        <v>44</v>
      </c>
      <c r="K31" s="4">
        <f t="shared" si="0"/>
        <v>4840445.9269985259</v>
      </c>
    </row>
    <row r="32" spans="1:11" x14ac:dyDescent="0.25">
      <c r="A32">
        <v>31</v>
      </c>
      <c r="B32">
        <v>400</v>
      </c>
      <c r="C32">
        <v>230</v>
      </c>
      <c r="D32">
        <v>70</v>
      </c>
      <c r="E32">
        <v>66</v>
      </c>
      <c r="F32">
        <v>33</v>
      </c>
      <c r="G32">
        <v>30</v>
      </c>
      <c r="H32">
        <v>100</v>
      </c>
      <c r="I32">
        <v>91</v>
      </c>
      <c r="J32">
        <v>45</v>
      </c>
      <c r="K32" s="4">
        <f t="shared" si="0"/>
        <v>7115455.512687833</v>
      </c>
    </row>
    <row r="33" spans="1:11" x14ac:dyDescent="0.25">
      <c r="A33">
        <v>32</v>
      </c>
      <c r="B33">
        <v>410</v>
      </c>
      <c r="C33">
        <v>236</v>
      </c>
      <c r="D33">
        <v>72</v>
      </c>
      <c r="E33">
        <v>68</v>
      </c>
      <c r="F33">
        <v>34</v>
      </c>
      <c r="G33">
        <v>31</v>
      </c>
      <c r="H33">
        <v>103</v>
      </c>
      <c r="I33">
        <v>94</v>
      </c>
      <c r="J33">
        <v>46</v>
      </c>
      <c r="K33" s="4">
        <f t="shared" si="0"/>
        <v>10459719.603651114</v>
      </c>
    </row>
    <row r="34" spans="1:11" x14ac:dyDescent="0.25">
      <c r="A34">
        <v>33</v>
      </c>
      <c r="B34">
        <v>420</v>
      </c>
      <c r="C34">
        <v>242</v>
      </c>
      <c r="D34">
        <v>74</v>
      </c>
      <c r="E34">
        <v>70</v>
      </c>
      <c r="F34">
        <v>35</v>
      </c>
      <c r="G34">
        <v>32</v>
      </c>
      <c r="H34">
        <v>106</v>
      </c>
      <c r="I34">
        <v>97</v>
      </c>
      <c r="J34">
        <v>47</v>
      </c>
      <c r="K34" s="4">
        <f t="shared" si="0"/>
        <v>15375787.817367136</v>
      </c>
    </row>
    <row r="35" spans="1:11" x14ac:dyDescent="0.25">
      <c r="A35">
        <v>34</v>
      </c>
      <c r="B35">
        <v>430</v>
      </c>
      <c r="C35">
        <v>248</v>
      </c>
      <c r="D35">
        <v>76</v>
      </c>
      <c r="E35">
        <v>72</v>
      </c>
      <c r="F35">
        <v>36</v>
      </c>
      <c r="G35">
        <v>33</v>
      </c>
      <c r="H35">
        <v>109</v>
      </c>
      <c r="I35">
        <v>100</v>
      </c>
      <c r="J35">
        <v>48</v>
      </c>
      <c r="K35" s="4">
        <f t="shared" si="0"/>
        <v>22602408.09152969</v>
      </c>
    </row>
    <row r="36" spans="1:11" x14ac:dyDescent="0.25">
      <c r="A36">
        <v>35</v>
      </c>
      <c r="B36">
        <v>440</v>
      </c>
      <c r="C36">
        <v>254</v>
      </c>
      <c r="D36">
        <v>78</v>
      </c>
      <c r="E36">
        <v>74</v>
      </c>
      <c r="F36">
        <v>37</v>
      </c>
      <c r="G36">
        <v>34</v>
      </c>
      <c r="H36">
        <v>112</v>
      </c>
      <c r="I36">
        <v>103</v>
      </c>
      <c r="J36">
        <v>49</v>
      </c>
      <c r="K36" s="4">
        <f t="shared" si="0"/>
        <v>33225539.894548643</v>
      </c>
    </row>
    <row r="37" spans="1:11" x14ac:dyDescent="0.25">
      <c r="A37">
        <v>36</v>
      </c>
      <c r="B37">
        <v>450</v>
      </c>
      <c r="C37">
        <v>260</v>
      </c>
      <c r="D37">
        <v>80</v>
      </c>
      <c r="E37">
        <v>76</v>
      </c>
      <c r="F37">
        <v>38</v>
      </c>
      <c r="G37">
        <v>35</v>
      </c>
      <c r="H37">
        <v>115</v>
      </c>
      <c r="I37">
        <v>106</v>
      </c>
      <c r="J37">
        <v>50</v>
      </c>
      <c r="K37" s="4">
        <f t="shared" si="0"/>
        <v>48841543.644986503</v>
      </c>
    </row>
    <row r="38" spans="1:11" x14ac:dyDescent="0.25">
      <c r="A38">
        <v>37</v>
      </c>
      <c r="B38">
        <v>460</v>
      </c>
      <c r="C38">
        <v>266</v>
      </c>
      <c r="D38">
        <v>82</v>
      </c>
      <c r="E38">
        <v>78</v>
      </c>
      <c r="F38">
        <v>39</v>
      </c>
      <c r="G38">
        <v>36</v>
      </c>
      <c r="H38">
        <v>118</v>
      </c>
      <c r="I38">
        <v>109</v>
      </c>
      <c r="J38">
        <v>51</v>
      </c>
      <c r="K38" s="4">
        <f t="shared" si="0"/>
        <v>71797069.158130154</v>
      </c>
    </row>
    <row r="39" spans="1:11" x14ac:dyDescent="0.25">
      <c r="A39">
        <v>38</v>
      </c>
      <c r="B39">
        <v>470</v>
      </c>
      <c r="C39">
        <v>272</v>
      </c>
      <c r="D39">
        <v>84</v>
      </c>
      <c r="E39">
        <v>80</v>
      </c>
      <c r="F39">
        <v>40</v>
      </c>
      <c r="G39">
        <v>37</v>
      </c>
      <c r="H39">
        <v>121</v>
      </c>
      <c r="I39">
        <v>112</v>
      </c>
      <c r="J39">
        <v>52</v>
      </c>
      <c r="K39" s="4">
        <f t="shared" si="0"/>
        <v>105541691.66245133</v>
      </c>
    </row>
    <row r="40" spans="1:11" x14ac:dyDescent="0.25">
      <c r="A40">
        <v>39</v>
      </c>
      <c r="B40">
        <v>480</v>
      </c>
      <c r="C40">
        <v>278</v>
      </c>
      <c r="D40">
        <v>86</v>
      </c>
      <c r="E40">
        <v>82</v>
      </c>
      <c r="F40">
        <v>41</v>
      </c>
      <c r="G40">
        <v>38</v>
      </c>
      <c r="H40">
        <v>124</v>
      </c>
      <c r="I40">
        <v>115</v>
      </c>
      <c r="J40">
        <v>53</v>
      </c>
      <c r="K40" s="4">
        <f t="shared" si="0"/>
        <v>155146286.74380344</v>
      </c>
    </row>
    <row r="41" spans="1:11" x14ac:dyDescent="0.25">
      <c r="A41">
        <v>40</v>
      </c>
      <c r="B41">
        <v>490</v>
      </c>
      <c r="C41">
        <v>284</v>
      </c>
      <c r="D41">
        <v>88</v>
      </c>
      <c r="E41">
        <v>84</v>
      </c>
      <c r="F41">
        <v>42</v>
      </c>
      <c r="G41">
        <v>39</v>
      </c>
      <c r="H41">
        <v>127</v>
      </c>
      <c r="I41">
        <v>118</v>
      </c>
      <c r="J41">
        <v>54</v>
      </c>
      <c r="K41" s="4">
        <f t="shared" si="0"/>
        <v>228065041.51339105</v>
      </c>
    </row>
    <row r="42" spans="1:11" x14ac:dyDescent="0.25">
      <c r="A42">
        <v>41</v>
      </c>
      <c r="B42">
        <v>500</v>
      </c>
      <c r="C42">
        <v>290</v>
      </c>
      <c r="D42">
        <v>90</v>
      </c>
      <c r="E42">
        <v>86</v>
      </c>
      <c r="F42">
        <v>43</v>
      </c>
      <c r="G42">
        <v>40</v>
      </c>
      <c r="H42">
        <v>130</v>
      </c>
      <c r="I42">
        <v>121</v>
      </c>
      <c r="J42">
        <v>55</v>
      </c>
      <c r="K42" s="4">
        <f t="shared" si="0"/>
        <v>335255611.02468485</v>
      </c>
    </row>
    <row r="43" spans="1:11" x14ac:dyDescent="0.25">
      <c r="A43">
        <v>42</v>
      </c>
      <c r="B43">
        <v>510</v>
      </c>
      <c r="C43">
        <v>296</v>
      </c>
      <c r="D43">
        <v>92</v>
      </c>
      <c r="E43">
        <v>88</v>
      </c>
      <c r="F43">
        <v>44</v>
      </c>
      <c r="G43">
        <v>41</v>
      </c>
      <c r="H43">
        <v>133</v>
      </c>
      <c r="I43">
        <v>124</v>
      </c>
      <c r="J43">
        <v>56</v>
      </c>
      <c r="K43" s="4">
        <f t="shared" si="0"/>
        <v>492825748.20628673</v>
      </c>
    </row>
    <row r="44" spans="1:11" x14ac:dyDescent="0.25">
      <c r="A44">
        <v>43</v>
      </c>
      <c r="B44">
        <v>520</v>
      </c>
      <c r="C44">
        <v>302</v>
      </c>
      <c r="D44">
        <v>94</v>
      </c>
      <c r="E44">
        <v>90</v>
      </c>
      <c r="F44">
        <v>45</v>
      </c>
      <c r="G44">
        <v>42</v>
      </c>
      <c r="H44">
        <v>136</v>
      </c>
      <c r="I44">
        <v>127</v>
      </c>
      <c r="J44">
        <v>57</v>
      </c>
      <c r="K44" s="4">
        <f t="shared" si="0"/>
        <v>724453849.86324143</v>
      </c>
    </row>
    <row r="45" spans="1:11" x14ac:dyDescent="0.25">
      <c r="A45">
        <v>44</v>
      </c>
      <c r="B45">
        <v>530</v>
      </c>
      <c r="C45">
        <v>308</v>
      </c>
      <c r="D45">
        <v>96</v>
      </c>
      <c r="E45">
        <v>92</v>
      </c>
      <c r="F45">
        <v>46</v>
      </c>
      <c r="G45">
        <v>43</v>
      </c>
      <c r="H45">
        <v>139</v>
      </c>
      <c r="I45">
        <v>130</v>
      </c>
      <c r="J45">
        <v>58</v>
      </c>
      <c r="K45" s="4">
        <f t="shared" si="0"/>
        <v>1064947159.2989649</v>
      </c>
    </row>
    <row r="46" spans="1:11" x14ac:dyDescent="0.25">
      <c r="A46">
        <v>45</v>
      </c>
      <c r="B46">
        <v>540</v>
      </c>
      <c r="C46">
        <v>314</v>
      </c>
      <c r="D46">
        <v>98</v>
      </c>
      <c r="E46">
        <v>94</v>
      </c>
      <c r="F46">
        <v>47</v>
      </c>
      <c r="G46">
        <v>44</v>
      </c>
      <c r="H46">
        <v>142</v>
      </c>
      <c r="I46">
        <v>133</v>
      </c>
      <c r="J46">
        <v>59</v>
      </c>
      <c r="K46" s="4">
        <f t="shared" si="0"/>
        <v>1565472324.1694784</v>
      </c>
    </row>
    <row r="47" spans="1:11" x14ac:dyDescent="0.25">
      <c r="A47">
        <v>46</v>
      </c>
      <c r="B47">
        <v>550</v>
      </c>
      <c r="C47">
        <v>320</v>
      </c>
      <c r="D47">
        <v>100</v>
      </c>
      <c r="E47">
        <v>96</v>
      </c>
      <c r="F47">
        <v>48</v>
      </c>
      <c r="G47">
        <v>45</v>
      </c>
      <c r="H47">
        <v>145</v>
      </c>
      <c r="I47">
        <v>136</v>
      </c>
      <c r="J47">
        <v>60</v>
      </c>
      <c r="K47" s="4">
        <f t="shared" si="0"/>
        <v>2301244316.5291333</v>
      </c>
    </row>
    <row r="48" spans="1:11" x14ac:dyDescent="0.25">
      <c r="A48">
        <v>47</v>
      </c>
      <c r="B48">
        <v>560</v>
      </c>
      <c r="C48">
        <v>326</v>
      </c>
      <c r="D48">
        <v>102</v>
      </c>
      <c r="E48">
        <v>98</v>
      </c>
      <c r="F48">
        <v>49</v>
      </c>
      <c r="G48">
        <v>46</v>
      </c>
      <c r="H48">
        <v>148</v>
      </c>
      <c r="I48">
        <v>139</v>
      </c>
      <c r="J48">
        <v>61</v>
      </c>
      <c r="K48" s="4">
        <f t="shared" si="0"/>
        <v>3382829145.2978258</v>
      </c>
    </row>
    <row r="49" spans="1:11" x14ac:dyDescent="0.25">
      <c r="A49">
        <v>48</v>
      </c>
      <c r="B49">
        <v>570</v>
      </c>
      <c r="C49">
        <v>332</v>
      </c>
      <c r="D49">
        <v>104</v>
      </c>
      <c r="E49">
        <v>100</v>
      </c>
      <c r="F49">
        <v>50</v>
      </c>
      <c r="G49">
        <v>47</v>
      </c>
      <c r="H49">
        <v>151</v>
      </c>
      <c r="I49">
        <v>142</v>
      </c>
      <c r="J49">
        <v>62</v>
      </c>
      <c r="K49" s="4">
        <f t="shared" si="0"/>
        <v>4972758843.5878038</v>
      </c>
    </row>
    <row r="50" spans="1:11" x14ac:dyDescent="0.25">
      <c r="A50">
        <v>49</v>
      </c>
      <c r="B50">
        <v>580</v>
      </c>
      <c r="C50">
        <v>338</v>
      </c>
      <c r="D50">
        <v>106</v>
      </c>
      <c r="E50">
        <v>102</v>
      </c>
      <c r="F50">
        <v>51</v>
      </c>
      <c r="G50">
        <v>48</v>
      </c>
      <c r="H50">
        <v>154</v>
      </c>
      <c r="I50">
        <v>145</v>
      </c>
      <c r="J50">
        <v>63</v>
      </c>
      <c r="K50" s="4">
        <f t="shared" si="0"/>
        <v>7309955500.0740719</v>
      </c>
    </row>
    <row r="51" spans="1:11" x14ac:dyDescent="0.25">
      <c r="A51">
        <v>50</v>
      </c>
      <c r="B51">
        <v>590</v>
      </c>
      <c r="C51">
        <v>344</v>
      </c>
      <c r="D51">
        <v>108</v>
      </c>
      <c r="E51">
        <v>104</v>
      </c>
      <c r="F51">
        <v>52</v>
      </c>
      <c r="G51">
        <v>49</v>
      </c>
      <c r="H51">
        <v>157</v>
      </c>
      <c r="I51">
        <v>148</v>
      </c>
      <c r="J51">
        <v>64</v>
      </c>
      <c r="K51" s="4">
        <f t="shared" si="0"/>
        <v>10745634585.108885</v>
      </c>
    </row>
    <row r="52" spans="1:11" x14ac:dyDescent="0.25">
      <c r="A52">
        <v>51</v>
      </c>
      <c r="B52">
        <v>600</v>
      </c>
      <c r="C52">
        <v>350</v>
      </c>
      <c r="D52">
        <v>110</v>
      </c>
      <c r="E52">
        <v>106</v>
      </c>
      <c r="F52">
        <v>53</v>
      </c>
      <c r="G52">
        <v>50</v>
      </c>
      <c r="H52">
        <v>160</v>
      </c>
      <c r="I52">
        <v>151</v>
      </c>
      <c r="J52">
        <v>65</v>
      </c>
      <c r="K52" s="4">
        <f t="shared" si="0"/>
        <v>15796082840.11006</v>
      </c>
    </row>
    <row r="53" spans="1:11" x14ac:dyDescent="0.25">
      <c r="A53">
        <v>52</v>
      </c>
      <c r="B53">
        <v>610</v>
      </c>
      <c r="C53">
        <v>356</v>
      </c>
      <c r="D53">
        <v>112</v>
      </c>
      <c r="E53">
        <v>108</v>
      </c>
      <c r="F53">
        <v>54</v>
      </c>
      <c r="G53">
        <v>51</v>
      </c>
      <c r="H53">
        <v>163</v>
      </c>
      <c r="I53">
        <v>154</v>
      </c>
      <c r="J53">
        <v>66</v>
      </c>
      <c r="K53" s="4">
        <f t="shared" si="0"/>
        <v>23220241774.961788</v>
      </c>
    </row>
    <row r="54" spans="1:11" x14ac:dyDescent="0.25">
      <c r="A54">
        <v>53</v>
      </c>
      <c r="B54">
        <v>620</v>
      </c>
      <c r="C54">
        <v>362</v>
      </c>
      <c r="D54">
        <v>114</v>
      </c>
      <c r="E54">
        <v>110</v>
      </c>
      <c r="F54">
        <v>55</v>
      </c>
      <c r="G54">
        <v>52</v>
      </c>
      <c r="H54">
        <v>166</v>
      </c>
      <c r="I54">
        <v>157</v>
      </c>
      <c r="J54">
        <v>67</v>
      </c>
      <c r="K54" s="4">
        <f t="shared" si="0"/>
        <v>34133755409.193829</v>
      </c>
    </row>
    <row r="55" spans="1:11" x14ac:dyDescent="0.25">
      <c r="A55">
        <v>54</v>
      </c>
      <c r="B55">
        <v>630</v>
      </c>
      <c r="C55">
        <v>368</v>
      </c>
      <c r="D55">
        <v>116</v>
      </c>
      <c r="E55">
        <v>112</v>
      </c>
      <c r="F55">
        <v>56</v>
      </c>
      <c r="G55">
        <v>53</v>
      </c>
      <c r="H55">
        <v>169</v>
      </c>
      <c r="I55">
        <v>160</v>
      </c>
      <c r="J55">
        <v>68</v>
      </c>
      <c r="K55" s="4">
        <f t="shared" si="0"/>
        <v>50176620451.514931</v>
      </c>
    </row>
    <row r="56" spans="1:11" x14ac:dyDescent="0.25">
      <c r="A56">
        <v>55</v>
      </c>
      <c r="B56">
        <v>640</v>
      </c>
      <c r="C56">
        <v>374</v>
      </c>
      <c r="D56">
        <v>118</v>
      </c>
      <c r="E56">
        <v>114</v>
      </c>
      <c r="F56">
        <v>57</v>
      </c>
      <c r="G56">
        <v>54</v>
      </c>
      <c r="H56">
        <v>172</v>
      </c>
      <c r="I56">
        <v>163</v>
      </c>
      <c r="J56">
        <v>69</v>
      </c>
      <c r="K56" s="4">
        <f t="shared" si="0"/>
        <v>73759632063.726944</v>
      </c>
    </row>
    <row r="57" spans="1:11" x14ac:dyDescent="0.25">
      <c r="A57">
        <v>56</v>
      </c>
      <c r="B57">
        <v>650</v>
      </c>
      <c r="C57">
        <v>380</v>
      </c>
      <c r="D57">
        <v>120</v>
      </c>
      <c r="E57">
        <v>116</v>
      </c>
      <c r="F57">
        <v>58</v>
      </c>
      <c r="G57">
        <v>55</v>
      </c>
      <c r="H57">
        <v>175</v>
      </c>
      <c r="I57">
        <v>166</v>
      </c>
      <c r="J57">
        <v>70</v>
      </c>
      <c r="K57" s="4">
        <f t="shared" si="0"/>
        <v>108426659133.6786</v>
      </c>
    </row>
    <row r="58" spans="1:11" x14ac:dyDescent="0.25">
      <c r="A58">
        <v>57</v>
      </c>
      <c r="B58">
        <v>660</v>
      </c>
      <c r="C58">
        <v>386</v>
      </c>
      <c r="D58">
        <v>122</v>
      </c>
      <c r="E58">
        <v>118</v>
      </c>
      <c r="F58">
        <v>59</v>
      </c>
      <c r="G58">
        <v>56</v>
      </c>
      <c r="H58">
        <v>178</v>
      </c>
      <c r="I58">
        <v>169</v>
      </c>
      <c r="J58">
        <v>71</v>
      </c>
      <c r="K58" s="4">
        <f t="shared" si="0"/>
        <v>159387188926.50754</v>
      </c>
    </row>
    <row r="59" spans="1:11" x14ac:dyDescent="0.25">
      <c r="A59">
        <v>58</v>
      </c>
      <c r="B59">
        <v>670</v>
      </c>
      <c r="C59">
        <v>392</v>
      </c>
      <c r="D59">
        <v>124</v>
      </c>
      <c r="E59">
        <v>120</v>
      </c>
      <c r="F59">
        <v>60</v>
      </c>
      <c r="G59">
        <v>57</v>
      </c>
      <c r="H59">
        <v>181</v>
      </c>
      <c r="I59">
        <v>172</v>
      </c>
      <c r="J59">
        <v>72</v>
      </c>
      <c r="K59" s="4">
        <f t="shared" si="0"/>
        <v>234299167721.96606</v>
      </c>
    </row>
    <row r="60" spans="1:11" x14ac:dyDescent="0.25">
      <c r="A60">
        <v>59</v>
      </c>
      <c r="B60">
        <v>680</v>
      </c>
      <c r="C60">
        <v>398</v>
      </c>
      <c r="D60">
        <v>126</v>
      </c>
      <c r="E60">
        <v>122</v>
      </c>
      <c r="F60">
        <v>61</v>
      </c>
      <c r="G60">
        <v>58</v>
      </c>
      <c r="H60">
        <v>184</v>
      </c>
      <c r="I60">
        <v>175</v>
      </c>
      <c r="J60">
        <v>73</v>
      </c>
      <c r="K60" s="4">
        <f t="shared" si="0"/>
        <v>344419776551.2901</v>
      </c>
    </row>
    <row r="61" spans="1:11" x14ac:dyDescent="0.25">
      <c r="A61">
        <v>60</v>
      </c>
      <c r="B61">
        <v>690</v>
      </c>
      <c r="C61">
        <v>404</v>
      </c>
      <c r="D61">
        <v>128</v>
      </c>
      <c r="E61">
        <v>124</v>
      </c>
      <c r="F61">
        <v>62</v>
      </c>
      <c r="G61">
        <v>59</v>
      </c>
      <c r="H61">
        <v>187</v>
      </c>
      <c r="I61">
        <v>178</v>
      </c>
      <c r="J61">
        <v>74</v>
      </c>
      <c r="K61" s="4">
        <f t="shared" si="0"/>
        <v>506297071530.39642</v>
      </c>
    </row>
    <row r="62" spans="1:11" x14ac:dyDescent="0.25">
      <c r="A62">
        <v>61</v>
      </c>
      <c r="B62">
        <v>700</v>
      </c>
      <c r="C62">
        <v>410</v>
      </c>
      <c r="D62">
        <v>130</v>
      </c>
      <c r="E62">
        <v>126</v>
      </c>
      <c r="F62">
        <v>63</v>
      </c>
      <c r="G62">
        <v>60</v>
      </c>
      <c r="H62">
        <v>190</v>
      </c>
      <c r="I62">
        <v>181</v>
      </c>
      <c r="J62">
        <v>75</v>
      </c>
      <c r="K62" s="4">
        <f t="shared" si="0"/>
        <v>744256695149.68274</v>
      </c>
    </row>
    <row r="63" spans="1:11" x14ac:dyDescent="0.25">
      <c r="A63">
        <v>62</v>
      </c>
      <c r="B63">
        <v>710</v>
      </c>
      <c r="C63">
        <v>416</v>
      </c>
      <c r="D63">
        <v>132</v>
      </c>
      <c r="E63">
        <v>128</v>
      </c>
      <c r="F63">
        <v>64</v>
      </c>
      <c r="G63">
        <v>61</v>
      </c>
      <c r="H63">
        <v>193</v>
      </c>
      <c r="I63">
        <v>184</v>
      </c>
      <c r="J63">
        <v>76</v>
      </c>
      <c r="K63" s="4">
        <f t="shared" si="0"/>
        <v>1094057341870.0336</v>
      </c>
    </row>
    <row r="64" spans="1:11" x14ac:dyDescent="0.25">
      <c r="A64">
        <v>63</v>
      </c>
      <c r="B64">
        <v>720</v>
      </c>
      <c r="C64">
        <v>422</v>
      </c>
      <c r="D64">
        <v>134</v>
      </c>
      <c r="E64">
        <v>130</v>
      </c>
      <c r="F64">
        <v>65</v>
      </c>
      <c r="G64">
        <v>62</v>
      </c>
      <c r="H64">
        <v>196</v>
      </c>
      <c r="I64">
        <v>187</v>
      </c>
      <c r="J64">
        <v>77</v>
      </c>
      <c r="K64" s="4">
        <f t="shared" si="0"/>
        <v>1608264292548.9492</v>
      </c>
    </row>
    <row r="65" spans="1:11" x14ac:dyDescent="0.25">
      <c r="A65">
        <v>64</v>
      </c>
      <c r="B65">
        <v>730</v>
      </c>
      <c r="C65">
        <v>428</v>
      </c>
      <c r="D65">
        <v>136</v>
      </c>
      <c r="E65">
        <v>132</v>
      </c>
      <c r="F65">
        <v>66</v>
      </c>
      <c r="G65">
        <v>63</v>
      </c>
      <c r="H65">
        <v>199</v>
      </c>
      <c r="I65">
        <v>190</v>
      </c>
      <c r="J65">
        <v>78</v>
      </c>
      <c r="K65" s="4">
        <f t="shared" si="0"/>
        <v>2364148510046.9551</v>
      </c>
    </row>
    <row r="66" spans="1:11" x14ac:dyDescent="0.25">
      <c r="A66">
        <v>65</v>
      </c>
      <c r="B66">
        <v>740</v>
      </c>
      <c r="C66">
        <v>434</v>
      </c>
      <c r="D66">
        <v>138</v>
      </c>
      <c r="E66">
        <v>134</v>
      </c>
      <c r="F66">
        <v>67</v>
      </c>
      <c r="G66">
        <v>64</v>
      </c>
      <c r="H66">
        <v>202</v>
      </c>
      <c r="I66">
        <v>193</v>
      </c>
      <c r="J66">
        <v>79</v>
      </c>
      <c r="K66" s="4">
        <f t="shared" si="0"/>
        <v>3475298309769.0239</v>
      </c>
    </row>
    <row r="67" spans="1:11" x14ac:dyDescent="0.25">
      <c r="A67">
        <v>66</v>
      </c>
      <c r="B67">
        <v>750</v>
      </c>
      <c r="C67">
        <v>440</v>
      </c>
      <c r="D67">
        <v>140</v>
      </c>
      <c r="E67">
        <v>136</v>
      </c>
      <c r="F67">
        <v>68</v>
      </c>
      <c r="G67">
        <v>65</v>
      </c>
      <c r="H67">
        <v>205</v>
      </c>
      <c r="I67">
        <v>196</v>
      </c>
      <c r="J67">
        <v>80</v>
      </c>
      <c r="K67" s="4">
        <f t="shared" si="0"/>
        <v>5108688515360.4648</v>
      </c>
    </row>
    <row r="68" spans="1:11" x14ac:dyDescent="0.25">
      <c r="A68">
        <v>67</v>
      </c>
      <c r="B68">
        <v>760</v>
      </c>
      <c r="C68">
        <v>446</v>
      </c>
      <c r="D68">
        <v>142</v>
      </c>
      <c r="E68">
        <v>138</v>
      </c>
      <c r="F68">
        <v>69</v>
      </c>
      <c r="G68">
        <v>66</v>
      </c>
      <c r="H68">
        <v>208</v>
      </c>
      <c r="I68">
        <v>199</v>
      </c>
      <c r="J68">
        <v>81</v>
      </c>
      <c r="K68" s="4">
        <f t="shared" si="0"/>
        <v>7509772117579.8828</v>
      </c>
    </row>
    <row r="69" spans="1:11" x14ac:dyDescent="0.25">
      <c r="A69">
        <v>68</v>
      </c>
      <c r="B69">
        <v>770</v>
      </c>
      <c r="C69">
        <v>452</v>
      </c>
      <c r="D69">
        <v>144</v>
      </c>
      <c r="E69">
        <v>140</v>
      </c>
      <c r="F69">
        <v>70</v>
      </c>
      <c r="G69">
        <v>67</v>
      </c>
      <c r="H69">
        <v>211</v>
      </c>
      <c r="I69">
        <v>202</v>
      </c>
      <c r="J69">
        <v>82</v>
      </c>
      <c r="K69" s="4">
        <f t="shared" ref="K69:K100" si="1">SUM(K68*1.47)</f>
        <v>11039365012842.428</v>
      </c>
    </row>
    <row r="70" spans="1:11" x14ac:dyDescent="0.25">
      <c r="A70">
        <v>69</v>
      </c>
      <c r="B70">
        <v>780</v>
      </c>
      <c r="C70">
        <v>458</v>
      </c>
      <c r="D70">
        <v>146</v>
      </c>
      <c r="E70">
        <v>142</v>
      </c>
      <c r="F70">
        <v>71</v>
      </c>
      <c r="G70">
        <v>68</v>
      </c>
      <c r="H70">
        <v>214</v>
      </c>
      <c r="I70">
        <v>205</v>
      </c>
      <c r="J70">
        <v>83</v>
      </c>
      <c r="K70" s="4">
        <f t="shared" si="1"/>
        <v>16227866568878.369</v>
      </c>
    </row>
    <row r="71" spans="1:11" x14ac:dyDescent="0.25">
      <c r="A71">
        <v>70</v>
      </c>
      <c r="B71">
        <v>790</v>
      </c>
      <c r="C71">
        <v>464</v>
      </c>
      <c r="D71">
        <v>148</v>
      </c>
      <c r="E71">
        <v>144</v>
      </c>
      <c r="F71">
        <v>72</v>
      </c>
      <c r="G71">
        <v>69</v>
      </c>
      <c r="H71">
        <v>217</v>
      </c>
      <c r="I71">
        <v>208</v>
      </c>
      <c r="J71">
        <v>84</v>
      </c>
      <c r="K71" s="4">
        <f t="shared" si="1"/>
        <v>23854963856251.203</v>
      </c>
    </row>
    <row r="72" spans="1:11" x14ac:dyDescent="0.25">
      <c r="A72">
        <v>71</v>
      </c>
      <c r="B72">
        <v>800</v>
      </c>
      <c r="C72">
        <v>470</v>
      </c>
      <c r="D72">
        <v>150</v>
      </c>
      <c r="E72">
        <v>146</v>
      </c>
      <c r="F72">
        <v>73</v>
      </c>
      <c r="G72">
        <v>70</v>
      </c>
      <c r="H72">
        <v>220</v>
      </c>
      <c r="I72">
        <v>211</v>
      </c>
      <c r="J72">
        <v>85</v>
      </c>
      <c r="K72" s="4">
        <f t="shared" si="1"/>
        <v>35066796868689.27</v>
      </c>
    </row>
    <row r="73" spans="1:11" x14ac:dyDescent="0.25">
      <c r="A73">
        <v>72</v>
      </c>
      <c r="B73">
        <v>810</v>
      </c>
      <c r="C73">
        <v>476</v>
      </c>
      <c r="D73">
        <v>152</v>
      </c>
      <c r="E73">
        <v>148</v>
      </c>
      <c r="F73">
        <v>74</v>
      </c>
      <c r="G73">
        <v>71</v>
      </c>
      <c r="H73">
        <v>223</v>
      </c>
      <c r="I73">
        <v>214</v>
      </c>
      <c r="J73">
        <v>86</v>
      </c>
      <c r="K73" s="4">
        <f t="shared" si="1"/>
        <v>51548191396973.227</v>
      </c>
    </row>
    <row r="74" spans="1:11" x14ac:dyDescent="0.25">
      <c r="A74">
        <v>73</v>
      </c>
      <c r="B74">
        <v>820</v>
      </c>
      <c r="C74">
        <v>482</v>
      </c>
      <c r="D74">
        <v>154</v>
      </c>
      <c r="E74">
        <v>150</v>
      </c>
      <c r="F74">
        <v>75</v>
      </c>
      <c r="G74">
        <v>72</v>
      </c>
      <c r="H74">
        <v>226</v>
      </c>
      <c r="I74">
        <v>217</v>
      </c>
      <c r="J74">
        <v>87</v>
      </c>
      <c r="K74" s="4">
        <f t="shared" si="1"/>
        <v>75775841353550.641</v>
      </c>
    </row>
    <row r="75" spans="1:11" x14ac:dyDescent="0.25">
      <c r="A75">
        <v>74</v>
      </c>
      <c r="B75">
        <v>830</v>
      </c>
      <c r="C75">
        <v>488</v>
      </c>
      <c r="D75">
        <v>156</v>
      </c>
      <c r="E75">
        <v>152</v>
      </c>
      <c r="F75">
        <v>76</v>
      </c>
      <c r="G75">
        <v>73</v>
      </c>
      <c r="H75">
        <v>229</v>
      </c>
      <c r="I75">
        <v>220</v>
      </c>
      <c r="J75">
        <v>88</v>
      </c>
      <c r="K75" s="4">
        <f t="shared" si="1"/>
        <v>111390486789719.44</v>
      </c>
    </row>
    <row r="76" spans="1:11" x14ac:dyDescent="0.25">
      <c r="A76">
        <v>75</v>
      </c>
      <c r="B76">
        <v>840</v>
      </c>
      <c r="C76">
        <v>494</v>
      </c>
      <c r="D76">
        <v>158</v>
      </c>
      <c r="E76">
        <v>154</v>
      </c>
      <c r="F76">
        <v>77</v>
      </c>
      <c r="G76">
        <v>74</v>
      </c>
      <c r="H76">
        <v>232</v>
      </c>
      <c r="I76">
        <v>223</v>
      </c>
      <c r="J76">
        <v>89</v>
      </c>
      <c r="K76" s="4">
        <f t="shared" si="1"/>
        <v>163744015580887.56</v>
      </c>
    </row>
    <row r="77" spans="1:11" x14ac:dyDescent="0.25">
      <c r="A77">
        <v>76</v>
      </c>
      <c r="B77">
        <v>850</v>
      </c>
      <c r="C77">
        <v>500</v>
      </c>
      <c r="D77">
        <v>160</v>
      </c>
      <c r="E77">
        <v>156</v>
      </c>
      <c r="F77">
        <v>78</v>
      </c>
      <c r="G77">
        <v>75</v>
      </c>
      <c r="H77">
        <v>235</v>
      </c>
      <c r="I77">
        <v>226</v>
      </c>
      <c r="J77">
        <v>90</v>
      </c>
      <c r="K77" s="4">
        <f t="shared" si="1"/>
        <v>240703702903904.72</v>
      </c>
    </row>
    <row r="78" spans="1:11" x14ac:dyDescent="0.25">
      <c r="A78">
        <v>77</v>
      </c>
      <c r="B78">
        <v>860</v>
      </c>
      <c r="C78">
        <v>506</v>
      </c>
      <c r="D78">
        <v>162</v>
      </c>
      <c r="E78">
        <v>158</v>
      </c>
      <c r="F78">
        <v>79</v>
      </c>
      <c r="G78">
        <v>76</v>
      </c>
      <c r="H78">
        <v>238</v>
      </c>
      <c r="I78">
        <v>229</v>
      </c>
      <c r="J78">
        <v>91</v>
      </c>
      <c r="K78" s="4">
        <f t="shared" si="1"/>
        <v>353834443268739.94</v>
      </c>
    </row>
    <row r="79" spans="1:11" x14ac:dyDescent="0.25">
      <c r="A79">
        <v>78</v>
      </c>
      <c r="B79">
        <v>870</v>
      </c>
      <c r="C79">
        <v>512</v>
      </c>
      <c r="D79">
        <v>164</v>
      </c>
      <c r="E79">
        <v>160</v>
      </c>
      <c r="F79">
        <v>80</v>
      </c>
      <c r="G79">
        <v>77</v>
      </c>
      <c r="H79">
        <v>241</v>
      </c>
      <c r="I79">
        <v>232</v>
      </c>
      <c r="J79">
        <v>92</v>
      </c>
      <c r="K79" s="4">
        <f t="shared" si="1"/>
        <v>520136631605047.69</v>
      </c>
    </row>
    <row r="80" spans="1:11" x14ac:dyDescent="0.25">
      <c r="A80">
        <v>79</v>
      </c>
      <c r="B80">
        <v>880</v>
      </c>
      <c r="C80">
        <v>518</v>
      </c>
      <c r="D80">
        <v>166</v>
      </c>
      <c r="E80">
        <v>162</v>
      </c>
      <c r="F80">
        <v>81</v>
      </c>
      <c r="G80">
        <v>78</v>
      </c>
      <c r="H80">
        <v>244</v>
      </c>
      <c r="I80">
        <v>235</v>
      </c>
      <c r="J80">
        <v>93</v>
      </c>
      <c r="K80" s="4">
        <f t="shared" si="1"/>
        <v>764600848459420.13</v>
      </c>
    </row>
    <row r="81" spans="1:11" x14ac:dyDescent="0.25">
      <c r="A81">
        <v>80</v>
      </c>
      <c r="B81">
        <v>890</v>
      </c>
      <c r="C81">
        <v>524</v>
      </c>
      <c r="D81">
        <v>168</v>
      </c>
      <c r="E81">
        <v>164</v>
      </c>
      <c r="F81">
        <v>82</v>
      </c>
      <c r="G81">
        <v>79</v>
      </c>
      <c r="H81">
        <v>247</v>
      </c>
      <c r="I81">
        <v>238</v>
      </c>
      <c r="J81">
        <v>94</v>
      </c>
      <c r="K81" s="4">
        <f t="shared" si="1"/>
        <v>1123963247235347.6</v>
      </c>
    </row>
    <row r="82" spans="1:11" x14ac:dyDescent="0.25">
      <c r="A82">
        <v>81</v>
      </c>
      <c r="B82">
        <v>900</v>
      </c>
      <c r="C82">
        <v>530</v>
      </c>
      <c r="D82">
        <v>170</v>
      </c>
      <c r="E82">
        <v>166</v>
      </c>
      <c r="F82">
        <v>83</v>
      </c>
      <c r="G82">
        <v>80</v>
      </c>
      <c r="H82">
        <v>250</v>
      </c>
      <c r="I82">
        <v>241</v>
      </c>
      <c r="J82">
        <v>95</v>
      </c>
      <c r="K82" s="4">
        <f t="shared" si="1"/>
        <v>1652225973435961</v>
      </c>
    </row>
    <row r="83" spans="1:11" x14ac:dyDescent="0.25">
      <c r="A83">
        <v>82</v>
      </c>
      <c r="B83">
        <v>910</v>
      </c>
      <c r="C83">
        <v>536</v>
      </c>
      <c r="D83">
        <v>172</v>
      </c>
      <c r="E83">
        <v>168</v>
      </c>
      <c r="F83">
        <v>84</v>
      </c>
      <c r="G83">
        <v>81</v>
      </c>
      <c r="H83">
        <v>253</v>
      </c>
      <c r="I83">
        <v>244</v>
      </c>
      <c r="J83">
        <v>96</v>
      </c>
      <c r="K83" s="4">
        <f t="shared" si="1"/>
        <v>2428772180950862.5</v>
      </c>
    </row>
    <row r="84" spans="1:11" x14ac:dyDescent="0.25">
      <c r="A84">
        <v>83</v>
      </c>
      <c r="B84">
        <v>920</v>
      </c>
      <c r="C84">
        <v>542</v>
      </c>
      <c r="D84">
        <v>174</v>
      </c>
      <c r="E84">
        <v>170</v>
      </c>
      <c r="F84">
        <v>85</v>
      </c>
      <c r="G84">
        <v>82</v>
      </c>
      <c r="H84">
        <v>256</v>
      </c>
      <c r="I84">
        <v>247</v>
      </c>
      <c r="J84">
        <v>97</v>
      </c>
      <c r="K84" s="4">
        <f t="shared" si="1"/>
        <v>3570295105997768</v>
      </c>
    </row>
    <row r="85" spans="1:11" x14ac:dyDescent="0.25">
      <c r="A85">
        <v>84</v>
      </c>
      <c r="B85">
        <v>930</v>
      </c>
      <c r="C85">
        <v>548</v>
      </c>
      <c r="D85">
        <v>176</v>
      </c>
      <c r="E85">
        <v>172</v>
      </c>
      <c r="F85">
        <v>86</v>
      </c>
      <c r="G85">
        <v>83</v>
      </c>
      <c r="H85">
        <v>259</v>
      </c>
      <c r="I85">
        <v>250</v>
      </c>
      <c r="J85">
        <v>98</v>
      </c>
      <c r="K85" s="4">
        <f t="shared" si="1"/>
        <v>5248333805816719</v>
      </c>
    </row>
    <row r="86" spans="1:11" x14ac:dyDescent="0.25">
      <c r="A86">
        <v>85</v>
      </c>
      <c r="B86">
        <v>940</v>
      </c>
      <c r="C86">
        <v>554</v>
      </c>
      <c r="D86">
        <v>178</v>
      </c>
      <c r="E86">
        <v>174</v>
      </c>
      <c r="F86">
        <v>87</v>
      </c>
      <c r="G86">
        <v>84</v>
      </c>
      <c r="H86">
        <v>262</v>
      </c>
      <c r="I86">
        <v>253</v>
      </c>
      <c r="J86">
        <v>99</v>
      </c>
      <c r="K86" s="4">
        <f t="shared" si="1"/>
        <v>7715050694550577</v>
      </c>
    </row>
    <row r="87" spans="1:11" x14ac:dyDescent="0.25">
      <c r="A87">
        <v>86</v>
      </c>
      <c r="B87">
        <v>950</v>
      </c>
      <c r="C87">
        <v>560</v>
      </c>
      <c r="D87">
        <v>180</v>
      </c>
      <c r="E87">
        <v>176</v>
      </c>
      <c r="F87">
        <v>88</v>
      </c>
      <c r="G87">
        <v>85</v>
      </c>
      <c r="H87">
        <v>265</v>
      </c>
      <c r="I87">
        <v>256</v>
      </c>
      <c r="J87">
        <v>100</v>
      </c>
      <c r="K87" s="4">
        <f t="shared" si="1"/>
        <v>1.1341124520989348E+16</v>
      </c>
    </row>
    <row r="88" spans="1:11" x14ac:dyDescent="0.25">
      <c r="A88">
        <v>87</v>
      </c>
      <c r="B88">
        <v>960</v>
      </c>
      <c r="C88">
        <v>566</v>
      </c>
      <c r="D88">
        <v>182</v>
      </c>
      <c r="E88">
        <v>178</v>
      </c>
      <c r="F88">
        <v>89</v>
      </c>
      <c r="G88">
        <v>86</v>
      </c>
      <c r="H88">
        <v>268</v>
      </c>
      <c r="I88">
        <v>259</v>
      </c>
      <c r="J88">
        <v>101</v>
      </c>
      <c r="K88" s="4">
        <f t="shared" si="1"/>
        <v>1.6671453045854342E+16</v>
      </c>
    </row>
    <row r="89" spans="1:11" x14ac:dyDescent="0.25">
      <c r="A89">
        <v>88</v>
      </c>
      <c r="B89">
        <v>970</v>
      </c>
      <c r="C89">
        <v>572</v>
      </c>
      <c r="D89">
        <v>184</v>
      </c>
      <c r="E89">
        <v>180</v>
      </c>
      <c r="F89">
        <v>90</v>
      </c>
      <c r="G89">
        <v>87</v>
      </c>
      <c r="H89">
        <v>271</v>
      </c>
      <c r="I89">
        <v>262</v>
      </c>
      <c r="J89">
        <v>102</v>
      </c>
      <c r="K89" s="4">
        <f t="shared" si="1"/>
        <v>2.4507035977405884E+16</v>
      </c>
    </row>
    <row r="90" spans="1:11" x14ac:dyDescent="0.25">
      <c r="A90">
        <v>89</v>
      </c>
      <c r="B90">
        <v>980</v>
      </c>
      <c r="C90">
        <v>578</v>
      </c>
      <c r="D90">
        <v>186</v>
      </c>
      <c r="E90">
        <v>182</v>
      </c>
      <c r="F90">
        <v>91</v>
      </c>
      <c r="G90">
        <v>88</v>
      </c>
      <c r="H90">
        <v>274</v>
      </c>
      <c r="I90">
        <v>265</v>
      </c>
      <c r="J90">
        <v>103</v>
      </c>
      <c r="K90" s="4">
        <f t="shared" si="1"/>
        <v>3.6025342886786648E+16</v>
      </c>
    </row>
    <row r="91" spans="1:11" x14ac:dyDescent="0.25">
      <c r="A91">
        <v>90</v>
      </c>
      <c r="B91">
        <v>990</v>
      </c>
      <c r="C91">
        <v>584</v>
      </c>
      <c r="D91">
        <v>188</v>
      </c>
      <c r="E91">
        <v>184</v>
      </c>
      <c r="F91">
        <v>92</v>
      </c>
      <c r="G91">
        <v>89</v>
      </c>
      <c r="H91">
        <v>277</v>
      </c>
      <c r="I91">
        <v>268</v>
      </c>
      <c r="J91">
        <v>104</v>
      </c>
      <c r="K91" s="4">
        <f t="shared" si="1"/>
        <v>5.2957254043576368E+16</v>
      </c>
    </row>
    <row r="92" spans="1:11" x14ac:dyDescent="0.25">
      <c r="A92">
        <v>91</v>
      </c>
      <c r="B92">
        <v>1000</v>
      </c>
      <c r="C92">
        <v>590</v>
      </c>
      <c r="D92">
        <v>190</v>
      </c>
      <c r="E92">
        <v>186</v>
      </c>
      <c r="F92">
        <v>93</v>
      </c>
      <c r="G92">
        <v>90</v>
      </c>
      <c r="H92">
        <v>280</v>
      </c>
      <c r="I92">
        <v>271</v>
      </c>
      <c r="J92">
        <v>105</v>
      </c>
      <c r="K92" s="4">
        <f t="shared" si="1"/>
        <v>7.7847163444057264E+16</v>
      </c>
    </row>
    <row r="93" spans="1:11" x14ac:dyDescent="0.25">
      <c r="A93">
        <v>92</v>
      </c>
      <c r="B93">
        <v>1010</v>
      </c>
      <c r="C93">
        <v>596</v>
      </c>
      <c r="D93">
        <v>192</v>
      </c>
      <c r="E93">
        <v>188</v>
      </c>
      <c r="F93">
        <v>94</v>
      </c>
      <c r="G93">
        <v>91</v>
      </c>
      <c r="H93">
        <v>283</v>
      </c>
      <c r="I93">
        <v>274</v>
      </c>
      <c r="J93">
        <v>106</v>
      </c>
      <c r="K93" s="4">
        <f t="shared" si="1"/>
        <v>1.1443533026276418E+17</v>
      </c>
    </row>
    <row r="94" spans="1:11" x14ac:dyDescent="0.25">
      <c r="A94">
        <v>93</v>
      </c>
      <c r="B94">
        <v>1020</v>
      </c>
      <c r="C94">
        <v>602</v>
      </c>
      <c r="D94">
        <v>194</v>
      </c>
      <c r="E94">
        <v>190</v>
      </c>
      <c r="F94">
        <v>95</v>
      </c>
      <c r="G94">
        <v>92</v>
      </c>
      <c r="H94">
        <v>286</v>
      </c>
      <c r="I94">
        <v>277</v>
      </c>
      <c r="J94">
        <v>107</v>
      </c>
      <c r="K94" s="4">
        <f t="shared" si="1"/>
        <v>1.6821993548626333E+17</v>
      </c>
    </row>
    <row r="95" spans="1:11" x14ac:dyDescent="0.25">
      <c r="A95">
        <v>94</v>
      </c>
      <c r="B95">
        <v>1030</v>
      </c>
      <c r="C95">
        <v>608</v>
      </c>
      <c r="D95">
        <v>196</v>
      </c>
      <c r="E95">
        <v>192</v>
      </c>
      <c r="F95">
        <v>96</v>
      </c>
      <c r="G95">
        <v>93</v>
      </c>
      <c r="H95">
        <v>289</v>
      </c>
      <c r="I95">
        <v>280</v>
      </c>
      <c r="J95">
        <v>108</v>
      </c>
      <c r="K95" s="4">
        <f t="shared" si="1"/>
        <v>2.4728330516480707E+17</v>
      </c>
    </row>
    <row r="96" spans="1:11" x14ac:dyDescent="0.25">
      <c r="A96">
        <v>95</v>
      </c>
      <c r="B96">
        <v>1040</v>
      </c>
      <c r="C96">
        <v>614</v>
      </c>
      <c r="D96">
        <v>198</v>
      </c>
      <c r="E96">
        <v>194</v>
      </c>
      <c r="F96">
        <v>97</v>
      </c>
      <c r="G96">
        <v>94</v>
      </c>
      <c r="H96">
        <v>292</v>
      </c>
      <c r="I96">
        <v>283</v>
      </c>
      <c r="J96">
        <v>109</v>
      </c>
      <c r="K96" s="4">
        <f t="shared" si="1"/>
        <v>3.6350645859226637E+17</v>
      </c>
    </row>
    <row r="97" spans="1:12" x14ac:dyDescent="0.25">
      <c r="A97">
        <v>96</v>
      </c>
      <c r="B97">
        <v>1050</v>
      </c>
      <c r="C97">
        <v>620</v>
      </c>
      <c r="D97">
        <v>200</v>
      </c>
      <c r="E97">
        <v>196</v>
      </c>
      <c r="F97">
        <v>98</v>
      </c>
      <c r="G97">
        <v>95</v>
      </c>
      <c r="H97">
        <v>295</v>
      </c>
      <c r="I97">
        <v>286</v>
      </c>
      <c r="J97">
        <v>110</v>
      </c>
      <c r="K97" s="4">
        <f t="shared" si="1"/>
        <v>5.3435449413063155E+17</v>
      </c>
    </row>
    <row r="98" spans="1:12" x14ac:dyDescent="0.25">
      <c r="A98">
        <v>97</v>
      </c>
      <c r="B98">
        <v>1060</v>
      </c>
      <c r="C98">
        <v>626</v>
      </c>
      <c r="D98">
        <v>202</v>
      </c>
      <c r="E98">
        <v>198</v>
      </c>
      <c r="F98">
        <v>99</v>
      </c>
      <c r="G98">
        <v>96</v>
      </c>
      <c r="H98">
        <v>298</v>
      </c>
      <c r="I98">
        <v>289</v>
      </c>
      <c r="J98">
        <v>111</v>
      </c>
      <c r="K98" s="4">
        <f t="shared" si="1"/>
        <v>7.8550110637202842E+17</v>
      </c>
    </row>
    <row r="99" spans="1:12" x14ac:dyDescent="0.25">
      <c r="A99">
        <v>98</v>
      </c>
      <c r="B99">
        <v>1070</v>
      </c>
      <c r="C99">
        <v>632</v>
      </c>
      <c r="D99">
        <v>204</v>
      </c>
      <c r="E99">
        <v>200</v>
      </c>
      <c r="F99">
        <v>100</v>
      </c>
      <c r="G99">
        <v>97</v>
      </c>
      <c r="H99">
        <v>301</v>
      </c>
      <c r="I99">
        <v>292</v>
      </c>
      <c r="J99">
        <v>112</v>
      </c>
      <c r="K99" s="4">
        <f t="shared" si="1"/>
        <v>1.1546866263668818E+18</v>
      </c>
    </row>
    <row r="100" spans="1:12" x14ac:dyDescent="0.25">
      <c r="A100">
        <v>99</v>
      </c>
      <c r="B100">
        <v>1080</v>
      </c>
      <c r="C100">
        <v>638</v>
      </c>
      <c r="D100">
        <v>206</v>
      </c>
      <c r="E100">
        <v>202</v>
      </c>
      <c r="F100">
        <v>101</v>
      </c>
      <c r="G100">
        <v>98</v>
      </c>
      <c r="H100">
        <v>304</v>
      </c>
      <c r="I100">
        <v>295</v>
      </c>
      <c r="J100">
        <v>113</v>
      </c>
      <c r="K100" s="4">
        <f t="shared" si="1"/>
        <v>1.6973893407593162E+18</v>
      </c>
      <c r="L1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B7" sqref="B7"/>
    </sheetView>
  </sheetViews>
  <sheetFormatPr defaultRowHeight="15" x14ac:dyDescent="0.25"/>
  <cols>
    <col min="1" max="1" width="9.85546875" bestFit="1" customWidth="1"/>
  </cols>
  <sheetData>
    <row r="1" spans="1:10" x14ac:dyDescent="0.25">
      <c r="B1" t="s">
        <v>10</v>
      </c>
      <c r="C1" t="s">
        <v>14</v>
      </c>
      <c r="D1" t="s">
        <v>17</v>
      </c>
      <c r="E1" t="s">
        <v>20</v>
      </c>
      <c r="F1" t="s">
        <v>23</v>
      </c>
      <c r="G1" t="s">
        <v>26</v>
      </c>
      <c r="H1" t="s">
        <v>28</v>
      </c>
      <c r="I1" t="s">
        <v>30</v>
      </c>
      <c r="J1" t="s">
        <v>31</v>
      </c>
    </row>
    <row r="2" spans="1:10" x14ac:dyDescent="0.25">
      <c r="A2" t="s">
        <v>12</v>
      </c>
      <c r="B2" t="e">
        <f>VLOOKUP(Char!B3,Class!A3:H7,2,FALSE)</f>
        <v>#N/A</v>
      </c>
    </row>
    <row r="3" spans="1:10" x14ac:dyDescent="0.25">
      <c r="A3" t="s">
        <v>15</v>
      </c>
    </row>
    <row r="4" spans="1:10" x14ac:dyDescent="0.25">
      <c r="A4" t="s">
        <v>35</v>
      </c>
    </row>
    <row r="5" spans="1:10" x14ac:dyDescent="0.25">
      <c r="A5" t="s">
        <v>18</v>
      </c>
      <c r="B5">
        <f>VLOOKUP(Char!B6,Head!A2:L10,4,FALSE)</f>
        <v>1.1000000000000001</v>
      </c>
    </row>
    <row r="6" spans="1:10" x14ac:dyDescent="0.25">
      <c r="A6" t="s">
        <v>21</v>
      </c>
      <c r="B6" t="e">
        <f>VLOOKUP(Char!B7,Class!A7:H11,2,FALSE)</f>
        <v>#N/A</v>
      </c>
    </row>
    <row r="7" spans="1:10" x14ac:dyDescent="0.25">
      <c r="A7" t="s">
        <v>24</v>
      </c>
      <c r="B7" t="e">
        <f>VLOOKUP(Char!B8,Class!A8:H12,2,FALSE)</f>
        <v>#N/A</v>
      </c>
    </row>
    <row r="8" spans="1:10" x14ac:dyDescent="0.25">
      <c r="A8" t="s">
        <v>36</v>
      </c>
      <c r="B8" t="e">
        <f>VLOOKUP(Char!B9,Class!A9:H13,2,FALSE)</f>
        <v>#N/A</v>
      </c>
    </row>
    <row r="9" spans="1:10" x14ac:dyDescent="0.25">
      <c r="A9" t="s">
        <v>37</v>
      </c>
      <c r="B9" t="e">
        <f>VLOOKUP(Char!B10,Class!A10:H14,2,FALSE)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I3" sqref="I3"/>
    </sheetView>
  </sheetViews>
  <sheetFormatPr defaultRowHeight="15" x14ac:dyDescent="0.25"/>
  <cols>
    <col min="1" max="1" width="17.7109375" bestFit="1" customWidth="1"/>
  </cols>
  <sheetData>
    <row r="1" spans="1:9" x14ac:dyDescent="0.25">
      <c r="B1" t="s">
        <v>10</v>
      </c>
      <c r="C1" t="s">
        <v>14</v>
      </c>
      <c r="D1" t="s">
        <v>17</v>
      </c>
      <c r="E1" t="s">
        <v>20</v>
      </c>
      <c r="F1" t="s">
        <v>28</v>
      </c>
      <c r="G1" t="s">
        <v>30</v>
      </c>
      <c r="H1" t="s">
        <v>31</v>
      </c>
    </row>
    <row r="2" spans="1:9" x14ac:dyDescent="0.25">
      <c r="A2" t="s">
        <v>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t="s">
        <v>81</v>
      </c>
    </row>
    <row r="3" spans="1:9" x14ac:dyDescent="0.25">
      <c r="A3" t="s">
        <v>69</v>
      </c>
      <c r="B3">
        <v>1</v>
      </c>
      <c r="C3">
        <v>1</v>
      </c>
      <c r="D3">
        <v>1.2</v>
      </c>
      <c r="E3">
        <v>1.3</v>
      </c>
      <c r="F3">
        <v>1</v>
      </c>
      <c r="G3">
        <v>1.2</v>
      </c>
      <c r="H3">
        <v>1.3</v>
      </c>
    </row>
    <row r="4" spans="1:9" x14ac:dyDescent="0.25">
      <c r="A4" t="s">
        <v>70</v>
      </c>
      <c r="B4">
        <v>1.3</v>
      </c>
      <c r="C4">
        <v>1</v>
      </c>
      <c r="D4">
        <v>1</v>
      </c>
      <c r="E4">
        <v>1.2</v>
      </c>
      <c r="F4">
        <v>1</v>
      </c>
      <c r="G4">
        <v>1</v>
      </c>
      <c r="H4">
        <v>1.2</v>
      </c>
    </row>
    <row r="5" spans="1:9" x14ac:dyDescent="0.25">
      <c r="A5" t="s">
        <v>71</v>
      </c>
      <c r="B5">
        <v>1</v>
      </c>
      <c r="C5">
        <v>1.3</v>
      </c>
      <c r="D5">
        <v>1.2</v>
      </c>
      <c r="E5">
        <v>1</v>
      </c>
      <c r="F5">
        <v>1.3</v>
      </c>
      <c r="G5">
        <v>1.2</v>
      </c>
      <c r="H5">
        <v>1</v>
      </c>
    </row>
    <row r="6" spans="1:9" x14ac:dyDescent="0.25">
      <c r="A6" s="3" t="s">
        <v>72</v>
      </c>
      <c r="B6">
        <v>1.5</v>
      </c>
      <c r="C6">
        <v>1.9</v>
      </c>
      <c r="D6">
        <v>1.7</v>
      </c>
      <c r="E6">
        <v>1.7</v>
      </c>
      <c r="F6">
        <v>1.2</v>
      </c>
      <c r="G6">
        <v>1.2</v>
      </c>
      <c r="H6">
        <v>1.1000000000000001</v>
      </c>
      <c r="I6" t="s">
        <v>73</v>
      </c>
    </row>
    <row r="7" spans="1:9" x14ac:dyDescent="0.25">
      <c r="A7" s="3" t="s">
        <v>13</v>
      </c>
      <c r="B7">
        <v>1.5</v>
      </c>
      <c r="C7">
        <v>1.6</v>
      </c>
      <c r="D7">
        <v>1.9</v>
      </c>
      <c r="E7">
        <v>2</v>
      </c>
      <c r="F7">
        <v>0.9</v>
      </c>
      <c r="G7">
        <v>1.1000000000000001</v>
      </c>
      <c r="H7">
        <v>1.1000000000000001</v>
      </c>
      <c r="I7" t="s">
        <v>73</v>
      </c>
    </row>
    <row r="8" spans="1:9" x14ac:dyDescent="0.25">
      <c r="A8" t="s">
        <v>74</v>
      </c>
      <c r="B8">
        <v>1.7</v>
      </c>
      <c r="C8">
        <v>1.5</v>
      </c>
      <c r="D8">
        <v>2</v>
      </c>
      <c r="E8">
        <v>1.9</v>
      </c>
      <c r="F8">
        <v>1.8</v>
      </c>
      <c r="G8">
        <v>1.5</v>
      </c>
      <c r="H8">
        <v>2</v>
      </c>
      <c r="I8" t="s">
        <v>76</v>
      </c>
    </row>
    <row r="9" spans="1:9" x14ac:dyDescent="0.25">
      <c r="A9" t="s">
        <v>75</v>
      </c>
      <c r="B9">
        <v>1.5</v>
      </c>
      <c r="C9">
        <v>1.9</v>
      </c>
      <c r="D9">
        <v>1.9</v>
      </c>
      <c r="E9">
        <v>1.8</v>
      </c>
      <c r="F9">
        <v>1.7</v>
      </c>
      <c r="G9">
        <v>1.7</v>
      </c>
      <c r="H9">
        <v>1.8</v>
      </c>
      <c r="I9" t="s">
        <v>76</v>
      </c>
    </row>
    <row r="10" spans="1:9" x14ac:dyDescent="0.25">
      <c r="A10" t="s">
        <v>78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 t="s">
        <v>77</v>
      </c>
    </row>
    <row r="11" spans="1:9" x14ac:dyDescent="0.25">
      <c r="A11" t="s">
        <v>79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"/>
  <sheetViews>
    <sheetView workbookViewId="0">
      <selection activeCell="A16" sqref="A16"/>
    </sheetView>
  </sheetViews>
  <sheetFormatPr defaultRowHeight="15" x14ac:dyDescent="0.25"/>
  <cols>
    <col min="1" max="1" width="30.28515625" bestFit="1" customWidth="1"/>
  </cols>
  <sheetData>
    <row r="1" spans="1:7" x14ac:dyDescent="0.25">
      <c r="B1" t="s">
        <v>17</v>
      </c>
      <c r="C1" t="s">
        <v>28</v>
      </c>
      <c r="D1" t="s">
        <v>33</v>
      </c>
      <c r="E1" t="s">
        <v>32</v>
      </c>
      <c r="G1" t="s">
        <v>84</v>
      </c>
    </row>
    <row r="2" spans="1:7" x14ac:dyDescent="0.25">
      <c r="A2" s="2" t="s">
        <v>38</v>
      </c>
      <c r="B2">
        <v>1</v>
      </c>
      <c r="C2">
        <v>1</v>
      </c>
      <c r="D2">
        <v>1</v>
      </c>
      <c r="E2">
        <v>1</v>
      </c>
      <c r="G2">
        <f t="shared" ref="G2:G10" si="0">SUM(B2*C2*D2*E2)</f>
        <v>1</v>
      </c>
    </row>
    <row r="3" spans="1:7" x14ac:dyDescent="0.25">
      <c r="A3" t="s">
        <v>39</v>
      </c>
      <c r="B3">
        <v>2</v>
      </c>
      <c r="C3">
        <v>1</v>
      </c>
      <c r="D3">
        <v>0.95</v>
      </c>
      <c r="E3">
        <v>1</v>
      </c>
      <c r="G3">
        <f t="shared" si="0"/>
        <v>1.9</v>
      </c>
    </row>
    <row r="4" spans="1:7" x14ac:dyDescent="0.25">
      <c r="A4" t="s">
        <v>40</v>
      </c>
      <c r="B4">
        <v>3</v>
      </c>
      <c r="C4">
        <v>1.1000000000000001</v>
      </c>
      <c r="D4">
        <v>0.95</v>
      </c>
      <c r="E4">
        <v>1</v>
      </c>
      <c r="G4">
        <f t="shared" si="0"/>
        <v>3.1350000000000002</v>
      </c>
    </row>
    <row r="5" spans="1:7" x14ac:dyDescent="0.25">
      <c r="A5" t="s">
        <v>41</v>
      </c>
      <c r="B5">
        <v>10</v>
      </c>
      <c r="C5">
        <v>0.8</v>
      </c>
      <c r="D5">
        <v>0.9</v>
      </c>
      <c r="E5">
        <v>1.2</v>
      </c>
      <c r="G5">
        <f t="shared" si="0"/>
        <v>8.64</v>
      </c>
    </row>
    <row r="6" spans="1:7" x14ac:dyDescent="0.25">
      <c r="A6" t="s">
        <v>16</v>
      </c>
      <c r="B6">
        <v>11</v>
      </c>
      <c r="C6">
        <v>0.9</v>
      </c>
      <c r="D6">
        <v>0.8</v>
      </c>
      <c r="E6">
        <v>1.5</v>
      </c>
      <c r="G6">
        <f t="shared" si="0"/>
        <v>11.88</v>
      </c>
    </row>
    <row r="7" spans="1:7" x14ac:dyDescent="0.25">
      <c r="A7" t="s">
        <v>42</v>
      </c>
      <c r="B7">
        <v>10</v>
      </c>
      <c r="C7">
        <v>1.1000000000000001</v>
      </c>
      <c r="D7">
        <v>0.8</v>
      </c>
      <c r="E7">
        <v>1.5</v>
      </c>
      <c r="G7">
        <f t="shared" si="0"/>
        <v>13.200000000000001</v>
      </c>
    </row>
    <row r="8" spans="1:7" x14ac:dyDescent="0.25">
      <c r="A8" t="s">
        <v>43</v>
      </c>
      <c r="B8">
        <v>23</v>
      </c>
      <c r="C8">
        <v>0.6</v>
      </c>
      <c r="D8">
        <v>0.5</v>
      </c>
      <c r="E8">
        <v>2</v>
      </c>
      <c r="G8">
        <f t="shared" si="0"/>
        <v>13.799999999999999</v>
      </c>
    </row>
    <row r="9" spans="1:7" x14ac:dyDescent="0.25">
      <c r="A9" t="s">
        <v>44</v>
      </c>
      <c r="B9">
        <v>14</v>
      </c>
      <c r="C9">
        <v>0.8</v>
      </c>
      <c r="D9">
        <v>0.7</v>
      </c>
      <c r="E9">
        <v>1.7</v>
      </c>
      <c r="G9">
        <f t="shared" si="0"/>
        <v>13.327999999999999</v>
      </c>
    </row>
    <row r="10" spans="1:7" x14ac:dyDescent="0.25">
      <c r="A10" t="s">
        <v>45</v>
      </c>
      <c r="B10">
        <v>12</v>
      </c>
      <c r="C10">
        <v>1.3</v>
      </c>
      <c r="D10">
        <v>0.9</v>
      </c>
      <c r="E10">
        <v>1.2</v>
      </c>
      <c r="G10">
        <f t="shared" si="0"/>
        <v>16.847999999999999</v>
      </c>
    </row>
    <row r="11" spans="1:7" x14ac:dyDescent="0.25">
      <c r="A11" t="s">
        <v>82</v>
      </c>
      <c r="B11">
        <v>50</v>
      </c>
      <c r="C11">
        <v>1.8</v>
      </c>
      <c r="D11">
        <v>0.6</v>
      </c>
      <c r="E11">
        <v>2.2000000000000002</v>
      </c>
      <c r="G11">
        <f>SUM(B11*C11*D11*E11)</f>
        <v>118.80000000000001</v>
      </c>
    </row>
    <row r="12" spans="1:7" x14ac:dyDescent="0.25">
      <c r="A12" t="s">
        <v>83</v>
      </c>
      <c r="B12">
        <v>30</v>
      </c>
      <c r="C12">
        <v>2.9</v>
      </c>
      <c r="D12">
        <v>0.9</v>
      </c>
      <c r="E12">
        <v>1.5</v>
      </c>
      <c r="G12">
        <f>SUM(B12*C12*D12*E12)</f>
        <v>117.44999999999999</v>
      </c>
    </row>
    <row r="13" spans="1:7" x14ac:dyDescent="0.25">
      <c r="A13" t="s">
        <v>85</v>
      </c>
      <c r="B13">
        <v>40</v>
      </c>
      <c r="C13">
        <v>3.3</v>
      </c>
      <c r="D13">
        <v>0.9</v>
      </c>
      <c r="E13">
        <v>1</v>
      </c>
      <c r="G13">
        <f>SUM(B13*C13*D13*E13)</f>
        <v>118.8</v>
      </c>
    </row>
    <row r="14" spans="1:7" x14ac:dyDescent="0.25">
      <c r="A14" t="s">
        <v>86</v>
      </c>
      <c r="B14">
        <v>12</v>
      </c>
      <c r="C14">
        <v>6.3</v>
      </c>
      <c r="D14">
        <v>0.8</v>
      </c>
      <c r="E14">
        <v>2</v>
      </c>
      <c r="G14">
        <f>SUM(B14*C14*D14*E14)</f>
        <v>120.96</v>
      </c>
    </row>
    <row r="15" spans="1:7" x14ac:dyDescent="0.25">
      <c r="A15" t="s">
        <v>87</v>
      </c>
      <c r="B15">
        <v>98</v>
      </c>
      <c r="C15">
        <v>1.2</v>
      </c>
      <c r="D15">
        <v>0.6</v>
      </c>
      <c r="E15">
        <v>1.7</v>
      </c>
      <c r="G15">
        <f>SUM(B15*C15*D15*E15)</f>
        <v>119.95199999999997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"/>
  <sheetViews>
    <sheetView workbookViewId="0">
      <selection activeCell="B7" sqref="B7"/>
    </sheetView>
  </sheetViews>
  <sheetFormatPr defaultRowHeight="15" x14ac:dyDescent="0.25"/>
  <sheetData>
    <row r="1" spans="1:12" x14ac:dyDescent="0.25">
      <c r="A1" t="s">
        <v>4</v>
      </c>
      <c r="B1" t="s">
        <v>46</v>
      </c>
      <c r="C1" t="s">
        <v>47</v>
      </c>
      <c r="D1" t="s">
        <v>10</v>
      </c>
      <c r="E1" t="s">
        <v>14</v>
      </c>
      <c r="F1" t="s">
        <v>17</v>
      </c>
      <c r="G1" t="s">
        <v>20</v>
      </c>
      <c r="H1" t="s">
        <v>23</v>
      </c>
      <c r="I1" t="s">
        <v>26</v>
      </c>
      <c r="J1" t="s">
        <v>28</v>
      </c>
      <c r="K1" t="s">
        <v>30</v>
      </c>
      <c r="L1" t="s">
        <v>31</v>
      </c>
    </row>
    <row r="2" spans="1:12" x14ac:dyDescent="0.25">
      <c r="A2" s="2" t="s">
        <v>38</v>
      </c>
      <c r="B2" s="2" t="s">
        <v>48</v>
      </c>
      <c r="C2" s="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A3" t="s">
        <v>49</v>
      </c>
      <c r="B3" t="s">
        <v>50</v>
      </c>
      <c r="C3">
        <v>1.2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</row>
    <row r="4" spans="1:12" x14ac:dyDescent="0.25">
      <c r="A4" t="s">
        <v>51</v>
      </c>
      <c r="B4" t="s">
        <v>52</v>
      </c>
      <c r="C4">
        <v>1.3</v>
      </c>
      <c r="D4">
        <v>1.1000000000000001</v>
      </c>
    </row>
    <row r="5" spans="1:12" x14ac:dyDescent="0.25">
      <c r="A5" t="s">
        <v>53</v>
      </c>
      <c r="B5" t="s">
        <v>54</v>
      </c>
      <c r="C5">
        <v>1.33</v>
      </c>
      <c r="D5">
        <v>1.1000000000000001</v>
      </c>
    </row>
    <row r="6" spans="1:12" x14ac:dyDescent="0.25">
      <c r="A6" t="s">
        <v>19</v>
      </c>
      <c r="B6" t="s">
        <v>55</v>
      </c>
      <c r="C6">
        <v>1.35</v>
      </c>
      <c r="D6">
        <v>1.7</v>
      </c>
    </row>
    <row r="7" spans="1:12" x14ac:dyDescent="0.25">
      <c r="A7" t="s">
        <v>56</v>
      </c>
      <c r="B7" t="s">
        <v>57</v>
      </c>
      <c r="C7">
        <v>1.36</v>
      </c>
      <c r="D7">
        <v>1.1000000000000001</v>
      </c>
    </row>
    <row r="8" spans="1:12" x14ac:dyDescent="0.25">
      <c r="A8" t="s">
        <v>58</v>
      </c>
      <c r="B8" t="s">
        <v>59</v>
      </c>
      <c r="C8">
        <v>1.37</v>
      </c>
      <c r="D8">
        <v>1.1000000000000001</v>
      </c>
    </row>
    <row r="9" spans="1:12" x14ac:dyDescent="0.25">
      <c r="C9">
        <v>1.38</v>
      </c>
    </row>
    <row r="10" spans="1:12" x14ac:dyDescent="0.25">
      <c r="A10" t="s">
        <v>60</v>
      </c>
      <c r="B10" t="s">
        <v>61</v>
      </c>
      <c r="C10">
        <v>1.9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I10">
        <v>1.1000000000000001</v>
      </c>
      <c r="J10">
        <v>1.1000000000000001</v>
      </c>
      <c r="K10">
        <v>1.1000000000000001</v>
      </c>
      <c r="L10"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sqref="A1:L10"/>
    </sheetView>
  </sheetViews>
  <sheetFormatPr defaultRowHeight="15" x14ac:dyDescent="0.25"/>
  <sheetData>
    <row r="1" spans="1:12" x14ac:dyDescent="0.25">
      <c r="A1" t="s">
        <v>5</v>
      </c>
    </row>
    <row r="2" spans="1:12" x14ac:dyDescent="0.25">
      <c r="A2" s="2" t="s">
        <v>38</v>
      </c>
      <c r="B2" s="2" t="s">
        <v>48</v>
      </c>
      <c r="C2" s="2"/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A3" t="s">
        <v>62</v>
      </c>
      <c r="B3" t="s">
        <v>50</v>
      </c>
    </row>
    <row r="4" spans="1:12" x14ac:dyDescent="0.25">
      <c r="A4" t="s">
        <v>63</v>
      </c>
      <c r="B4" t="s">
        <v>52</v>
      </c>
    </row>
    <row r="5" spans="1:12" x14ac:dyDescent="0.25">
      <c r="A5" t="s">
        <v>64</v>
      </c>
      <c r="B5" t="s">
        <v>54</v>
      </c>
    </row>
    <row r="6" spans="1:12" x14ac:dyDescent="0.25">
      <c r="A6" t="s">
        <v>22</v>
      </c>
      <c r="B6" t="s">
        <v>55</v>
      </c>
      <c r="D6">
        <v>1.5</v>
      </c>
    </row>
    <row r="7" spans="1:12" x14ac:dyDescent="0.25">
      <c r="A7" t="s">
        <v>65</v>
      </c>
      <c r="B7" t="s">
        <v>57</v>
      </c>
    </row>
    <row r="8" spans="1:12" x14ac:dyDescent="0.25">
      <c r="A8" t="s">
        <v>66</v>
      </c>
      <c r="B8" t="s">
        <v>59</v>
      </c>
    </row>
    <row r="10" spans="1:12" x14ac:dyDescent="0.25">
      <c r="A10" t="s">
        <v>67</v>
      </c>
      <c r="B10" t="s">
        <v>61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I10">
        <v>1.1000000000000001</v>
      </c>
      <c r="J10">
        <v>1.1000000000000001</v>
      </c>
      <c r="K10">
        <v>1.1000000000000001</v>
      </c>
      <c r="L10">
        <v>1.1000000000000001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"/>
  <sheetViews>
    <sheetView workbookViewId="0">
      <selection activeCell="B2" sqref="B2"/>
    </sheetView>
  </sheetViews>
  <sheetFormatPr defaultRowHeight="15" x14ac:dyDescent="0.25"/>
  <cols>
    <col min="2" max="2" width="10.140625" customWidth="1"/>
  </cols>
  <sheetData>
    <row r="1" spans="1:12" x14ac:dyDescent="0.25">
      <c r="A1" t="s">
        <v>6</v>
      </c>
    </row>
    <row r="2" spans="1:12" x14ac:dyDescent="0.25">
      <c r="A2" s="2" t="s">
        <v>38</v>
      </c>
      <c r="B2" s="2" t="s">
        <v>48</v>
      </c>
      <c r="C2" s="2"/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B3" t="s">
        <v>50</v>
      </c>
    </row>
    <row r="4" spans="1:12" x14ac:dyDescent="0.25">
      <c r="B4" t="s">
        <v>52</v>
      </c>
    </row>
    <row r="5" spans="1:12" x14ac:dyDescent="0.25">
      <c r="B5" t="s">
        <v>54</v>
      </c>
    </row>
    <row r="6" spans="1:12" x14ac:dyDescent="0.25">
      <c r="A6" t="s">
        <v>25</v>
      </c>
      <c r="B6" t="s">
        <v>55</v>
      </c>
      <c r="D6">
        <v>1.3</v>
      </c>
    </row>
    <row r="7" spans="1:12" x14ac:dyDescent="0.25">
      <c r="B7" t="s">
        <v>57</v>
      </c>
    </row>
    <row r="8" spans="1:12" x14ac:dyDescent="0.25">
      <c r="B8" t="s">
        <v>59</v>
      </c>
    </row>
    <row r="10" spans="1:12" x14ac:dyDescent="0.25">
      <c r="A10" t="s">
        <v>68</v>
      </c>
      <c r="B10" t="s">
        <v>61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I10">
        <v>1.1000000000000001</v>
      </c>
      <c r="J10">
        <v>1.1000000000000001</v>
      </c>
      <c r="K10">
        <v>1.1000000000000001</v>
      </c>
      <c r="L10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</vt:lpstr>
      <vt:lpstr>Char Stat</vt:lpstr>
      <vt:lpstr>Equipment Boost</vt:lpstr>
      <vt:lpstr>Class</vt:lpstr>
      <vt:lpstr>Weapon</vt:lpstr>
      <vt:lpstr>Weapon 2</vt:lpstr>
      <vt:lpstr>Head</vt:lpstr>
      <vt:lpstr>Body</vt:lpstr>
      <vt:lpstr>Shield</vt:lpstr>
      <vt:lpstr>Access</vt:lpstr>
      <vt:lpstr>Access 2</vt:lpstr>
    </vt:vector>
  </TitlesOfParts>
  <Company>HSC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Gillespie</dc:creator>
  <cp:lastModifiedBy>Christopher Gillespie</cp:lastModifiedBy>
  <dcterms:created xsi:type="dcterms:W3CDTF">2018-11-30T15:39:49Z</dcterms:created>
  <dcterms:modified xsi:type="dcterms:W3CDTF">2024-04-16T15:01:25Z</dcterms:modified>
</cp:coreProperties>
</file>