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hilippa\alfi\alfi\ALFI\Sequences\"/>
    </mc:Choice>
  </mc:AlternateContent>
  <xr:revisionPtr revIDLastSave="0" documentId="13_ncr:1_{7941CB74-4648-4B37-ADBB-D64923C30C8B}" xr6:coauthVersionLast="47" xr6:coauthVersionMax="47" xr10:uidLastSave="{00000000-0000-0000-0000-000000000000}"/>
  <bookViews>
    <workbookView xWindow="-120" yWindow="-16320" windowWidth="29040" windowHeight="15720" tabRatio="500" firstSheet="2" activeTab="4" xr2:uid="{00000000-000D-0000-FFFF-FFFF00000000}"/>
  </bookViews>
  <sheets>
    <sheet name="Sequences" sheetId="1" r:id="rId1"/>
    <sheet name="Valve and pump states" sheetId="2" r:id="rId2"/>
    <sheet name="Config" sheetId="3" r:id="rId3"/>
    <sheet name="Valve and pump states v2" sheetId="4" r:id="rId4"/>
    <sheet name="Valve and pump states v3" sheetId="6" r:id="rId5"/>
    <sheet name="Not used in v2"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W33" i="6" l="1"/>
  <c r="AL33" i="6" a="1"/>
  <c r="AL33" i="6" s="1"/>
  <c r="BG33" i="6" s="1"/>
  <c r="AK33" i="6" a="1"/>
  <c r="AK33" i="6" s="1"/>
  <c r="BF33" i="6" s="1"/>
  <c r="AJ33" i="6" a="1"/>
  <c r="AJ33" i="6" s="1"/>
  <c r="BE33" i="6" s="1"/>
  <c r="AI33" i="6" a="1"/>
  <c r="AI33" i="6" s="1"/>
  <c r="BD33" i="6" s="1"/>
  <c r="AH33" i="6" a="1"/>
  <c r="AH33" i="6" s="1"/>
  <c r="BC33" i="6" s="1"/>
  <c r="AG33" i="6" a="1"/>
  <c r="AG33" i="6" s="1"/>
  <c r="BB33" i="6" s="1"/>
  <c r="AF33" i="6" a="1"/>
  <c r="AF33" i="6" s="1"/>
  <c r="BA33" i="6" s="1"/>
  <c r="AE33" i="6" a="1"/>
  <c r="AE33" i="6" s="1"/>
  <c r="AZ33" i="6" s="1"/>
  <c r="AD33" i="6" a="1"/>
  <c r="AD33" i="6" s="1"/>
  <c r="AY33" i="6" s="1"/>
  <c r="AC33" i="6" a="1"/>
  <c r="AC33" i="6" s="1"/>
  <c r="AX33" i="6" s="1"/>
  <c r="AB33" i="6" a="1"/>
  <c r="AB33" i="6" s="1"/>
  <c r="AW33" i="6" s="1"/>
  <c r="AA33" i="6" a="1"/>
  <c r="AA33" i="6" s="1"/>
  <c r="AV33" i="6" s="1"/>
  <c r="Z33" i="6"/>
  <c r="AU33" i="6" s="1"/>
  <c r="Y33" i="6"/>
  <c r="X33" i="6"/>
  <c r="C33" i="6"/>
  <c r="AO33" i="6" s="1"/>
  <c r="DW32" i="6"/>
  <c r="AL32" i="6" a="1"/>
  <c r="AL32" i="6" s="1"/>
  <c r="BG32" i="6" s="1"/>
  <c r="AK32" i="6" a="1"/>
  <c r="AK32" i="6" s="1"/>
  <c r="BF32" i="6" s="1"/>
  <c r="AJ32" i="6" a="1"/>
  <c r="AJ32" i="6" s="1"/>
  <c r="BE32" i="6" s="1"/>
  <c r="AI32" i="6" a="1"/>
  <c r="AI32" i="6" s="1"/>
  <c r="BD32" i="6" s="1"/>
  <c r="AH32" i="6" a="1"/>
  <c r="AH32" i="6" s="1"/>
  <c r="BC32" i="6" s="1"/>
  <c r="AG32" i="6" a="1"/>
  <c r="AG32" i="6" s="1"/>
  <c r="BB32" i="6" s="1"/>
  <c r="AF32" i="6" a="1"/>
  <c r="AF32" i="6" s="1"/>
  <c r="BA32" i="6" s="1"/>
  <c r="AE32" i="6" a="1"/>
  <c r="AE32" i="6" s="1"/>
  <c r="AZ32" i="6" s="1"/>
  <c r="AD32" i="6" a="1"/>
  <c r="AD32" i="6" s="1"/>
  <c r="AY32" i="6" s="1"/>
  <c r="AC32" i="6" a="1"/>
  <c r="AC32" i="6" s="1"/>
  <c r="AX32" i="6" s="1"/>
  <c r="AB32" i="6" a="1"/>
  <c r="AB32" i="6" s="1"/>
  <c r="AW32" i="6" s="1"/>
  <c r="AA32" i="6" a="1"/>
  <c r="AA32" i="6" s="1"/>
  <c r="AV32" i="6" s="1"/>
  <c r="Z32" i="6"/>
  <c r="AU32" i="6" s="1"/>
  <c r="Y32" i="6"/>
  <c r="X32" i="6"/>
  <c r="C32" i="6"/>
  <c r="AO32" i="6" s="1"/>
  <c r="DW31" i="6"/>
  <c r="AL31" i="6" a="1"/>
  <c r="AL31" i="6" s="1"/>
  <c r="BG31" i="6" s="1"/>
  <c r="AK31" i="6" a="1"/>
  <c r="AK31" i="6" s="1"/>
  <c r="BF31" i="6" s="1"/>
  <c r="AJ31" i="6" a="1"/>
  <c r="AJ31" i="6" s="1"/>
  <c r="BE31" i="6" s="1"/>
  <c r="AI31" i="6" a="1"/>
  <c r="AI31" i="6" s="1"/>
  <c r="BD31" i="6" s="1"/>
  <c r="AH31" i="6" a="1"/>
  <c r="AH31" i="6" s="1"/>
  <c r="BC31" i="6" s="1"/>
  <c r="AG31" i="6"/>
  <c r="BB31" i="6" s="1"/>
  <c r="AG31" i="6" a="1"/>
  <c r="AF31" i="6" a="1"/>
  <c r="AF31" i="6" s="1"/>
  <c r="BA31" i="6" s="1"/>
  <c r="AE31" i="6" a="1"/>
  <c r="AE31" i="6" s="1"/>
  <c r="AZ31" i="6" s="1"/>
  <c r="AD31" i="6" a="1"/>
  <c r="AD31" i="6" s="1"/>
  <c r="AY31" i="6" s="1"/>
  <c r="AC31" i="6" a="1"/>
  <c r="AC31" i="6" s="1"/>
  <c r="AX31" i="6" s="1"/>
  <c r="AB31" i="6" a="1"/>
  <c r="AB31" i="6" s="1"/>
  <c r="AW31" i="6" s="1"/>
  <c r="AA31" i="6" a="1"/>
  <c r="AA31" i="6" s="1"/>
  <c r="AV31" i="6" s="1"/>
  <c r="Z31" i="6"/>
  <c r="Y31" i="6"/>
  <c r="X31" i="6"/>
  <c r="C31" i="6"/>
  <c r="AO31" i="6" s="1"/>
  <c r="DW30" i="6"/>
  <c r="AL30" i="6" a="1"/>
  <c r="AL30" i="6" s="1"/>
  <c r="BG30" i="6" s="1"/>
  <c r="AK30" i="6" a="1"/>
  <c r="AK30" i="6" s="1"/>
  <c r="BF30" i="6" s="1"/>
  <c r="AJ30" i="6" a="1"/>
  <c r="AJ30" i="6" s="1"/>
  <c r="BE30" i="6" s="1"/>
  <c r="AI30" i="6" a="1"/>
  <c r="AI30" i="6" s="1"/>
  <c r="BD30" i="6" s="1"/>
  <c r="AH30" i="6" a="1"/>
  <c r="AH30" i="6" s="1"/>
  <c r="BC30" i="6" s="1"/>
  <c r="AG30" i="6" a="1"/>
  <c r="AG30" i="6" s="1"/>
  <c r="BB30" i="6" s="1"/>
  <c r="AF30" i="6" a="1"/>
  <c r="AF30" i="6" s="1"/>
  <c r="BA30" i="6" s="1"/>
  <c r="AE30" i="6" a="1"/>
  <c r="AE30" i="6" s="1"/>
  <c r="AZ30" i="6" s="1"/>
  <c r="AD30" i="6" a="1"/>
  <c r="AD30" i="6" s="1"/>
  <c r="AY30" i="6" s="1"/>
  <c r="AC30" i="6" a="1"/>
  <c r="AC30" i="6" s="1"/>
  <c r="AX30" i="6" s="1"/>
  <c r="AB30" i="6" a="1"/>
  <c r="AB30" i="6" s="1"/>
  <c r="AW30" i="6" s="1"/>
  <c r="AA30" i="6" a="1"/>
  <c r="AA30" i="6" s="1"/>
  <c r="AV30" i="6" s="1"/>
  <c r="Z30" i="6"/>
  <c r="AU30" i="6" s="1"/>
  <c r="Y30" i="6"/>
  <c r="X30" i="6"/>
  <c r="C30" i="6"/>
  <c r="AO30" i="6" s="1"/>
  <c r="DW29" i="6"/>
  <c r="AL29" i="6" a="1"/>
  <c r="AL29" i="6" s="1"/>
  <c r="BG29" i="6" s="1"/>
  <c r="AK29" i="6" a="1"/>
  <c r="AK29" i="6" s="1"/>
  <c r="BF29" i="6" s="1"/>
  <c r="AJ29" i="6" a="1"/>
  <c r="AJ29" i="6" s="1"/>
  <c r="BE29" i="6" s="1"/>
  <c r="AI29" i="6" a="1"/>
  <c r="AI29" i="6" s="1"/>
  <c r="BD29" i="6" s="1"/>
  <c r="AH29" i="6" a="1"/>
  <c r="AH29" i="6" s="1"/>
  <c r="BC29" i="6" s="1"/>
  <c r="AG29" i="6" a="1"/>
  <c r="AG29" i="6" s="1"/>
  <c r="BB29" i="6" s="1"/>
  <c r="AF29" i="6" a="1"/>
  <c r="AF29" i="6" s="1"/>
  <c r="BA29" i="6" s="1"/>
  <c r="AE29" i="6" a="1"/>
  <c r="AE29" i="6" s="1"/>
  <c r="AZ29" i="6" s="1"/>
  <c r="AD29" i="6" a="1"/>
  <c r="AD29" i="6" s="1"/>
  <c r="AY29" i="6" s="1"/>
  <c r="AC29" i="6" a="1"/>
  <c r="AC29" i="6" s="1"/>
  <c r="AX29" i="6" s="1"/>
  <c r="AB29" i="6" a="1"/>
  <c r="AB29" i="6" s="1"/>
  <c r="AW29" i="6" s="1"/>
  <c r="AA29" i="6" a="1"/>
  <c r="AA29" i="6" s="1"/>
  <c r="AV29" i="6" s="1"/>
  <c r="Z29" i="6"/>
  <c r="AU29" i="6" s="1"/>
  <c r="Y29" i="6"/>
  <c r="X29" i="6"/>
  <c r="C29" i="6"/>
  <c r="AO29" i="6" s="1"/>
  <c r="DW28" i="6"/>
  <c r="AL28" i="6" a="1"/>
  <c r="AL28" i="6" s="1"/>
  <c r="BG28" i="6" s="1"/>
  <c r="AK28" i="6" a="1"/>
  <c r="AK28" i="6" s="1"/>
  <c r="BF28" i="6" s="1"/>
  <c r="AJ28" i="6" a="1"/>
  <c r="AJ28" i="6" s="1"/>
  <c r="BE28" i="6" s="1"/>
  <c r="AI28" i="6" a="1"/>
  <c r="AI28" i="6" s="1"/>
  <c r="BD28" i="6" s="1"/>
  <c r="AH28" i="6" a="1"/>
  <c r="AH28" i="6" s="1"/>
  <c r="BC28" i="6" s="1"/>
  <c r="AG28" i="6" a="1"/>
  <c r="AG28" i="6" s="1"/>
  <c r="BB28" i="6" s="1"/>
  <c r="AF28" i="6" a="1"/>
  <c r="AF28" i="6" s="1"/>
  <c r="BA28" i="6" s="1"/>
  <c r="AE28" i="6" a="1"/>
  <c r="AE28" i="6" s="1"/>
  <c r="AZ28" i="6" s="1"/>
  <c r="AD28" i="6" a="1"/>
  <c r="AD28" i="6" s="1"/>
  <c r="AY28" i="6" s="1"/>
  <c r="AC28" i="6" a="1"/>
  <c r="AC28" i="6" s="1"/>
  <c r="AX28" i="6" s="1"/>
  <c r="AB28" i="6" a="1"/>
  <c r="AB28" i="6" s="1"/>
  <c r="AW28" i="6" s="1"/>
  <c r="AA28" i="6" a="1"/>
  <c r="AA28" i="6" s="1"/>
  <c r="AV28" i="6" s="1"/>
  <c r="Z28" i="6"/>
  <c r="AU28" i="6" s="1"/>
  <c r="Y28" i="6"/>
  <c r="X28" i="6"/>
  <c r="C28" i="6"/>
  <c r="AO28" i="6" s="1"/>
  <c r="DW27" i="6"/>
  <c r="AL27" i="6" a="1"/>
  <c r="AL27" i="6" s="1"/>
  <c r="BG27" i="6" s="1"/>
  <c r="AK27" i="6" a="1"/>
  <c r="AK27" i="6" s="1"/>
  <c r="BF27" i="6" s="1"/>
  <c r="AJ27" i="6" a="1"/>
  <c r="AJ27" i="6" s="1"/>
  <c r="BE27" i="6" s="1"/>
  <c r="AI27" i="6" a="1"/>
  <c r="AI27" i="6" s="1"/>
  <c r="BD27" i="6" s="1"/>
  <c r="AH27" i="6" a="1"/>
  <c r="AH27" i="6" s="1"/>
  <c r="BC27" i="6" s="1"/>
  <c r="AG27" i="6" a="1"/>
  <c r="AG27" i="6" s="1"/>
  <c r="BB27" i="6" s="1"/>
  <c r="AF27" i="6" a="1"/>
  <c r="AF27" i="6" s="1"/>
  <c r="BA27" i="6" s="1"/>
  <c r="AE27" i="6" a="1"/>
  <c r="AE27" i="6" s="1"/>
  <c r="AZ27" i="6" s="1"/>
  <c r="AD27" i="6" a="1"/>
  <c r="AD27" i="6" s="1"/>
  <c r="AY27" i="6" s="1"/>
  <c r="AC27" i="6" a="1"/>
  <c r="AC27" i="6" s="1"/>
  <c r="AX27" i="6" s="1"/>
  <c r="AB27" i="6" a="1"/>
  <c r="AB27" i="6" s="1"/>
  <c r="AW27" i="6" s="1"/>
  <c r="AA27" i="6" a="1"/>
  <c r="AA27" i="6" s="1"/>
  <c r="AV27" i="6" s="1"/>
  <c r="Z27" i="6"/>
  <c r="AU27" i="6" s="1"/>
  <c r="Y27" i="6"/>
  <c r="X27" i="6"/>
  <c r="C27" i="6"/>
  <c r="AO27" i="6" s="1"/>
  <c r="DW26" i="6"/>
  <c r="AL26" i="6" a="1"/>
  <c r="AL26" i="6" s="1"/>
  <c r="BG26" i="6" s="1"/>
  <c r="AK26" i="6" a="1"/>
  <c r="AK26" i="6" s="1"/>
  <c r="BF26" i="6" s="1"/>
  <c r="AJ26" i="6" a="1"/>
  <c r="AJ26" i="6" s="1"/>
  <c r="BE26" i="6" s="1"/>
  <c r="AI26" i="6" a="1"/>
  <c r="AI26" i="6" s="1"/>
  <c r="BD26" i="6" s="1"/>
  <c r="AH26" i="6" a="1"/>
  <c r="AH26" i="6" s="1"/>
  <c r="BC26" i="6" s="1"/>
  <c r="AG26" i="6" a="1"/>
  <c r="AG26" i="6" s="1"/>
  <c r="BB26" i="6" s="1"/>
  <c r="AF26" i="6" a="1"/>
  <c r="AF26" i="6" s="1"/>
  <c r="BA26" i="6" s="1"/>
  <c r="AE26" i="6" a="1"/>
  <c r="AE26" i="6" s="1"/>
  <c r="AZ26" i="6" s="1"/>
  <c r="AD26" i="6" a="1"/>
  <c r="AD26" i="6" s="1"/>
  <c r="AY26" i="6" s="1"/>
  <c r="AC26" i="6" a="1"/>
  <c r="AC26" i="6" s="1"/>
  <c r="AX26" i="6" s="1"/>
  <c r="AB26" i="6" a="1"/>
  <c r="AB26" i="6" s="1"/>
  <c r="AW26" i="6" s="1"/>
  <c r="AA26" i="6" a="1"/>
  <c r="AA26" i="6" s="1"/>
  <c r="AV26" i="6" s="1"/>
  <c r="Z26" i="6"/>
  <c r="AU26" i="6" s="1"/>
  <c r="Y26" i="6"/>
  <c r="X26" i="6"/>
  <c r="C26" i="6"/>
  <c r="AO26" i="6" s="1"/>
  <c r="DW25" i="6"/>
  <c r="AL25" i="6" a="1"/>
  <c r="AL25" i="6" s="1"/>
  <c r="BG25" i="6" s="1"/>
  <c r="AK25" i="6" a="1"/>
  <c r="AK25" i="6" s="1"/>
  <c r="BF25" i="6" s="1"/>
  <c r="AJ25" i="6" a="1"/>
  <c r="AJ25" i="6" s="1"/>
  <c r="BE25" i="6" s="1"/>
  <c r="AI25" i="6" a="1"/>
  <c r="AI25" i="6" s="1"/>
  <c r="BD25" i="6" s="1"/>
  <c r="AH25" i="6" a="1"/>
  <c r="AH25" i="6" s="1"/>
  <c r="BC25" i="6" s="1"/>
  <c r="AG25" i="6" a="1"/>
  <c r="AG25" i="6" s="1"/>
  <c r="BB25" i="6" s="1"/>
  <c r="AF25" i="6" a="1"/>
  <c r="AF25" i="6" s="1"/>
  <c r="BA25" i="6" s="1"/>
  <c r="AE25" i="6" a="1"/>
  <c r="AE25" i="6" s="1"/>
  <c r="AZ25" i="6" s="1"/>
  <c r="AD25" i="6" a="1"/>
  <c r="AD25" i="6" s="1"/>
  <c r="AY25" i="6" s="1"/>
  <c r="AC25" i="6" a="1"/>
  <c r="AC25" i="6" s="1"/>
  <c r="AX25" i="6" s="1"/>
  <c r="AB25" i="6" a="1"/>
  <c r="AB25" i="6" s="1"/>
  <c r="AW25" i="6" s="1"/>
  <c r="AA25" i="6" a="1"/>
  <c r="AA25" i="6" s="1"/>
  <c r="AV25" i="6" s="1"/>
  <c r="Z25" i="6"/>
  <c r="AU25" i="6" s="1"/>
  <c r="Y25" i="6"/>
  <c r="X25" i="6"/>
  <c r="C25" i="6"/>
  <c r="AO25" i="6" s="1"/>
  <c r="DW24" i="6"/>
  <c r="AL24" i="6" a="1"/>
  <c r="AL24" i="6" s="1"/>
  <c r="BG24" i="6" s="1"/>
  <c r="AK24" i="6" a="1"/>
  <c r="AK24" i="6" s="1"/>
  <c r="BF24" i="6" s="1"/>
  <c r="AJ24" i="6" a="1"/>
  <c r="AJ24" i="6" s="1"/>
  <c r="BE24" i="6" s="1"/>
  <c r="AI24" i="6" a="1"/>
  <c r="AI24" i="6" s="1"/>
  <c r="BD24" i="6" s="1"/>
  <c r="AH24" i="6" a="1"/>
  <c r="AH24" i="6" s="1"/>
  <c r="BC24" i="6" s="1"/>
  <c r="AG24" i="6" a="1"/>
  <c r="AG24" i="6" s="1"/>
  <c r="BB24" i="6" s="1"/>
  <c r="AF24" i="6" a="1"/>
  <c r="AF24" i="6" s="1"/>
  <c r="BA24" i="6" s="1"/>
  <c r="AE24" i="6" a="1"/>
  <c r="AE24" i="6" s="1"/>
  <c r="AZ24" i="6" s="1"/>
  <c r="AD24" i="6" a="1"/>
  <c r="AD24" i="6" s="1"/>
  <c r="AY24" i="6" s="1"/>
  <c r="AC24" i="6" a="1"/>
  <c r="AC24" i="6" s="1"/>
  <c r="AX24" i="6" s="1"/>
  <c r="AB24" i="6" a="1"/>
  <c r="AB24" i="6" s="1"/>
  <c r="AW24" i="6" s="1"/>
  <c r="AA24" i="6" a="1"/>
  <c r="AA24" i="6" s="1"/>
  <c r="AV24" i="6" s="1"/>
  <c r="Z24" i="6"/>
  <c r="AU24" i="6" s="1"/>
  <c r="Y24" i="6"/>
  <c r="X24" i="6"/>
  <c r="C24" i="6"/>
  <c r="AO24" i="6" s="1"/>
  <c r="DW23" i="6"/>
  <c r="AL23" i="6" a="1"/>
  <c r="AL23" i="6" s="1"/>
  <c r="BG23" i="6" s="1"/>
  <c r="AK23" i="6" a="1"/>
  <c r="AK23" i="6" s="1"/>
  <c r="BF23" i="6" s="1"/>
  <c r="AJ23" i="6" a="1"/>
  <c r="AJ23" i="6" s="1"/>
  <c r="BE23" i="6" s="1"/>
  <c r="AI23" i="6" a="1"/>
  <c r="AI23" i="6" s="1"/>
  <c r="BD23" i="6" s="1"/>
  <c r="AH23" i="6" a="1"/>
  <c r="AH23" i="6" s="1"/>
  <c r="BC23" i="6" s="1"/>
  <c r="AG23" i="6" a="1"/>
  <c r="AG23" i="6" s="1"/>
  <c r="BB23" i="6" s="1"/>
  <c r="AF23" i="6" a="1"/>
  <c r="AF23" i="6" s="1"/>
  <c r="BA23" i="6" s="1"/>
  <c r="AE23" i="6" a="1"/>
  <c r="AE23" i="6" s="1"/>
  <c r="AZ23" i="6" s="1"/>
  <c r="AD23" i="6" a="1"/>
  <c r="AD23" i="6" s="1"/>
  <c r="AY23" i="6" s="1"/>
  <c r="AC23" i="6" a="1"/>
  <c r="AC23" i="6" s="1"/>
  <c r="AX23" i="6" s="1"/>
  <c r="AB23" i="6" a="1"/>
  <c r="AB23" i="6" s="1"/>
  <c r="AW23" i="6" s="1"/>
  <c r="AA23" i="6" a="1"/>
  <c r="AA23" i="6" s="1"/>
  <c r="AV23" i="6" s="1"/>
  <c r="Z23" i="6"/>
  <c r="AU23" i="6" s="1"/>
  <c r="Y23" i="6"/>
  <c r="X23" i="6"/>
  <c r="C23" i="6"/>
  <c r="AO23" i="6" s="1"/>
  <c r="DW22" i="6"/>
  <c r="AL22" i="6" a="1"/>
  <c r="AL22" i="6" s="1"/>
  <c r="BG22" i="6" s="1"/>
  <c r="AK22" i="6" a="1"/>
  <c r="AK22" i="6" s="1"/>
  <c r="BF22" i="6" s="1"/>
  <c r="AJ22" i="6" a="1"/>
  <c r="AJ22" i="6" s="1"/>
  <c r="BE22" i="6" s="1"/>
  <c r="AI22" i="6" a="1"/>
  <c r="AI22" i="6" s="1"/>
  <c r="BD22" i="6" s="1"/>
  <c r="AH22" i="6" a="1"/>
  <c r="AH22" i="6" s="1"/>
  <c r="BC22" i="6" s="1"/>
  <c r="AG22" i="6" a="1"/>
  <c r="AG22" i="6" s="1"/>
  <c r="BB22" i="6" s="1"/>
  <c r="AF22" i="6" a="1"/>
  <c r="AF22" i="6" s="1"/>
  <c r="BA22" i="6" s="1"/>
  <c r="AE22" i="6" a="1"/>
  <c r="AE22" i="6" s="1"/>
  <c r="AZ22" i="6" s="1"/>
  <c r="AD22" i="6" a="1"/>
  <c r="AD22" i="6" s="1"/>
  <c r="AY22" i="6" s="1"/>
  <c r="AC22" i="6" a="1"/>
  <c r="AC22" i="6" s="1"/>
  <c r="AX22" i="6" s="1"/>
  <c r="AB22" i="6" a="1"/>
  <c r="AB22" i="6" s="1"/>
  <c r="AW22" i="6" s="1"/>
  <c r="AA22" i="6" a="1"/>
  <c r="AA22" i="6" s="1"/>
  <c r="AV22" i="6" s="1"/>
  <c r="Z22" i="6"/>
  <c r="AU22" i="6" s="1"/>
  <c r="Y22" i="6"/>
  <c r="X22" i="6"/>
  <c r="C22" i="6"/>
  <c r="AO22" i="6" s="1"/>
  <c r="DW21" i="6"/>
  <c r="AL21" i="6" a="1"/>
  <c r="AL21" i="6" s="1"/>
  <c r="BG21" i="6" s="1"/>
  <c r="AK21" i="6" a="1"/>
  <c r="AK21" i="6" s="1"/>
  <c r="BF21" i="6" s="1"/>
  <c r="AJ21" i="6" a="1"/>
  <c r="AJ21" i="6" s="1"/>
  <c r="BE21" i="6" s="1"/>
  <c r="AI21" i="6" a="1"/>
  <c r="AI21" i="6" s="1"/>
  <c r="BD21" i="6" s="1"/>
  <c r="AH21" i="6" a="1"/>
  <c r="AH21" i="6" s="1"/>
  <c r="BC21" i="6" s="1"/>
  <c r="AG21" i="6" a="1"/>
  <c r="AG21" i="6" s="1"/>
  <c r="BB21" i="6" s="1"/>
  <c r="AF21" i="6" a="1"/>
  <c r="AF21" i="6" s="1"/>
  <c r="BA21" i="6" s="1"/>
  <c r="AE21" i="6" a="1"/>
  <c r="AE21" i="6" s="1"/>
  <c r="AZ21" i="6" s="1"/>
  <c r="AD21" i="6" a="1"/>
  <c r="AD21" i="6" s="1"/>
  <c r="AY21" i="6" s="1"/>
  <c r="AC21" i="6" a="1"/>
  <c r="AC21" i="6" s="1"/>
  <c r="AX21" i="6" s="1"/>
  <c r="AB21" i="6" a="1"/>
  <c r="AB21" i="6" s="1"/>
  <c r="AW21" i="6" s="1"/>
  <c r="AA21" i="6" a="1"/>
  <c r="AA21" i="6" s="1"/>
  <c r="AV21" i="6" s="1"/>
  <c r="Z21" i="6"/>
  <c r="AU21" i="6" s="1"/>
  <c r="Y21" i="6"/>
  <c r="X21" i="6"/>
  <c r="C21" i="6"/>
  <c r="AO21" i="6" s="1"/>
  <c r="DW20" i="6"/>
  <c r="AL20" i="6" a="1"/>
  <c r="AL20" i="6" s="1"/>
  <c r="BG20" i="6" s="1"/>
  <c r="AK20" i="6" a="1"/>
  <c r="AK20" i="6" s="1"/>
  <c r="BF20" i="6" s="1"/>
  <c r="AJ20" i="6" a="1"/>
  <c r="AJ20" i="6" s="1"/>
  <c r="BE20" i="6" s="1"/>
  <c r="AI20" i="6" a="1"/>
  <c r="AI20" i="6" s="1"/>
  <c r="BD20" i="6" s="1"/>
  <c r="AH20" i="6" a="1"/>
  <c r="AH20" i="6" s="1"/>
  <c r="BC20" i="6" s="1"/>
  <c r="AG20" i="6" a="1"/>
  <c r="AG20" i="6" s="1"/>
  <c r="BB20" i="6" s="1"/>
  <c r="AF20" i="6" a="1"/>
  <c r="AF20" i="6" s="1"/>
  <c r="BA20" i="6" s="1"/>
  <c r="AE20" i="6" a="1"/>
  <c r="AE20" i="6" s="1"/>
  <c r="AZ20" i="6" s="1"/>
  <c r="AD20" i="6" a="1"/>
  <c r="AD20" i="6" s="1"/>
  <c r="AY20" i="6" s="1"/>
  <c r="AC20" i="6" a="1"/>
  <c r="AC20" i="6" s="1"/>
  <c r="AX20" i="6" s="1"/>
  <c r="AB20" i="6" a="1"/>
  <c r="AB20" i="6" s="1"/>
  <c r="AW20" i="6" s="1"/>
  <c r="AA20" i="6" a="1"/>
  <c r="AA20" i="6" s="1"/>
  <c r="AV20" i="6" s="1"/>
  <c r="Z20" i="6"/>
  <c r="AU20" i="6" s="1"/>
  <c r="Y20" i="6"/>
  <c r="X20" i="6"/>
  <c r="C20" i="6"/>
  <c r="AO20" i="6" s="1"/>
  <c r="DW19" i="6"/>
  <c r="AL19" i="6" a="1"/>
  <c r="AL19" i="6" s="1"/>
  <c r="BG19" i="6" s="1"/>
  <c r="AK19" i="6" a="1"/>
  <c r="AK19" i="6" s="1"/>
  <c r="BF19" i="6" s="1"/>
  <c r="AJ19" i="6" a="1"/>
  <c r="AJ19" i="6" s="1"/>
  <c r="BE19" i="6" s="1"/>
  <c r="AI19" i="6" a="1"/>
  <c r="AI19" i="6" s="1"/>
  <c r="BD19" i="6" s="1"/>
  <c r="AH19" i="6" a="1"/>
  <c r="AH19" i="6" s="1"/>
  <c r="BC19" i="6" s="1"/>
  <c r="AG19" i="6" a="1"/>
  <c r="AG19" i="6" s="1"/>
  <c r="BB19" i="6" s="1"/>
  <c r="AF19" i="6" a="1"/>
  <c r="AF19" i="6" s="1"/>
  <c r="BA19" i="6" s="1"/>
  <c r="AE19" i="6" a="1"/>
  <c r="AE19" i="6" s="1"/>
  <c r="AZ19" i="6" s="1"/>
  <c r="AD19" i="6" a="1"/>
  <c r="AD19" i="6" s="1"/>
  <c r="AY19" i="6" s="1"/>
  <c r="AC19" i="6" a="1"/>
  <c r="AC19" i="6" s="1"/>
  <c r="AX19" i="6" s="1"/>
  <c r="AB19" i="6" a="1"/>
  <c r="AB19" i="6" s="1"/>
  <c r="AW19" i="6" s="1"/>
  <c r="AA19" i="6" a="1"/>
  <c r="AA19" i="6" s="1"/>
  <c r="AV19" i="6" s="1"/>
  <c r="Z19" i="6"/>
  <c r="AU19" i="6" s="1"/>
  <c r="Y19" i="6"/>
  <c r="X19" i="6"/>
  <c r="C19" i="6"/>
  <c r="AO19" i="6" s="1"/>
  <c r="DW18" i="6"/>
  <c r="AL18" i="6" a="1"/>
  <c r="AL18" i="6" s="1"/>
  <c r="BG18" i="6" s="1"/>
  <c r="AK18" i="6" a="1"/>
  <c r="AK18" i="6" s="1"/>
  <c r="BF18" i="6" s="1"/>
  <c r="AJ18" i="6" a="1"/>
  <c r="AJ18" i="6" s="1"/>
  <c r="BE18" i="6" s="1"/>
  <c r="AI18" i="6" a="1"/>
  <c r="AI18" i="6" s="1"/>
  <c r="BD18" i="6" s="1"/>
  <c r="AH18" i="6" a="1"/>
  <c r="AH18" i="6" s="1"/>
  <c r="BC18" i="6" s="1"/>
  <c r="AG18" i="6" a="1"/>
  <c r="AG18" i="6" s="1"/>
  <c r="BB18" i="6" s="1"/>
  <c r="AF18" i="6" a="1"/>
  <c r="AF18" i="6" s="1"/>
  <c r="BA18" i="6" s="1"/>
  <c r="AE18" i="6" a="1"/>
  <c r="AE18" i="6" s="1"/>
  <c r="AZ18" i="6" s="1"/>
  <c r="AD18" i="6" a="1"/>
  <c r="AD18" i="6" s="1"/>
  <c r="AY18" i="6" s="1"/>
  <c r="AC18" i="6" a="1"/>
  <c r="AC18" i="6" s="1"/>
  <c r="AX18" i="6" s="1"/>
  <c r="AB18" i="6" a="1"/>
  <c r="AB18" i="6" s="1"/>
  <c r="AW18" i="6" s="1"/>
  <c r="AA18" i="6" a="1"/>
  <c r="AA18" i="6" s="1"/>
  <c r="AV18" i="6" s="1"/>
  <c r="Z18" i="6"/>
  <c r="AU18" i="6" s="1"/>
  <c r="Y18" i="6"/>
  <c r="X18" i="6"/>
  <c r="C18" i="6"/>
  <c r="AO18" i="6" s="1"/>
  <c r="DW17" i="6"/>
  <c r="AL17" i="6" a="1"/>
  <c r="AL17" i="6" s="1"/>
  <c r="BG17" i="6" s="1"/>
  <c r="AK17" i="6" a="1"/>
  <c r="AK17" i="6" s="1"/>
  <c r="BF17" i="6" s="1"/>
  <c r="AJ17" i="6" a="1"/>
  <c r="AJ17" i="6" s="1"/>
  <c r="BE17" i="6" s="1"/>
  <c r="AI17" i="6" a="1"/>
  <c r="AI17" i="6" s="1"/>
  <c r="BD17" i="6" s="1"/>
  <c r="AH17" i="6" a="1"/>
  <c r="AH17" i="6" s="1"/>
  <c r="BC17" i="6" s="1"/>
  <c r="AG17" i="6" a="1"/>
  <c r="AG17" i="6" s="1"/>
  <c r="BB17" i="6" s="1"/>
  <c r="AF17" i="6" a="1"/>
  <c r="AF17" i="6" s="1"/>
  <c r="BA17" i="6" s="1"/>
  <c r="AE17" i="6" a="1"/>
  <c r="AE17" i="6" s="1"/>
  <c r="AZ17" i="6" s="1"/>
  <c r="AD17" i="6" a="1"/>
  <c r="AD17" i="6" s="1"/>
  <c r="AY17" i="6" s="1"/>
  <c r="AC17" i="6" a="1"/>
  <c r="AC17" i="6" s="1"/>
  <c r="AX17" i="6" s="1"/>
  <c r="AB17" i="6" a="1"/>
  <c r="AB17" i="6" s="1"/>
  <c r="AW17" i="6" s="1"/>
  <c r="AA17" i="6" a="1"/>
  <c r="AA17" i="6" s="1"/>
  <c r="AV17" i="6" s="1"/>
  <c r="Z17" i="6"/>
  <c r="AU17" i="6" s="1"/>
  <c r="Y17" i="6"/>
  <c r="X17" i="6"/>
  <c r="C17" i="6"/>
  <c r="AO17" i="6" s="1"/>
  <c r="DW16" i="6"/>
  <c r="AL16" i="6" a="1"/>
  <c r="AL16" i="6" s="1"/>
  <c r="BG16" i="6" s="1"/>
  <c r="AK16" i="6" a="1"/>
  <c r="AK16" i="6" s="1"/>
  <c r="BF16" i="6" s="1"/>
  <c r="AJ16" i="6" a="1"/>
  <c r="AJ16" i="6" s="1"/>
  <c r="BE16" i="6" s="1"/>
  <c r="AI16" i="6" a="1"/>
  <c r="AI16" i="6" s="1"/>
  <c r="BD16" i="6" s="1"/>
  <c r="AH16" i="6" a="1"/>
  <c r="AH16" i="6" s="1"/>
  <c r="BC16" i="6" s="1"/>
  <c r="AG16" i="6" a="1"/>
  <c r="AG16" i="6" s="1"/>
  <c r="BB16" i="6" s="1"/>
  <c r="AF16" i="6" a="1"/>
  <c r="AF16" i="6" s="1"/>
  <c r="BA16" i="6" s="1"/>
  <c r="AE16" i="6" a="1"/>
  <c r="AE16" i="6" s="1"/>
  <c r="AZ16" i="6" s="1"/>
  <c r="AD16" i="6" a="1"/>
  <c r="AD16" i="6" s="1"/>
  <c r="AY16" i="6" s="1"/>
  <c r="AC16" i="6" a="1"/>
  <c r="AC16" i="6" s="1"/>
  <c r="AX16" i="6" s="1"/>
  <c r="AB16" i="6" a="1"/>
  <c r="AB16" i="6" s="1"/>
  <c r="AW16" i="6" s="1"/>
  <c r="AA16" i="6" a="1"/>
  <c r="AA16" i="6" s="1"/>
  <c r="AV16" i="6" s="1"/>
  <c r="Z16" i="6"/>
  <c r="AU16" i="6" s="1"/>
  <c r="Y16" i="6"/>
  <c r="X16" i="6"/>
  <c r="C16" i="6"/>
  <c r="AO16" i="6" s="1"/>
  <c r="DW15" i="6"/>
  <c r="AL15" i="6" a="1"/>
  <c r="AL15" i="6" s="1"/>
  <c r="BG15" i="6" s="1"/>
  <c r="AK15" i="6" a="1"/>
  <c r="AK15" i="6" s="1"/>
  <c r="BF15" i="6" s="1"/>
  <c r="AJ15" i="6" a="1"/>
  <c r="AJ15" i="6" s="1"/>
  <c r="BE15" i="6" s="1"/>
  <c r="AI15" i="6" a="1"/>
  <c r="AI15" i="6" s="1"/>
  <c r="BD15" i="6" s="1"/>
  <c r="AH15" i="6" a="1"/>
  <c r="AH15" i="6" s="1"/>
  <c r="BC15" i="6" s="1"/>
  <c r="AG15" i="6" a="1"/>
  <c r="AG15" i="6" s="1"/>
  <c r="BB15" i="6" s="1"/>
  <c r="AF15" i="6" a="1"/>
  <c r="AF15" i="6" s="1"/>
  <c r="BA15" i="6" s="1"/>
  <c r="AE15" i="6" a="1"/>
  <c r="AE15" i="6" s="1"/>
  <c r="AZ15" i="6" s="1"/>
  <c r="AD15" i="6" a="1"/>
  <c r="AD15" i="6" s="1"/>
  <c r="AY15" i="6" s="1"/>
  <c r="AC15" i="6" a="1"/>
  <c r="AC15" i="6" s="1"/>
  <c r="AX15" i="6" s="1"/>
  <c r="AB15" i="6" a="1"/>
  <c r="AB15" i="6" s="1"/>
  <c r="AW15" i="6" s="1"/>
  <c r="AA15" i="6" a="1"/>
  <c r="AA15" i="6" s="1"/>
  <c r="AV15" i="6" s="1"/>
  <c r="Z15" i="6"/>
  <c r="AU15" i="6" s="1"/>
  <c r="Y15" i="6"/>
  <c r="X15" i="6"/>
  <c r="C15" i="6"/>
  <c r="AO15" i="6" s="1"/>
  <c r="DW14" i="6"/>
  <c r="AL14" i="6" a="1"/>
  <c r="AL14" i="6" s="1"/>
  <c r="BG14" i="6" s="1"/>
  <c r="AK14" i="6" a="1"/>
  <c r="AK14" i="6" s="1"/>
  <c r="BF14" i="6" s="1"/>
  <c r="AJ14" i="6" a="1"/>
  <c r="AJ14" i="6" s="1"/>
  <c r="BE14" i="6" s="1"/>
  <c r="AI14" i="6" a="1"/>
  <c r="AI14" i="6" s="1"/>
  <c r="BD14" i="6" s="1"/>
  <c r="AH14" i="6" a="1"/>
  <c r="AH14" i="6" s="1"/>
  <c r="BC14" i="6" s="1"/>
  <c r="AG14" i="6" a="1"/>
  <c r="AG14" i="6" s="1"/>
  <c r="BB14" i="6" s="1"/>
  <c r="AF14" i="6" a="1"/>
  <c r="AF14" i="6" s="1"/>
  <c r="BA14" i="6" s="1"/>
  <c r="AE14" i="6" a="1"/>
  <c r="AE14" i="6" s="1"/>
  <c r="AZ14" i="6" s="1"/>
  <c r="AD14" i="6" a="1"/>
  <c r="AD14" i="6" s="1"/>
  <c r="AY14" i="6" s="1"/>
  <c r="AC14" i="6" a="1"/>
  <c r="AC14" i="6" s="1"/>
  <c r="AX14" i="6" s="1"/>
  <c r="AB14" i="6" a="1"/>
  <c r="AB14" i="6" s="1"/>
  <c r="AW14" i="6" s="1"/>
  <c r="AA14" i="6" a="1"/>
  <c r="AA14" i="6" s="1"/>
  <c r="Z14" i="6"/>
  <c r="AU14" i="6" s="1"/>
  <c r="Y14" i="6"/>
  <c r="X14" i="6"/>
  <c r="C14" i="6"/>
  <c r="AO14" i="6" s="1"/>
  <c r="DW13" i="6"/>
  <c r="AL13" i="6" a="1"/>
  <c r="AL13" i="6" s="1"/>
  <c r="BG13" i="6" s="1"/>
  <c r="AK13" i="6" a="1"/>
  <c r="AK13" i="6" s="1"/>
  <c r="BF13" i="6" s="1"/>
  <c r="AJ13" i="6" a="1"/>
  <c r="AJ13" i="6" s="1"/>
  <c r="BE13" i="6" s="1"/>
  <c r="AI13" i="6" a="1"/>
  <c r="AI13" i="6" s="1"/>
  <c r="BD13" i="6" s="1"/>
  <c r="AH13" i="6" a="1"/>
  <c r="AH13" i="6" s="1"/>
  <c r="AG13" i="6" a="1"/>
  <c r="AG13" i="6" s="1"/>
  <c r="BB13" i="6" s="1"/>
  <c r="AF13" i="6" a="1"/>
  <c r="AF13" i="6" s="1"/>
  <c r="BA13" i="6" s="1"/>
  <c r="AE13" i="6" a="1"/>
  <c r="AE13" i="6" s="1"/>
  <c r="AZ13" i="6" s="1"/>
  <c r="AD13" i="6" a="1"/>
  <c r="AD13" i="6" s="1"/>
  <c r="AY13" i="6" s="1"/>
  <c r="AC13" i="6" a="1"/>
  <c r="AC13" i="6" s="1"/>
  <c r="AX13" i="6" s="1"/>
  <c r="AB13" i="6" a="1"/>
  <c r="AB13" i="6" s="1"/>
  <c r="AW13" i="6" s="1"/>
  <c r="AA13" i="6" a="1"/>
  <c r="AA13" i="6" s="1"/>
  <c r="Z13" i="6"/>
  <c r="AU13" i="6" s="1"/>
  <c r="Y13" i="6"/>
  <c r="X13" i="6"/>
  <c r="C13" i="6"/>
  <c r="AO13" i="6" s="1"/>
  <c r="DW12" i="6"/>
  <c r="AL12" i="6" a="1"/>
  <c r="AL12" i="6" s="1"/>
  <c r="BG12" i="6" s="1"/>
  <c r="AK12" i="6" a="1"/>
  <c r="AK12" i="6" s="1"/>
  <c r="BF12" i="6" s="1"/>
  <c r="AJ12" i="6" a="1"/>
  <c r="AJ12" i="6" s="1"/>
  <c r="BE12" i="6" s="1"/>
  <c r="AI12" i="6" a="1"/>
  <c r="AI12" i="6" s="1"/>
  <c r="BD12" i="6" s="1"/>
  <c r="AH12" i="6" a="1"/>
  <c r="AH12" i="6" s="1"/>
  <c r="BC12" i="6" s="1"/>
  <c r="AG12" i="6" a="1"/>
  <c r="AG12" i="6" s="1"/>
  <c r="BB12" i="6" s="1"/>
  <c r="AF12" i="6" a="1"/>
  <c r="AF12" i="6" s="1"/>
  <c r="BA12" i="6" s="1"/>
  <c r="AE12" i="6" a="1"/>
  <c r="AE12" i="6" s="1"/>
  <c r="AZ12" i="6" s="1"/>
  <c r="AD12" i="6" a="1"/>
  <c r="AD12" i="6" s="1"/>
  <c r="AY12" i="6" s="1"/>
  <c r="AC12" i="6" a="1"/>
  <c r="AC12" i="6" s="1"/>
  <c r="AX12" i="6" s="1"/>
  <c r="AB12" i="6" a="1"/>
  <c r="AB12" i="6" s="1"/>
  <c r="AW12" i="6" s="1"/>
  <c r="AA12" i="6" a="1"/>
  <c r="AA12" i="6" s="1"/>
  <c r="Z12" i="6"/>
  <c r="AU12" i="6" s="1"/>
  <c r="Y12" i="6"/>
  <c r="X12" i="6"/>
  <c r="C12" i="6"/>
  <c r="AO12" i="6" s="1"/>
  <c r="DW11" i="6"/>
  <c r="AL11" i="6" a="1"/>
  <c r="AL11" i="6" s="1"/>
  <c r="BG11" i="6" s="1"/>
  <c r="AK11" i="6" a="1"/>
  <c r="AK11" i="6" s="1"/>
  <c r="BF11" i="6" s="1"/>
  <c r="AJ11" i="6" a="1"/>
  <c r="AJ11" i="6" s="1"/>
  <c r="BE11" i="6" s="1"/>
  <c r="AI11" i="6" a="1"/>
  <c r="AI11" i="6" s="1"/>
  <c r="BD11" i="6" s="1"/>
  <c r="AH11" i="6" a="1"/>
  <c r="AH11" i="6" s="1"/>
  <c r="BC11" i="6" s="1"/>
  <c r="AG11" i="6" a="1"/>
  <c r="AG11" i="6" s="1"/>
  <c r="BB11" i="6" s="1"/>
  <c r="AF11" i="6" a="1"/>
  <c r="AF11" i="6" s="1"/>
  <c r="BA11" i="6" s="1"/>
  <c r="AE11" i="6" a="1"/>
  <c r="AE11" i="6" s="1"/>
  <c r="AZ11" i="6" s="1"/>
  <c r="AD11" i="6" a="1"/>
  <c r="AD11" i="6" s="1"/>
  <c r="AY11" i="6" s="1"/>
  <c r="AC11" i="6" a="1"/>
  <c r="AC11" i="6" s="1"/>
  <c r="AX11" i="6" s="1"/>
  <c r="AB11" i="6" a="1"/>
  <c r="AB11" i="6" s="1"/>
  <c r="AW11" i="6" s="1"/>
  <c r="AA11" i="6" a="1"/>
  <c r="AA11" i="6" s="1"/>
  <c r="AV11" i="6" s="1"/>
  <c r="Z11" i="6"/>
  <c r="AU11" i="6" s="1"/>
  <c r="Y11" i="6"/>
  <c r="X11" i="6"/>
  <c r="C11" i="6"/>
  <c r="AO11" i="6" s="1"/>
  <c r="DW10" i="6"/>
  <c r="AL10" i="6" a="1"/>
  <c r="AL10" i="6" s="1"/>
  <c r="BG10" i="6" s="1"/>
  <c r="AK10" i="6" a="1"/>
  <c r="AK10" i="6" s="1"/>
  <c r="BF10" i="6" s="1"/>
  <c r="AJ10" i="6" a="1"/>
  <c r="AJ10" i="6" s="1"/>
  <c r="BE10" i="6" s="1"/>
  <c r="AI10" i="6" a="1"/>
  <c r="AI10" i="6" s="1"/>
  <c r="BD10" i="6" s="1"/>
  <c r="AH10" i="6" a="1"/>
  <c r="AH10" i="6" s="1"/>
  <c r="BC10" i="6" s="1"/>
  <c r="AG10" i="6" a="1"/>
  <c r="AG10" i="6" s="1"/>
  <c r="BB10" i="6" s="1"/>
  <c r="AF10" i="6" a="1"/>
  <c r="AF10" i="6" s="1"/>
  <c r="BA10" i="6" s="1"/>
  <c r="AE10" i="6" a="1"/>
  <c r="AE10" i="6" s="1"/>
  <c r="AZ10" i="6" s="1"/>
  <c r="AD10" i="6" a="1"/>
  <c r="AD10" i="6" s="1"/>
  <c r="AY10" i="6" s="1"/>
  <c r="AC10" i="6" a="1"/>
  <c r="AC10" i="6" s="1"/>
  <c r="AX10" i="6" s="1"/>
  <c r="AB10" i="6" a="1"/>
  <c r="AB10" i="6" s="1"/>
  <c r="AW10" i="6" s="1"/>
  <c r="AA10" i="6" a="1"/>
  <c r="AA10" i="6" s="1"/>
  <c r="AV10" i="6" s="1"/>
  <c r="Z10" i="6"/>
  <c r="AU10" i="6" s="1"/>
  <c r="Y10" i="6"/>
  <c r="X10" i="6"/>
  <c r="C10" i="6"/>
  <c r="AO10" i="6" s="1"/>
  <c r="DW9" i="6"/>
  <c r="AL9" i="6" a="1"/>
  <c r="AL9" i="6" s="1"/>
  <c r="BG9" i="6" s="1"/>
  <c r="AK9" i="6" a="1"/>
  <c r="AK9" i="6" s="1"/>
  <c r="BF9" i="6" s="1"/>
  <c r="AJ9" i="6" a="1"/>
  <c r="AJ9" i="6" s="1"/>
  <c r="BE9" i="6" s="1"/>
  <c r="AI9" i="6" a="1"/>
  <c r="AI9" i="6" s="1"/>
  <c r="BD9" i="6" s="1"/>
  <c r="AH9" i="6" a="1"/>
  <c r="AH9" i="6" s="1"/>
  <c r="BC9" i="6" s="1"/>
  <c r="AG9" i="6" a="1"/>
  <c r="AG9" i="6" s="1"/>
  <c r="BB9" i="6" s="1"/>
  <c r="AF9" i="6" a="1"/>
  <c r="AF9" i="6" s="1"/>
  <c r="BA9" i="6" s="1"/>
  <c r="AE9" i="6" a="1"/>
  <c r="AE9" i="6" s="1"/>
  <c r="AZ9" i="6" s="1"/>
  <c r="AD9" i="6" a="1"/>
  <c r="AD9" i="6" s="1"/>
  <c r="AY9" i="6" s="1"/>
  <c r="AC9" i="6" a="1"/>
  <c r="AC9" i="6" s="1"/>
  <c r="AX9" i="6" s="1"/>
  <c r="AB9" i="6" a="1"/>
  <c r="AB9" i="6" s="1"/>
  <c r="AW9" i="6" s="1"/>
  <c r="AA9" i="6" a="1"/>
  <c r="AA9" i="6" s="1"/>
  <c r="AV9" i="6" s="1"/>
  <c r="Z9" i="6"/>
  <c r="Y9" i="6"/>
  <c r="X9" i="6"/>
  <c r="C9" i="6"/>
  <c r="AO9" i="6" s="1"/>
  <c r="DW8" i="6"/>
  <c r="AL8" i="6" a="1"/>
  <c r="AL8" i="6" s="1"/>
  <c r="BG8" i="6" s="1"/>
  <c r="AK8" i="6" a="1"/>
  <c r="AK8" i="6" s="1"/>
  <c r="BF8" i="6" s="1"/>
  <c r="AJ8" i="6" a="1"/>
  <c r="AJ8" i="6" s="1"/>
  <c r="BE8" i="6" s="1"/>
  <c r="AI8" i="6" a="1"/>
  <c r="AI8" i="6" s="1"/>
  <c r="BD8" i="6" s="1"/>
  <c r="AH8" i="6" a="1"/>
  <c r="AH8" i="6" s="1"/>
  <c r="BC8" i="6" s="1"/>
  <c r="AG8" i="6" a="1"/>
  <c r="AG8" i="6" s="1"/>
  <c r="BB8" i="6" s="1"/>
  <c r="AF8" i="6" a="1"/>
  <c r="AF8" i="6" s="1"/>
  <c r="BA8" i="6" s="1"/>
  <c r="AE8" i="6" a="1"/>
  <c r="AE8" i="6" s="1"/>
  <c r="AZ8" i="6" s="1"/>
  <c r="AD8" i="6" a="1"/>
  <c r="AD8" i="6" s="1"/>
  <c r="AY8" i="6" s="1"/>
  <c r="AC8" i="6" a="1"/>
  <c r="AC8" i="6" s="1"/>
  <c r="AX8" i="6" s="1"/>
  <c r="AB8" i="6" a="1"/>
  <c r="AB8" i="6" s="1"/>
  <c r="AW8" i="6" s="1"/>
  <c r="AA8" i="6" a="1"/>
  <c r="AA8" i="6" s="1"/>
  <c r="AV8" i="6" s="1"/>
  <c r="Z8" i="6"/>
  <c r="Y8" i="6"/>
  <c r="X8" i="6"/>
  <c r="C8" i="6"/>
  <c r="AO8" i="6" s="1"/>
  <c r="DW7" i="6"/>
  <c r="AL7" i="6" a="1"/>
  <c r="AL7" i="6" s="1"/>
  <c r="BG7" i="6" s="1"/>
  <c r="AK7" i="6" a="1"/>
  <c r="AK7" i="6" s="1"/>
  <c r="BF7" i="6" s="1"/>
  <c r="AJ7" i="6" a="1"/>
  <c r="AJ7" i="6" s="1"/>
  <c r="BE7" i="6" s="1"/>
  <c r="AI7" i="6" a="1"/>
  <c r="AI7" i="6" s="1"/>
  <c r="BD7" i="6" s="1"/>
  <c r="AH7" i="6" a="1"/>
  <c r="AH7" i="6" s="1"/>
  <c r="BC7" i="6" s="1"/>
  <c r="AG7" i="6" a="1"/>
  <c r="AG7" i="6" s="1"/>
  <c r="BB7" i="6" s="1"/>
  <c r="AF7" i="6" a="1"/>
  <c r="AF7" i="6" s="1"/>
  <c r="BA7" i="6" s="1"/>
  <c r="AE7" i="6" a="1"/>
  <c r="AE7" i="6" s="1"/>
  <c r="AZ7" i="6" s="1"/>
  <c r="AD7" i="6" a="1"/>
  <c r="AD7" i="6" s="1"/>
  <c r="AY7" i="6" s="1"/>
  <c r="AC7" i="6" a="1"/>
  <c r="AC7" i="6" s="1"/>
  <c r="AX7" i="6" s="1"/>
  <c r="AB7" i="6" a="1"/>
  <c r="AB7" i="6" s="1"/>
  <c r="AW7" i="6" s="1"/>
  <c r="AA7" i="6" a="1"/>
  <c r="AA7" i="6" s="1"/>
  <c r="AV7" i="6" s="1"/>
  <c r="Z7" i="6"/>
  <c r="AU7" i="6" s="1"/>
  <c r="Y7" i="6"/>
  <c r="X7" i="6"/>
  <c r="C7" i="6"/>
  <c r="AO7" i="6" s="1"/>
  <c r="DW6" i="6"/>
  <c r="AL6" i="6" a="1"/>
  <c r="AL6" i="6" s="1"/>
  <c r="BG6" i="6" s="1"/>
  <c r="AK6" i="6" a="1"/>
  <c r="AK6" i="6" s="1"/>
  <c r="BF6" i="6" s="1"/>
  <c r="AJ6" i="6" a="1"/>
  <c r="AJ6" i="6" s="1"/>
  <c r="BE6" i="6" s="1"/>
  <c r="AI6" i="6" a="1"/>
  <c r="AI6" i="6" s="1"/>
  <c r="BD6" i="6" s="1"/>
  <c r="AH6" i="6" a="1"/>
  <c r="AH6" i="6" s="1"/>
  <c r="BC6" i="6" s="1"/>
  <c r="AG6" i="6" a="1"/>
  <c r="AG6" i="6" s="1"/>
  <c r="BB6" i="6" s="1"/>
  <c r="AF6" i="6" a="1"/>
  <c r="AF6" i="6" s="1"/>
  <c r="BA6" i="6" s="1"/>
  <c r="AE6" i="6" a="1"/>
  <c r="AE6" i="6" s="1"/>
  <c r="AZ6" i="6" s="1"/>
  <c r="AD6" i="6" a="1"/>
  <c r="AD6" i="6" s="1"/>
  <c r="AY6" i="6" s="1"/>
  <c r="AC6" i="6" a="1"/>
  <c r="AC6" i="6" s="1"/>
  <c r="AX6" i="6" s="1"/>
  <c r="AB6" i="6" a="1"/>
  <c r="AB6" i="6" s="1"/>
  <c r="AW6" i="6" s="1"/>
  <c r="AA6" i="6" a="1"/>
  <c r="AA6" i="6" s="1"/>
  <c r="AV6" i="6" s="1"/>
  <c r="Z6" i="6"/>
  <c r="AU6" i="6" s="1"/>
  <c r="Y6" i="6"/>
  <c r="X6" i="6"/>
  <c r="C6" i="6"/>
  <c r="AO6" i="6" s="1"/>
  <c r="DW5" i="6"/>
  <c r="AL5" i="6" a="1"/>
  <c r="AL5" i="6" s="1"/>
  <c r="BG5" i="6" s="1"/>
  <c r="AK5" i="6" a="1"/>
  <c r="AK5" i="6" s="1"/>
  <c r="BF5" i="6" s="1"/>
  <c r="AJ5" i="6" a="1"/>
  <c r="AJ5" i="6" s="1"/>
  <c r="BE5" i="6" s="1"/>
  <c r="AI5" i="6" a="1"/>
  <c r="AI5" i="6" s="1"/>
  <c r="BD5" i="6" s="1"/>
  <c r="AH5" i="6" a="1"/>
  <c r="AH5" i="6" s="1"/>
  <c r="BC5" i="6" s="1"/>
  <c r="AG5" i="6" a="1"/>
  <c r="AG5" i="6" s="1"/>
  <c r="BB5" i="6" s="1"/>
  <c r="AF5" i="6" a="1"/>
  <c r="AF5" i="6" s="1"/>
  <c r="BA5" i="6" s="1"/>
  <c r="AE5" i="6" a="1"/>
  <c r="AE5" i="6" s="1"/>
  <c r="AZ5" i="6" s="1"/>
  <c r="AD5" i="6" a="1"/>
  <c r="AD5" i="6" s="1"/>
  <c r="AY5" i="6" s="1"/>
  <c r="AC5" i="6" a="1"/>
  <c r="AC5" i="6" s="1"/>
  <c r="AX5" i="6" s="1"/>
  <c r="AB5" i="6" a="1"/>
  <c r="AB5" i="6" s="1"/>
  <c r="AW5" i="6" s="1"/>
  <c r="AA5" i="6" a="1"/>
  <c r="AA5" i="6" s="1"/>
  <c r="AV5" i="6" s="1"/>
  <c r="Z5" i="6"/>
  <c r="AU5" i="6" s="1"/>
  <c r="Y5" i="6"/>
  <c r="X5" i="6"/>
  <c r="C5" i="6"/>
  <c r="AO5" i="6" s="1"/>
  <c r="DQ33" i="4"/>
  <c r="AL33" i="4" a="1"/>
  <c r="AL33" i="4" s="1"/>
  <c r="BG33" i="4" s="1"/>
  <c r="AK33" i="4" a="1"/>
  <c r="AK33" i="4" s="1"/>
  <c r="BF33" i="4" s="1"/>
  <c r="AJ33" i="4" a="1"/>
  <c r="AJ33" i="4" s="1"/>
  <c r="BE33" i="4" s="1"/>
  <c r="AI33" i="4" a="1"/>
  <c r="AI33" i="4" s="1"/>
  <c r="BD33" i="4" s="1"/>
  <c r="AH33" i="4" a="1"/>
  <c r="AH33" i="4" s="1"/>
  <c r="BC33" i="4" s="1"/>
  <c r="AG33" i="4" a="1"/>
  <c r="AG33" i="4" s="1"/>
  <c r="BB33" i="4" s="1"/>
  <c r="AF33" i="4" a="1"/>
  <c r="AF33" i="4" s="1"/>
  <c r="BA33" i="4" s="1"/>
  <c r="AE33" i="4" a="1"/>
  <c r="AE33" i="4" s="1"/>
  <c r="AZ33" i="4" s="1"/>
  <c r="AD33" i="4" a="1"/>
  <c r="AD33" i="4" s="1"/>
  <c r="AY33" i="4" s="1"/>
  <c r="AC33" i="4" a="1"/>
  <c r="AC33" i="4" s="1"/>
  <c r="AX33" i="4" s="1"/>
  <c r="AB33" i="4" a="1"/>
  <c r="AB33" i="4" s="1"/>
  <c r="AW33" i="4" s="1"/>
  <c r="AA33" i="4" a="1"/>
  <c r="AA33" i="4" s="1"/>
  <c r="AV33" i="4" s="1"/>
  <c r="Z33" i="4"/>
  <c r="AU33" i="4" s="1"/>
  <c r="Y33" i="4"/>
  <c r="X33" i="4"/>
  <c r="DQ32" i="4"/>
  <c r="BD32" i="4"/>
  <c r="BC32" i="4"/>
  <c r="AL32" i="4" a="1"/>
  <c r="AL32" i="4"/>
  <c r="BG32" i="4" s="1"/>
  <c r="AK32" i="4" a="1"/>
  <c r="AK32" i="4" s="1"/>
  <c r="BF32" i="4" s="1"/>
  <c r="AJ32" i="4" a="1"/>
  <c r="AJ32" i="4"/>
  <c r="BE32" i="4" s="1"/>
  <c r="AI32" i="4" a="1"/>
  <c r="AI32" i="4" s="1"/>
  <c r="AH32" i="4" a="1"/>
  <c r="AH32" i="4" s="1"/>
  <c r="AG32" i="4" a="1"/>
  <c r="AG32" i="4" s="1"/>
  <c r="BB32" i="4" s="1"/>
  <c r="AF32" i="4" a="1"/>
  <c r="AF32" i="4" s="1"/>
  <c r="BA32" i="4" s="1"/>
  <c r="AE32" i="4" a="1"/>
  <c r="AE32" i="4" s="1"/>
  <c r="AZ32" i="4" s="1"/>
  <c r="AD32" i="4" a="1"/>
  <c r="AD32" i="4"/>
  <c r="AY32" i="4" s="1"/>
  <c r="AC32" i="4" a="1"/>
  <c r="AC32" i="4" s="1"/>
  <c r="AX32" i="4" s="1"/>
  <c r="AB32" i="4" a="1"/>
  <c r="AB32" i="4"/>
  <c r="AW32" i="4" s="1"/>
  <c r="AA32" i="4" a="1"/>
  <c r="AA32" i="4"/>
  <c r="AV32" i="4" s="1"/>
  <c r="Z32" i="4"/>
  <c r="AU32" i="4" s="1"/>
  <c r="Y32" i="4"/>
  <c r="X32" i="4"/>
  <c r="DQ31" i="4"/>
  <c r="BF31" i="4"/>
  <c r="BD31" i="4"/>
  <c r="BC31" i="4"/>
  <c r="AW31" i="4"/>
  <c r="AL31" i="4" a="1"/>
  <c r="AL31" i="4" s="1"/>
  <c r="BG31" i="4" s="1"/>
  <c r="AK31" i="4" a="1"/>
  <c r="AK31" i="4"/>
  <c r="AJ31" i="4" a="1"/>
  <c r="AJ31" i="4"/>
  <c r="BE31" i="4" s="1"/>
  <c r="AI31" i="4" a="1"/>
  <c r="AI31" i="4" s="1"/>
  <c r="AH31" i="4" a="1"/>
  <c r="AH31" i="4" s="1"/>
  <c r="AG31" i="4" a="1"/>
  <c r="AG31" i="4" s="1"/>
  <c r="BB31" i="4" s="1"/>
  <c r="AF31" i="4" a="1"/>
  <c r="AF31" i="4" s="1"/>
  <c r="BA31" i="4" s="1"/>
  <c r="AE31" i="4" a="1"/>
  <c r="AE31" i="4" s="1"/>
  <c r="AZ31" i="4" s="1"/>
  <c r="AD31" i="4" a="1"/>
  <c r="AD31" i="4" s="1"/>
  <c r="AY31" i="4" s="1"/>
  <c r="AC31" i="4" a="1"/>
  <c r="AC31" i="4" s="1"/>
  <c r="AX31" i="4" s="1"/>
  <c r="AB31" i="4" a="1"/>
  <c r="AB31" i="4"/>
  <c r="AA31" i="4" a="1"/>
  <c r="AA31" i="4"/>
  <c r="AV31" i="4" s="1"/>
  <c r="Z31" i="4"/>
  <c r="Y31" i="4"/>
  <c r="X31" i="4"/>
  <c r="DQ30" i="4"/>
  <c r="BD30" i="4"/>
  <c r="BA30" i="4"/>
  <c r="AV30" i="4"/>
  <c r="AL30" i="4" a="1"/>
  <c r="AL30" i="4"/>
  <c r="BG30" i="4" s="1"/>
  <c r="AK30" i="4" a="1"/>
  <c r="AK30" i="4" s="1"/>
  <c r="BF30" i="4" s="1"/>
  <c r="AJ30" i="4" a="1"/>
  <c r="AJ30" i="4" s="1"/>
  <c r="BE30" i="4" s="1"/>
  <c r="AI30" i="4" a="1"/>
  <c r="AI30" i="4"/>
  <c r="AH30" i="4" a="1"/>
  <c r="AH30" i="4"/>
  <c r="BC30" i="4" s="1"/>
  <c r="AG30" i="4" a="1"/>
  <c r="AG30" i="4" s="1"/>
  <c r="BB30" i="4" s="1"/>
  <c r="AF30" i="4" a="1"/>
  <c r="AF30" i="4" s="1"/>
  <c r="AE30" i="4" a="1"/>
  <c r="AE30" i="4"/>
  <c r="AZ30" i="4" s="1"/>
  <c r="AD30" i="4" a="1"/>
  <c r="AD30" i="4"/>
  <c r="AY30" i="4" s="1"/>
  <c r="AC30" i="4" a="1"/>
  <c r="AC30" i="4" s="1"/>
  <c r="AX30" i="4" s="1"/>
  <c r="AB30" i="4" a="1"/>
  <c r="AB30" i="4" s="1"/>
  <c r="AW30" i="4" s="1"/>
  <c r="AA30" i="4" a="1"/>
  <c r="AA30" i="4"/>
  <c r="Z30" i="4"/>
  <c r="AU30" i="4" s="1"/>
  <c r="Y30" i="4"/>
  <c r="X30" i="4"/>
  <c r="DQ29" i="4"/>
  <c r="BB29" i="4"/>
  <c r="BA29" i="4"/>
  <c r="AV29" i="4"/>
  <c r="AU29" i="4"/>
  <c r="AL29" i="4" a="1"/>
  <c r="AL29" i="4" s="1"/>
  <c r="BG29" i="4" s="1"/>
  <c r="AK29" i="4" a="1"/>
  <c r="AK29" i="4" s="1"/>
  <c r="BF29" i="4" s="1"/>
  <c r="AJ29" i="4" a="1"/>
  <c r="AJ29" i="4" s="1"/>
  <c r="BE29" i="4" s="1"/>
  <c r="AI29" i="4" a="1"/>
  <c r="AI29" i="4" s="1"/>
  <c r="BD29" i="4" s="1"/>
  <c r="AH29" i="4" a="1"/>
  <c r="AH29" i="4"/>
  <c r="BC29" i="4" s="1"/>
  <c r="AG29" i="4" a="1"/>
  <c r="AG29" i="4" s="1"/>
  <c r="AF29" i="4" a="1"/>
  <c r="AF29" i="4"/>
  <c r="AE29" i="4" a="1"/>
  <c r="AE29" i="4"/>
  <c r="AZ29" i="4" s="1"/>
  <c r="AD29" i="4" a="1"/>
  <c r="AD29" i="4" s="1"/>
  <c r="AY29" i="4" s="1"/>
  <c r="AC29" i="4" a="1"/>
  <c r="AC29" i="4" s="1"/>
  <c r="AX29" i="4" s="1"/>
  <c r="AB29" i="4" a="1"/>
  <c r="AB29" i="4" s="1"/>
  <c r="AW29" i="4" s="1"/>
  <c r="AA29" i="4" a="1"/>
  <c r="AA29" i="4" s="1"/>
  <c r="Z29" i="4"/>
  <c r="Y29" i="4"/>
  <c r="X29" i="4"/>
  <c r="DQ28" i="4"/>
  <c r="BG28" i="4"/>
  <c r="BC28" i="4"/>
  <c r="BB28" i="4"/>
  <c r="AY28" i="4"/>
  <c r="AU28" i="4"/>
  <c r="AL28" i="4" a="1"/>
  <c r="AL28" i="4"/>
  <c r="AK28" i="4" a="1"/>
  <c r="AK28" i="4"/>
  <c r="BF28" i="4" s="1"/>
  <c r="AJ28" i="4" a="1"/>
  <c r="AJ28" i="4"/>
  <c r="BE28" i="4" s="1"/>
  <c r="AI28" i="4" a="1"/>
  <c r="AI28" i="4"/>
  <c r="BD28" i="4" s="1"/>
  <c r="AH28" i="4" a="1"/>
  <c r="AH28" i="4"/>
  <c r="AG28" i="4" a="1"/>
  <c r="AG28" i="4"/>
  <c r="AF28" i="4" a="1"/>
  <c r="AF28" i="4"/>
  <c r="BA28" i="4" s="1"/>
  <c r="AE28" i="4" a="1"/>
  <c r="AE28" i="4"/>
  <c r="AZ28" i="4" s="1"/>
  <c r="AD28" i="4" a="1"/>
  <c r="AD28" i="4"/>
  <c r="AC28" i="4" a="1"/>
  <c r="AC28" i="4"/>
  <c r="AX28" i="4" s="1"/>
  <c r="AB28" i="4" a="1"/>
  <c r="AB28" i="4"/>
  <c r="AW28" i="4" s="1"/>
  <c r="AA28" i="4" a="1"/>
  <c r="AA28" i="4"/>
  <c r="AV28" i="4" s="1"/>
  <c r="Z28" i="4"/>
  <c r="Y28" i="4"/>
  <c r="X28" i="4"/>
  <c r="DQ27" i="4"/>
  <c r="BE27" i="4"/>
  <c r="BC27" i="4"/>
  <c r="BA27" i="4"/>
  <c r="AZ27" i="4"/>
  <c r="AU27" i="4"/>
  <c r="AL27" i="4" a="1"/>
  <c r="AL27" i="4"/>
  <c r="BG27" i="4" s="1"/>
  <c r="AK27" i="4" a="1"/>
  <c r="AK27" i="4" s="1"/>
  <c r="BF27" i="4" s="1"/>
  <c r="AJ27" i="4" a="1"/>
  <c r="AJ27" i="4" s="1"/>
  <c r="AI27" i="4" a="1"/>
  <c r="AI27" i="4"/>
  <c r="BD27" i="4" s="1"/>
  <c r="AH27" i="4" a="1"/>
  <c r="AH27" i="4" s="1"/>
  <c r="AG27" i="4" a="1"/>
  <c r="AG27" i="4"/>
  <c r="BB27" i="4" s="1"/>
  <c r="AF27" i="4" a="1"/>
  <c r="AF27" i="4" s="1"/>
  <c r="AE27" i="4" a="1"/>
  <c r="AE27" i="4" s="1"/>
  <c r="AD27" i="4" a="1"/>
  <c r="AD27" i="4"/>
  <c r="AY27" i="4" s="1"/>
  <c r="AC27" i="4" a="1"/>
  <c r="AC27" i="4"/>
  <c r="AX27" i="4" s="1"/>
  <c r="AB27" i="4" a="1"/>
  <c r="AB27" i="4" s="1"/>
  <c r="AW27" i="4" s="1"/>
  <c r="AA27" i="4" a="1"/>
  <c r="AA27" i="4"/>
  <c r="AV27" i="4" s="1"/>
  <c r="Z27" i="4"/>
  <c r="Y27" i="4"/>
  <c r="X27" i="4"/>
  <c r="DQ26" i="4"/>
  <c r="BA26" i="4"/>
  <c r="AX26" i="4"/>
  <c r="AL26" i="4" a="1"/>
  <c r="AL26" i="4" s="1"/>
  <c r="BG26" i="4" s="1"/>
  <c r="AK26" i="4" a="1"/>
  <c r="AK26" i="4"/>
  <c r="BF26" i="4" s="1"/>
  <c r="AJ26" i="4" a="1"/>
  <c r="AJ26" i="4" s="1"/>
  <c r="BE26" i="4" s="1"/>
  <c r="AI26" i="4" a="1"/>
  <c r="AI26" i="4" s="1"/>
  <c r="BD26" i="4" s="1"/>
  <c r="AH26" i="4" a="1"/>
  <c r="AH26" i="4" s="1"/>
  <c r="BC26" i="4" s="1"/>
  <c r="AG26" i="4" a="1"/>
  <c r="AG26" i="4"/>
  <c r="BB26" i="4" s="1"/>
  <c r="AF26" i="4" a="1"/>
  <c r="AF26" i="4" s="1"/>
  <c r="AE26" i="4" a="1"/>
  <c r="AE26" i="4" s="1"/>
  <c r="AZ26" i="4" s="1"/>
  <c r="AD26" i="4" a="1"/>
  <c r="AD26" i="4" s="1"/>
  <c r="AY26" i="4" s="1"/>
  <c r="AC26" i="4" a="1"/>
  <c r="AC26" i="4"/>
  <c r="AB26" i="4" a="1"/>
  <c r="AB26" i="4" s="1"/>
  <c r="AW26" i="4" s="1"/>
  <c r="AA26" i="4" a="1"/>
  <c r="AA26" i="4" s="1"/>
  <c r="AV26" i="4" s="1"/>
  <c r="Z26" i="4"/>
  <c r="AU26" i="4" s="1"/>
  <c r="Y26" i="4"/>
  <c r="X26" i="4"/>
  <c r="DQ25" i="4"/>
  <c r="BD25" i="4"/>
  <c r="AZ25" i="4"/>
  <c r="AU25" i="4"/>
  <c r="AL25" i="4" a="1"/>
  <c r="AL25" i="4" s="1"/>
  <c r="BG25" i="4" s="1"/>
  <c r="AK25" i="4" a="1"/>
  <c r="AK25" i="4" s="1"/>
  <c r="BF25" i="4" s="1"/>
  <c r="AJ25" i="4" a="1"/>
  <c r="AJ25" i="4"/>
  <c r="BE25" i="4" s="1"/>
  <c r="AI25" i="4" a="1"/>
  <c r="AI25" i="4" s="1"/>
  <c r="AH25" i="4" a="1"/>
  <c r="AH25" i="4" s="1"/>
  <c r="BC25" i="4" s="1"/>
  <c r="AG25" i="4" a="1"/>
  <c r="AG25" i="4"/>
  <c r="BB25" i="4" s="1"/>
  <c r="AF25" i="4" a="1"/>
  <c r="AF25" i="4" s="1"/>
  <c r="BA25" i="4" s="1"/>
  <c r="AE25" i="4" a="1"/>
  <c r="AE25" i="4" s="1"/>
  <c r="AD25" i="4" a="1"/>
  <c r="AD25" i="4"/>
  <c r="AY25" i="4" s="1"/>
  <c r="AC25" i="4" a="1"/>
  <c r="AC25" i="4" s="1"/>
  <c r="AX25" i="4" s="1"/>
  <c r="AB25" i="4" a="1"/>
  <c r="AB25" i="4"/>
  <c r="AW25" i="4" s="1"/>
  <c r="AA25" i="4" a="1"/>
  <c r="AA25" i="4" s="1"/>
  <c r="AV25" i="4" s="1"/>
  <c r="Z25" i="4"/>
  <c r="Y25" i="4"/>
  <c r="X25" i="4"/>
  <c r="DQ24" i="4"/>
  <c r="BF24" i="4"/>
  <c r="BA24" i="4"/>
  <c r="AZ24" i="4"/>
  <c r="AV24" i="4"/>
  <c r="AL24" i="4" a="1"/>
  <c r="AL24" i="4"/>
  <c r="BG24" i="4" s="1"/>
  <c r="AK24" i="4" a="1"/>
  <c r="AK24" i="4" s="1"/>
  <c r="AJ24" i="4" a="1"/>
  <c r="AJ24" i="4"/>
  <c r="BE24" i="4" s="1"/>
  <c r="AI24" i="4" a="1"/>
  <c r="AI24" i="4"/>
  <c r="BD24" i="4" s="1"/>
  <c r="AH24" i="4" a="1"/>
  <c r="AH24" i="4"/>
  <c r="BC24" i="4" s="1"/>
  <c r="AG24" i="4" a="1"/>
  <c r="AG24" i="4" s="1"/>
  <c r="BB24" i="4" s="1"/>
  <c r="AF24" i="4" a="1"/>
  <c r="AF24" i="4"/>
  <c r="AE24" i="4" a="1"/>
  <c r="AE24" i="4"/>
  <c r="AD24" i="4" a="1"/>
  <c r="AD24" i="4"/>
  <c r="AY24" i="4" s="1"/>
  <c r="AC24" i="4" a="1"/>
  <c r="AC24" i="4" s="1"/>
  <c r="AX24" i="4" s="1"/>
  <c r="AB24" i="4" a="1"/>
  <c r="AB24" i="4"/>
  <c r="AW24" i="4" s="1"/>
  <c r="AA24" i="4" a="1"/>
  <c r="AA24" i="4"/>
  <c r="Z24" i="4"/>
  <c r="AU24" i="4" s="1"/>
  <c r="Y24" i="4"/>
  <c r="X24" i="4"/>
  <c r="DQ23" i="4"/>
  <c r="BB23" i="4"/>
  <c r="AY23" i="4"/>
  <c r="AL23" i="4" a="1"/>
  <c r="AL23" i="4" s="1"/>
  <c r="BG23" i="4" s="1"/>
  <c r="AK23" i="4" a="1"/>
  <c r="AK23" i="4"/>
  <c r="BF23" i="4" s="1"/>
  <c r="AJ23" i="4" a="1"/>
  <c r="AJ23" i="4" s="1"/>
  <c r="BE23" i="4" s="1"/>
  <c r="AI23" i="4" a="1"/>
  <c r="AI23" i="4" s="1"/>
  <c r="BD23" i="4" s="1"/>
  <c r="AH23" i="4" a="1"/>
  <c r="AH23" i="4" s="1"/>
  <c r="BC23" i="4" s="1"/>
  <c r="AG23" i="4" a="1"/>
  <c r="AG23" i="4" s="1"/>
  <c r="AF23" i="4" a="1"/>
  <c r="AF23" i="4"/>
  <c r="BA23" i="4" s="1"/>
  <c r="AE23" i="4" a="1"/>
  <c r="AE23" i="4"/>
  <c r="AZ23" i="4" s="1"/>
  <c r="AD23" i="4" a="1"/>
  <c r="AD23" i="4" s="1"/>
  <c r="AC23" i="4" a="1"/>
  <c r="AC23" i="4"/>
  <c r="AX23" i="4" s="1"/>
  <c r="AB23" i="4" a="1"/>
  <c r="AB23" i="4"/>
  <c r="AW23" i="4" s="1"/>
  <c r="AA23" i="4" a="1"/>
  <c r="AA23" i="4" s="1"/>
  <c r="AV23" i="4" s="1"/>
  <c r="Z23" i="4"/>
  <c r="AU23" i="4" s="1"/>
  <c r="Y23" i="4"/>
  <c r="X23" i="4"/>
  <c r="DQ22" i="4"/>
  <c r="AZ22" i="4"/>
  <c r="AL22" i="4" a="1"/>
  <c r="AL22" i="4"/>
  <c r="BG22" i="4" s="1"/>
  <c r="AK22" i="4" a="1"/>
  <c r="AK22" i="4" s="1"/>
  <c r="BF22" i="4" s="1"/>
  <c r="AJ22" i="4" a="1"/>
  <c r="AJ22" i="4"/>
  <c r="BE22" i="4" s="1"/>
  <c r="AI22" i="4" a="1"/>
  <c r="AI22" i="4"/>
  <c r="BD22" i="4" s="1"/>
  <c r="AH22" i="4" a="1"/>
  <c r="AH22" i="4"/>
  <c r="BC22" i="4" s="1"/>
  <c r="AG22" i="4" a="1"/>
  <c r="AG22" i="4" s="1"/>
  <c r="BB22" i="4" s="1"/>
  <c r="AF22" i="4" a="1"/>
  <c r="AF22" i="4" s="1"/>
  <c r="BA22" i="4" s="1"/>
  <c r="AE22" i="4" a="1"/>
  <c r="AE22" i="4"/>
  <c r="AD22" i="4" a="1"/>
  <c r="AD22" i="4"/>
  <c r="AY22" i="4" s="1"/>
  <c r="AC22" i="4" a="1"/>
  <c r="AC22" i="4" s="1"/>
  <c r="AX22" i="4" s="1"/>
  <c r="AB22" i="4" a="1"/>
  <c r="AB22" i="4" s="1"/>
  <c r="AW22" i="4" s="1"/>
  <c r="AA22" i="4" a="1"/>
  <c r="AA22" i="4"/>
  <c r="AV22" i="4" s="1"/>
  <c r="Z22" i="4"/>
  <c r="AU22" i="4" s="1"/>
  <c r="Y22" i="4"/>
  <c r="X22" i="4"/>
  <c r="DQ21" i="4"/>
  <c r="AY21" i="4"/>
  <c r="AW21" i="4"/>
  <c r="AU21" i="4"/>
  <c r="AL21" i="4" a="1"/>
  <c r="AL21" i="4"/>
  <c r="BG21" i="4" s="1"/>
  <c r="AK21" i="4" a="1"/>
  <c r="AK21" i="4" s="1"/>
  <c r="BF21" i="4" s="1"/>
  <c r="AJ21" i="4" a="1"/>
  <c r="AJ21" i="4" s="1"/>
  <c r="BE21" i="4" s="1"/>
  <c r="AI21" i="4" a="1"/>
  <c r="AI21" i="4"/>
  <c r="BD21" i="4" s="1"/>
  <c r="AH21" i="4" a="1"/>
  <c r="AH21" i="4"/>
  <c r="BC21" i="4" s="1"/>
  <c r="AG21" i="4" a="1"/>
  <c r="AG21" i="4" s="1"/>
  <c r="BB21" i="4" s="1"/>
  <c r="AF21" i="4" a="1"/>
  <c r="AF21" i="4"/>
  <c r="BA21" i="4" s="1"/>
  <c r="AE21" i="4" a="1"/>
  <c r="AE21" i="4" s="1"/>
  <c r="AZ21" i="4" s="1"/>
  <c r="AD21" i="4" a="1"/>
  <c r="AD21" i="4" s="1"/>
  <c r="AC21" i="4" a="1"/>
  <c r="AC21" i="4" s="1"/>
  <c r="AX21" i="4" s="1"/>
  <c r="AB21" i="4" a="1"/>
  <c r="AB21" i="4" s="1"/>
  <c r="AA21" i="4" a="1"/>
  <c r="AA21" i="4"/>
  <c r="AV21" i="4" s="1"/>
  <c r="Z21" i="4"/>
  <c r="Y21" i="4"/>
  <c r="X21" i="4"/>
  <c r="DQ20" i="4"/>
  <c r="BG20" i="4"/>
  <c r="AY20" i="4"/>
  <c r="AU20" i="4"/>
  <c r="AL20" i="4" a="1"/>
  <c r="AL20" i="4"/>
  <c r="AK20" i="4" a="1"/>
  <c r="AK20" i="4" s="1"/>
  <c r="BF20" i="4" s="1"/>
  <c r="AJ20" i="4" a="1"/>
  <c r="AJ20" i="4"/>
  <c r="BE20" i="4" s="1"/>
  <c r="AI20" i="4" a="1"/>
  <c r="AI20" i="4" s="1"/>
  <c r="BD20" i="4" s="1"/>
  <c r="AH20" i="4" a="1"/>
  <c r="AH20" i="4"/>
  <c r="BC20" i="4" s="1"/>
  <c r="AG20" i="4" a="1"/>
  <c r="AG20" i="4" s="1"/>
  <c r="BB20" i="4" s="1"/>
  <c r="AF20" i="4" a="1"/>
  <c r="AF20" i="4"/>
  <c r="BA20" i="4" s="1"/>
  <c r="AE20" i="4" a="1"/>
  <c r="AE20" i="4" s="1"/>
  <c r="AZ20" i="4" s="1"/>
  <c r="AD20" i="4" a="1"/>
  <c r="AD20" i="4"/>
  <c r="AC20" i="4" a="1"/>
  <c r="AC20" i="4" s="1"/>
  <c r="AX20" i="4" s="1"/>
  <c r="AB20" i="4" a="1"/>
  <c r="AB20" i="4"/>
  <c r="AW20" i="4" s="1"/>
  <c r="AA20" i="4" a="1"/>
  <c r="AA20" i="4" s="1"/>
  <c r="AV20" i="4" s="1"/>
  <c r="Z20" i="4"/>
  <c r="Y20" i="4"/>
  <c r="X20" i="4"/>
  <c r="DQ19" i="4"/>
  <c r="BA19" i="4"/>
  <c r="AZ19" i="4"/>
  <c r="AY19" i="4"/>
  <c r="AL19" i="4" a="1"/>
  <c r="AL19" i="4"/>
  <c r="BG19" i="4" s="1"/>
  <c r="AK19" i="4" a="1"/>
  <c r="AK19" i="4" s="1"/>
  <c r="BF19" i="4" s="1"/>
  <c r="AJ19" i="4" a="1"/>
  <c r="AJ19" i="4" s="1"/>
  <c r="BE19" i="4" s="1"/>
  <c r="AI19" i="4" a="1"/>
  <c r="AI19" i="4" s="1"/>
  <c r="BD19" i="4" s="1"/>
  <c r="AH19" i="4" a="1"/>
  <c r="AH19" i="4"/>
  <c r="BC19" i="4" s="1"/>
  <c r="AG19" i="4" a="1"/>
  <c r="AG19" i="4"/>
  <c r="BB19" i="4" s="1"/>
  <c r="AF19" i="4" a="1"/>
  <c r="AF19" i="4" s="1"/>
  <c r="AE19" i="4" a="1"/>
  <c r="AE19" i="4"/>
  <c r="AD19" i="4" a="1"/>
  <c r="AD19" i="4"/>
  <c r="AC19" i="4" a="1"/>
  <c r="AC19" i="4"/>
  <c r="AX19" i="4" s="1"/>
  <c r="AB19" i="4" a="1"/>
  <c r="AB19" i="4" s="1"/>
  <c r="AW19" i="4" s="1"/>
  <c r="AA19" i="4" a="1"/>
  <c r="AA19" i="4"/>
  <c r="AV19" i="4" s="1"/>
  <c r="Z19" i="4"/>
  <c r="AU19" i="4" s="1"/>
  <c r="Y19" i="4"/>
  <c r="X19" i="4"/>
  <c r="DQ18" i="4"/>
  <c r="BF18" i="4"/>
  <c r="BC18" i="4"/>
  <c r="AW18" i="4"/>
  <c r="AU18" i="4"/>
  <c r="AL18" i="4" a="1"/>
  <c r="AL18" i="4"/>
  <c r="BG18" i="4" s="1"/>
  <c r="AK18" i="4" a="1"/>
  <c r="AK18" i="4"/>
  <c r="AJ18" i="4" a="1"/>
  <c r="AJ18" i="4" s="1"/>
  <c r="BE18" i="4" s="1"/>
  <c r="AI18" i="4" a="1"/>
  <c r="AI18" i="4"/>
  <c r="BD18" i="4" s="1"/>
  <c r="AH18" i="4" a="1"/>
  <c r="AH18" i="4"/>
  <c r="AG18" i="4" a="1"/>
  <c r="AG18" i="4"/>
  <c r="BB18" i="4" s="1"/>
  <c r="AF18" i="4" a="1"/>
  <c r="AF18" i="4" s="1"/>
  <c r="BA18" i="4" s="1"/>
  <c r="AE18" i="4" a="1"/>
  <c r="AE18" i="4"/>
  <c r="AZ18" i="4" s="1"/>
  <c r="AD18" i="4" a="1"/>
  <c r="AD18" i="4"/>
  <c r="AY18" i="4" s="1"/>
  <c r="AC18" i="4" a="1"/>
  <c r="AC18" i="4"/>
  <c r="AX18" i="4" s="1"/>
  <c r="AB18" i="4" a="1"/>
  <c r="AB18" i="4" s="1"/>
  <c r="AA18" i="4" a="1"/>
  <c r="AA18" i="4" s="1"/>
  <c r="AV18" i="4" s="1"/>
  <c r="Z18" i="4"/>
  <c r="Y18" i="4"/>
  <c r="X18" i="4"/>
  <c r="DQ17" i="4"/>
  <c r="BG17" i="4"/>
  <c r="BE17" i="4"/>
  <c r="AY17" i="4"/>
  <c r="AX17" i="4"/>
  <c r="AV17" i="4"/>
  <c r="AL17" i="4" a="1"/>
  <c r="AL17" i="4"/>
  <c r="AK17" i="4" a="1"/>
  <c r="AK17" i="4"/>
  <c r="BF17" i="4" s="1"/>
  <c r="AJ17" i="4" a="1"/>
  <c r="AJ17" i="4"/>
  <c r="AI17" i="4" a="1"/>
  <c r="AI17" i="4" s="1"/>
  <c r="BD17" i="4" s="1"/>
  <c r="AH17" i="4" a="1"/>
  <c r="AH17" i="4"/>
  <c r="BC17" i="4" s="1"/>
  <c r="AG17" i="4" a="1"/>
  <c r="AG17" i="4"/>
  <c r="BB17" i="4" s="1"/>
  <c r="AF17" i="4" a="1"/>
  <c r="AF17" i="4" s="1"/>
  <c r="BA17" i="4" s="1"/>
  <c r="AE17" i="4" a="1"/>
  <c r="AE17" i="4" s="1"/>
  <c r="AZ17" i="4" s="1"/>
  <c r="AD17" i="4" a="1"/>
  <c r="AD17" i="4" s="1"/>
  <c r="AC17" i="4" a="1"/>
  <c r="AC17" i="4"/>
  <c r="AB17" i="4" a="1"/>
  <c r="AB17" i="4" s="1"/>
  <c r="AW17" i="4" s="1"/>
  <c r="AA17" i="4" a="1"/>
  <c r="AA17" i="4" s="1"/>
  <c r="Z17" i="4"/>
  <c r="AU17" i="4" s="1"/>
  <c r="Y17" i="4"/>
  <c r="X17" i="4"/>
  <c r="DQ16" i="4"/>
  <c r="BG16" i="4"/>
  <c r="BF16" i="4"/>
  <c r="BB16" i="4"/>
  <c r="AV16" i="4"/>
  <c r="AL16" i="4" a="1"/>
  <c r="AL16" i="4" s="1"/>
  <c r="AK16" i="4" a="1"/>
  <c r="AK16" i="4" s="1"/>
  <c r="AJ16" i="4" a="1"/>
  <c r="AJ16" i="4"/>
  <c r="BE16" i="4" s="1"/>
  <c r="AI16" i="4" a="1"/>
  <c r="AI16" i="4"/>
  <c r="BD16" i="4" s="1"/>
  <c r="AH16" i="4" a="1"/>
  <c r="AH16" i="4" s="1"/>
  <c r="BC16" i="4" s="1"/>
  <c r="AG16" i="4" a="1"/>
  <c r="AG16" i="4" s="1"/>
  <c r="AF16" i="4" a="1"/>
  <c r="AF16" i="4"/>
  <c r="BA16" i="4" s="1"/>
  <c r="AE16" i="4" a="1"/>
  <c r="AE16" i="4"/>
  <c r="AZ16" i="4" s="1"/>
  <c r="AD16" i="4" a="1"/>
  <c r="AD16" i="4" s="1"/>
  <c r="AY16" i="4" s="1"/>
  <c r="AC16" i="4" a="1"/>
  <c r="AC16" i="4" s="1"/>
  <c r="AX16" i="4" s="1"/>
  <c r="AB16" i="4" a="1"/>
  <c r="AB16" i="4"/>
  <c r="AW16" i="4" s="1"/>
  <c r="AA16" i="4" a="1"/>
  <c r="AA16" i="4"/>
  <c r="Z16" i="4"/>
  <c r="AU16" i="4" s="1"/>
  <c r="Y16" i="4"/>
  <c r="X16" i="4"/>
  <c r="DQ15" i="4"/>
  <c r="BG15" i="4"/>
  <c r="AY15" i="4"/>
  <c r="AX15" i="4"/>
  <c r="AU15" i="4"/>
  <c r="AL15" i="4" a="1"/>
  <c r="AL15" i="4" s="1"/>
  <c r="AK15" i="4" a="1"/>
  <c r="AK15" i="4"/>
  <c r="BF15" i="4" s="1"/>
  <c r="AJ15" i="4" a="1"/>
  <c r="AJ15" i="4" s="1"/>
  <c r="BE15" i="4" s="1"/>
  <c r="AI15" i="4" a="1"/>
  <c r="AI15" i="4"/>
  <c r="BD15" i="4" s="1"/>
  <c r="AH15" i="4" a="1"/>
  <c r="AH15" i="4" s="1"/>
  <c r="BC15" i="4" s="1"/>
  <c r="AG15" i="4" a="1"/>
  <c r="AG15" i="4" s="1"/>
  <c r="BB15" i="4" s="1"/>
  <c r="AF15" i="4" a="1"/>
  <c r="AF15" i="4"/>
  <c r="BA15" i="4" s="1"/>
  <c r="AE15" i="4" a="1"/>
  <c r="AE15" i="4"/>
  <c r="AZ15" i="4" s="1"/>
  <c r="AD15" i="4" a="1"/>
  <c r="AD15" i="4" s="1"/>
  <c r="AC15" i="4" a="1"/>
  <c r="AC15" i="4"/>
  <c r="AB15" i="4" a="1"/>
  <c r="AB15" i="4"/>
  <c r="AW15" i="4" s="1"/>
  <c r="AA15" i="4" a="1"/>
  <c r="AA15" i="4" s="1"/>
  <c r="AV15" i="4" s="1"/>
  <c r="Z15" i="4"/>
  <c r="Y15" i="4"/>
  <c r="X15" i="4"/>
  <c r="DQ14" i="4"/>
  <c r="BF14" i="4"/>
  <c r="BD14" i="4"/>
  <c r="AW14" i="4"/>
  <c r="AL14" i="4" a="1"/>
  <c r="AL14" i="4"/>
  <c r="BG14" i="4" s="1"/>
  <c r="AK14" i="4" a="1"/>
  <c r="AK14" i="4"/>
  <c r="AJ14" i="4" a="1"/>
  <c r="AJ14" i="4"/>
  <c r="BE14" i="4" s="1"/>
  <c r="AI14" i="4" a="1"/>
  <c r="AI14" i="4" s="1"/>
  <c r="AH14" i="4" a="1"/>
  <c r="AH14" i="4"/>
  <c r="BC14" i="4" s="1"/>
  <c r="AG14" i="4" a="1"/>
  <c r="AG14" i="4" s="1"/>
  <c r="BB14" i="4" s="1"/>
  <c r="AF14" i="4" a="1"/>
  <c r="AF14" i="4" s="1"/>
  <c r="BA14" i="4" s="1"/>
  <c r="AE14" i="4" a="1"/>
  <c r="AE14" i="4" s="1"/>
  <c r="AZ14" i="4" s="1"/>
  <c r="AD14" i="4" a="1"/>
  <c r="AD14" i="4" s="1"/>
  <c r="AY14" i="4" s="1"/>
  <c r="AC14" i="4" a="1"/>
  <c r="AC14" i="4" s="1"/>
  <c r="AX14" i="4" s="1"/>
  <c r="AB14" i="4" a="1"/>
  <c r="AB14" i="4"/>
  <c r="AA14" i="4" a="1"/>
  <c r="AA14" i="4" s="1"/>
  <c r="Z14" i="4"/>
  <c r="AU14" i="4" s="1"/>
  <c r="Y14" i="4"/>
  <c r="X14" i="4"/>
  <c r="DQ13" i="4"/>
  <c r="AZ13" i="4"/>
  <c r="AY13" i="4"/>
  <c r="AL13" i="4" a="1"/>
  <c r="AL13" i="4"/>
  <c r="BG13" i="4" s="1"/>
  <c r="AK13" i="4" a="1"/>
  <c r="AK13" i="4" s="1"/>
  <c r="BF13" i="4" s="1"/>
  <c r="AJ13" i="4" a="1"/>
  <c r="AJ13" i="4"/>
  <c r="BE13" i="4" s="1"/>
  <c r="AI13" i="4" a="1"/>
  <c r="AI13" i="4"/>
  <c r="BD13" i="4" s="1"/>
  <c r="AH13" i="4" a="1"/>
  <c r="AH13" i="4"/>
  <c r="AG13" i="4" a="1"/>
  <c r="AG13" i="4" s="1"/>
  <c r="BB13" i="4" s="1"/>
  <c r="AF13" i="4" a="1"/>
  <c r="AF13" i="4" s="1"/>
  <c r="BA13" i="4" s="1"/>
  <c r="AE13" i="4" a="1"/>
  <c r="AE13" i="4"/>
  <c r="AD13" i="4" a="1"/>
  <c r="AD13" i="4"/>
  <c r="AC13" i="4" a="1"/>
  <c r="AC13" i="4" s="1"/>
  <c r="AX13" i="4" s="1"/>
  <c r="AB13" i="4" a="1"/>
  <c r="AB13" i="4" s="1"/>
  <c r="AW13" i="4" s="1"/>
  <c r="AA13" i="4" a="1"/>
  <c r="AA13" i="4"/>
  <c r="Z13" i="4"/>
  <c r="AU13" i="4" s="1"/>
  <c r="Y13" i="4"/>
  <c r="X13" i="4"/>
  <c r="DQ12" i="4"/>
  <c r="BG12" i="4"/>
  <c r="AZ12" i="4"/>
  <c r="AL12" i="4" a="1"/>
  <c r="AL12" i="4"/>
  <c r="AK12" i="4" a="1"/>
  <c r="AK12" i="4" s="1"/>
  <c r="BF12" i="4" s="1"/>
  <c r="AJ12" i="4" a="1"/>
  <c r="AJ12" i="4"/>
  <c r="BE12" i="4" s="1"/>
  <c r="AI12" i="4" a="1"/>
  <c r="AI12" i="4"/>
  <c r="BD12" i="4" s="1"/>
  <c r="AH12" i="4" a="1"/>
  <c r="AH12" i="4"/>
  <c r="BC12" i="4" s="1"/>
  <c r="AG12" i="4" a="1"/>
  <c r="AG12" i="4" s="1"/>
  <c r="BB12" i="4" s="1"/>
  <c r="AF12" i="4" a="1"/>
  <c r="AF12" i="4"/>
  <c r="BA12" i="4" s="1"/>
  <c r="AE12" i="4" a="1"/>
  <c r="AE12" i="4"/>
  <c r="AD12" i="4" a="1"/>
  <c r="AD12" i="4"/>
  <c r="AY12" i="4" s="1"/>
  <c r="AC12" i="4" a="1"/>
  <c r="AC12" i="4" s="1"/>
  <c r="AX12" i="4" s="1"/>
  <c r="AB12" i="4" a="1"/>
  <c r="AB12" i="4"/>
  <c r="AW12" i="4" s="1"/>
  <c r="AA12" i="4" a="1"/>
  <c r="AA12" i="4"/>
  <c r="Z12" i="4"/>
  <c r="AU12" i="4" s="1"/>
  <c r="Y12" i="4"/>
  <c r="X12" i="4"/>
  <c r="DQ11" i="4"/>
  <c r="BG11" i="4"/>
  <c r="AY11" i="4"/>
  <c r="AU11" i="4"/>
  <c r="AL11" i="4" a="1"/>
  <c r="AL11" i="4" s="1"/>
  <c r="AK11" i="4" a="1"/>
  <c r="AK11" i="4"/>
  <c r="BF11" i="4" s="1"/>
  <c r="AJ11" i="4" a="1"/>
  <c r="AJ11" i="4" s="1"/>
  <c r="BE11" i="4" s="1"/>
  <c r="AI11" i="4" a="1"/>
  <c r="AI11" i="4"/>
  <c r="BD11" i="4" s="1"/>
  <c r="AH11" i="4" a="1"/>
  <c r="AH11" i="4" s="1"/>
  <c r="BC11" i="4" s="1"/>
  <c r="AG11" i="4" a="1"/>
  <c r="AG11" i="4" s="1"/>
  <c r="BB11" i="4" s="1"/>
  <c r="AF11" i="4" a="1"/>
  <c r="AF11" i="4"/>
  <c r="BA11" i="4" s="1"/>
  <c r="AE11" i="4" a="1"/>
  <c r="AE11" i="4"/>
  <c r="AZ11" i="4" s="1"/>
  <c r="AD11" i="4" a="1"/>
  <c r="AD11" i="4" s="1"/>
  <c r="AC11" i="4" a="1"/>
  <c r="AC11" i="4"/>
  <c r="AX11" i="4" s="1"/>
  <c r="AB11" i="4" a="1"/>
  <c r="AB11" i="4"/>
  <c r="AW11" i="4" s="1"/>
  <c r="AA11" i="4" a="1"/>
  <c r="AA11" i="4" s="1"/>
  <c r="AV11" i="4" s="1"/>
  <c r="Z11" i="4"/>
  <c r="Y11" i="4"/>
  <c r="X11" i="4"/>
  <c r="DQ10" i="4"/>
  <c r="BG10" i="4"/>
  <c r="AZ10" i="4"/>
  <c r="AL10" i="4" a="1"/>
  <c r="AL10" i="4"/>
  <c r="AK10" i="4" a="1"/>
  <c r="AK10" i="4" s="1"/>
  <c r="BF10" i="4" s="1"/>
  <c r="AJ10" i="4" a="1"/>
  <c r="AJ10" i="4"/>
  <c r="BE10" i="4" s="1"/>
  <c r="AI10" i="4" a="1"/>
  <c r="AI10" i="4"/>
  <c r="BD10" i="4" s="1"/>
  <c r="AH10" i="4" a="1"/>
  <c r="AH10" i="4"/>
  <c r="BC10" i="4" s="1"/>
  <c r="AG10" i="4" a="1"/>
  <c r="AG10" i="4" s="1"/>
  <c r="BB10" i="4" s="1"/>
  <c r="AF10" i="4" a="1"/>
  <c r="AF10" i="4" s="1"/>
  <c r="BA10" i="4" s="1"/>
  <c r="AE10" i="4" a="1"/>
  <c r="AE10" i="4"/>
  <c r="AD10" i="4" a="1"/>
  <c r="AD10" i="4"/>
  <c r="AY10" i="4" s="1"/>
  <c r="AC10" i="4" a="1"/>
  <c r="AC10" i="4" s="1"/>
  <c r="AX10" i="4" s="1"/>
  <c r="AB10" i="4" a="1"/>
  <c r="AB10" i="4" s="1"/>
  <c r="AW10" i="4" s="1"/>
  <c r="AA10" i="4" a="1"/>
  <c r="AA10" i="4"/>
  <c r="AV10" i="4" s="1"/>
  <c r="Z10" i="4"/>
  <c r="AU10" i="4" s="1"/>
  <c r="Y10" i="4"/>
  <c r="X10" i="4"/>
  <c r="DQ9" i="4"/>
  <c r="AZ9" i="4"/>
  <c r="AY9" i="4"/>
  <c r="AL9" i="4" a="1"/>
  <c r="AL9" i="4"/>
  <c r="BG9" i="4" s="1"/>
  <c r="AK9" i="4" a="1"/>
  <c r="AK9" i="4" s="1"/>
  <c r="BF9" i="4" s="1"/>
  <c r="AJ9" i="4" a="1"/>
  <c r="AJ9" i="4"/>
  <c r="BE9" i="4" s="1"/>
  <c r="AI9" i="4" a="1"/>
  <c r="AI9" i="4"/>
  <c r="BD9" i="4" s="1"/>
  <c r="AH9" i="4" a="1"/>
  <c r="AH9" i="4"/>
  <c r="BC9" i="4" s="1"/>
  <c r="AG9" i="4" a="1"/>
  <c r="AG9" i="4" s="1"/>
  <c r="BB9" i="4" s="1"/>
  <c r="AF9" i="4" a="1"/>
  <c r="AF9" i="4"/>
  <c r="BA9" i="4" s="1"/>
  <c r="AE9" i="4" a="1"/>
  <c r="AE9" i="4"/>
  <c r="AD9" i="4" a="1"/>
  <c r="AD9" i="4"/>
  <c r="AC9" i="4" a="1"/>
  <c r="AC9" i="4" s="1"/>
  <c r="AX9" i="4" s="1"/>
  <c r="AB9" i="4" a="1"/>
  <c r="AB9" i="4"/>
  <c r="AW9" i="4" s="1"/>
  <c r="AA9" i="4" a="1"/>
  <c r="AA9" i="4" s="1"/>
  <c r="AV9" i="4" s="1"/>
  <c r="Z9" i="4"/>
  <c r="Y9" i="4"/>
  <c r="X9" i="4"/>
  <c r="DQ8" i="4"/>
  <c r="BG8" i="4"/>
  <c r="BC8" i="4"/>
  <c r="BB8" i="4"/>
  <c r="AL8" i="4" a="1"/>
  <c r="AL8" i="4" s="1"/>
  <c r="AK8" i="4" a="1"/>
  <c r="AK8" i="4"/>
  <c r="BF8" i="4" s="1"/>
  <c r="AJ8" i="4" a="1"/>
  <c r="AJ8" i="4" s="1"/>
  <c r="BE8" i="4" s="1"/>
  <c r="AI8" i="4" a="1"/>
  <c r="AI8" i="4"/>
  <c r="BD8" i="4" s="1"/>
  <c r="AH8" i="4" a="1"/>
  <c r="AH8" i="4"/>
  <c r="AG8" i="4" a="1"/>
  <c r="AG8" i="4"/>
  <c r="AF8" i="4" a="1"/>
  <c r="AF8" i="4" s="1"/>
  <c r="BA8" i="4" s="1"/>
  <c r="AE8" i="4" a="1"/>
  <c r="AE8" i="4"/>
  <c r="AZ8" i="4" s="1"/>
  <c r="AD8" i="4" a="1"/>
  <c r="AD8" i="4" s="1"/>
  <c r="AY8" i="4" s="1"/>
  <c r="AC8" i="4" a="1"/>
  <c r="AC8" i="4"/>
  <c r="AX8" i="4" s="1"/>
  <c r="AB8" i="4" a="1"/>
  <c r="AB8" i="4" s="1"/>
  <c r="AW8" i="4" s="1"/>
  <c r="AA8" i="4" a="1"/>
  <c r="AA8" i="4"/>
  <c r="AV8" i="4" s="1"/>
  <c r="Z8" i="4"/>
  <c r="Y8" i="4"/>
  <c r="X8" i="4"/>
  <c r="DQ7" i="4"/>
  <c r="BC7" i="4"/>
  <c r="AY7" i="4"/>
  <c r="AU7" i="4"/>
  <c r="AL7" i="4" a="1"/>
  <c r="AL7" i="4"/>
  <c r="BG7" i="4" s="1"/>
  <c r="AK7" i="4" a="1"/>
  <c r="AK7" i="4" s="1"/>
  <c r="BF7" i="4" s="1"/>
  <c r="AJ7" i="4" a="1"/>
  <c r="AJ7" i="4"/>
  <c r="BE7" i="4" s="1"/>
  <c r="AI7" i="4" a="1"/>
  <c r="AI7" i="4"/>
  <c r="BD7" i="4" s="1"/>
  <c r="AH7" i="4" a="1"/>
  <c r="AH7" i="4"/>
  <c r="AG7" i="4" a="1"/>
  <c r="AG7" i="4" s="1"/>
  <c r="BB7" i="4" s="1"/>
  <c r="AF7" i="4" a="1"/>
  <c r="AF7" i="4"/>
  <c r="BA7" i="4" s="1"/>
  <c r="AE7" i="4" a="1"/>
  <c r="AE7" i="4" s="1"/>
  <c r="AZ7" i="4" s="1"/>
  <c r="AD7" i="4" a="1"/>
  <c r="AD7" i="4"/>
  <c r="AC7" i="4" a="1"/>
  <c r="AC7" i="4" s="1"/>
  <c r="AX7" i="4" s="1"/>
  <c r="AB7" i="4" a="1"/>
  <c r="AB7" i="4"/>
  <c r="AW7" i="4" s="1"/>
  <c r="AA7" i="4" a="1"/>
  <c r="AA7" i="4"/>
  <c r="AV7" i="4" s="1"/>
  <c r="Z7" i="4"/>
  <c r="Y7" i="4"/>
  <c r="X7" i="4"/>
  <c r="DQ6" i="4"/>
  <c r="BG6" i="4"/>
  <c r="BC6" i="4"/>
  <c r="AY6" i="4"/>
  <c r="AX6" i="4"/>
  <c r="AU6" i="4"/>
  <c r="AL6" i="4" a="1"/>
  <c r="AL6" i="4"/>
  <c r="AK6" i="4" a="1"/>
  <c r="AK6" i="4"/>
  <c r="BF6" i="4" s="1"/>
  <c r="AJ6" i="4" a="1"/>
  <c r="AJ6" i="4" s="1"/>
  <c r="BE6" i="4" s="1"/>
  <c r="AI6" i="4" a="1"/>
  <c r="AI6" i="4"/>
  <c r="BD6" i="4" s="1"/>
  <c r="AH6" i="4" a="1"/>
  <c r="AH6" i="4"/>
  <c r="AG6" i="4" a="1"/>
  <c r="AG6" i="4" s="1"/>
  <c r="BB6" i="4" s="1"/>
  <c r="AF6" i="4" a="1"/>
  <c r="AF6" i="4" s="1"/>
  <c r="BA6" i="4" s="1"/>
  <c r="AE6" i="4" a="1"/>
  <c r="AE6" i="4" s="1"/>
  <c r="AZ6" i="4" s="1"/>
  <c r="AD6" i="4" a="1"/>
  <c r="AD6" i="4"/>
  <c r="AC6" i="4" a="1"/>
  <c r="AC6" i="4"/>
  <c r="AB6" i="4" a="1"/>
  <c r="AB6" i="4" s="1"/>
  <c r="AW6" i="4" s="1"/>
  <c r="AA6" i="4" a="1"/>
  <c r="AA6" i="4" s="1"/>
  <c r="AV6" i="4" s="1"/>
  <c r="Z6" i="4"/>
  <c r="Y6" i="4"/>
  <c r="X6" i="4"/>
  <c r="DQ5" i="4"/>
  <c r="BF5" i="4"/>
  <c r="AW5" i="4"/>
  <c r="AL5" i="4" a="1"/>
  <c r="AL5" i="4"/>
  <c r="BG5" i="4" s="1"/>
  <c r="AK5" i="4" a="1"/>
  <c r="AK5" i="4"/>
  <c r="AJ5" i="4" a="1"/>
  <c r="AJ5" i="4" s="1"/>
  <c r="BE5" i="4" s="1"/>
  <c r="AI5" i="4" a="1"/>
  <c r="AI5" i="4"/>
  <c r="BD5" i="4" s="1"/>
  <c r="AH5" i="4" a="1"/>
  <c r="AH5" i="4" s="1"/>
  <c r="BC5" i="4" s="1"/>
  <c r="AG5" i="4" a="1"/>
  <c r="AG5" i="4"/>
  <c r="BB5" i="4" s="1"/>
  <c r="AF5" i="4" a="1"/>
  <c r="AF5" i="4" s="1"/>
  <c r="BA5" i="4" s="1"/>
  <c r="AE5" i="4" a="1"/>
  <c r="AE5" i="4"/>
  <c r="AZ5" i="4" s="1"/>
  <c r="AD5" i="4" a="1"/>
  <c r="AD5" i="4" s="1"/>
  <c r="AY5" i="4" s="1"/>
  <c r="AC5" i="4" a="1"/>
  <c r="AC5" i="4"/>
  <c r="AX5" i="4" s="1"/>
  <c r="AB5" i="4" a="1"/>
  <c r="AB5" i="4" s="1"/>
  <c r="AA5" i="4" a="1"/>
  <c r="AA5" i="4"/>
  <c r="AV5" i="4" s="1"/>
  <c r="Z5" i="4"/>
  <c r="AU5" i="4" s="1"/>
  <c r="Y5" i="4"/>
  <c r="X5" i="4"/>
  <c r="BB33" i="2"/>
  <c r="BA33" i="2"/>
  <c r="AL33" i="2" a="1"/>
  <c r="AL33" i="2" s="1"/>
  <c r="BM33" i="2" s="1"/>
  <c r="AK33" i="2" a="1"/>
  <c r="AK33" i="2" s="1"/>
  <c r="BL33" i="2" s="1"/>
  <c r="AJ33" i="2" a="1"/>
  <c r="AJ33" i="2"/>
  <c r="BK33" i="2" s="1"/>
  <c r="AI33" i="2" a="1"/>
  <c r="AI33" i="2"/>
  <c r="BJ33" i="2" s="1"/>
  <c r="AH33" i="2" a="1"/>
  <c r="AH33" i="2"/>
  <c r="BI33" i="2" s="1"/>
  <c r="AG33" i="2" a="1"/>
  <c r="AG33" i="2" s="1"/>
  <c r="BH33" i="2" s="1"/>
  <c r="AF33" i="2" a="1"/>
  <c r="AF33" i="2" s="1"/>
  <c r="BG33" i="2" s="1"/>
  <c r="AE33" i="2" a="1"/>
  <c r="AE33" i="2"/>
  <c r="BF33" i="2" s="1"/>
  <c r="AD33" i="2" a="1"/>
  <c r="AD33" i="2" s="1"/>
  <c r="BE33" i="2" s="1"/>
  <c r="AC33" i="2" a="1"/>
  <c r="AC33" i="2" s="1"/>
  <c r="BD33" i="2" s="1"/>
  <c r="AB33" i="2" a="1"/>
  <c r="AB33" i="2" s="1"/>
  <c r="BC33" i="2" s="1"/>
  <c r="AA33" i="2" a="1"/>
  <c r="AA33" i="2"/>
  <c r="Z33" i="2"/>
  <c r="AU33" i="2" s="1"/>
  <c r="Y33" i="2"/>
  <c r="X33" i="2"/>
  <c r="BE32" i="2"/>
  <c r="BB32" i="2"/>
  <c r="BA32" i="2"/>
  <c r="AU32" i="2"/>
  <c r="AL32" i="2" a="1"/>
  <c r="AL32" i="2"/>
  <c r="BM32" i="2" s="1"/>
  <c r="AK32" i="2" a="1"/>
  <c r="AK32" i="2" s="1"/>
  <c r="BL32" i="2" s="1"/>
  <c r="AJ32" i="2" a="1"/>
  <c r="AJ32" i="2"/>
  <c r="BK32" i="2" s="1"/>
  <c r="AI32" i="2" a="1"/>
  <c r="AI32" i="2" s="1"/>
  <c r="BJ32" i="2" s="1"/>
  <c r="AH32" i="2" a="1"/>
  <c r="AH32" i="2"/>
  <c r="BI32" i="2" s="1"/>
  <c r="AG32" i="2" a="1"/>
  <c r="AG32" i="2" s="1"/>
  <c r="BH32" i="2" s="1"/>
  <c r="AF32" i="2" a="1"/>
  <c r="AF32" i="2" s="1"/>
  <c r="BG32" i="2" s="1"/>
  <c r="AE32" i="2" a="1"/>
  <c r="AE32" i="2" s="1"/>
  <c r="BF32" i="2" s="1"/>
  <c r="AD32" i="2" a="1"/>
  <c r="AD32" i="2"/>
  <c r="AC32" i="2" a="1"/>
  <c r="AC32" i="2" s="1"/>
  <c r="BD32" i="2" s="1"/>
  <c r="AB32" i="2" a="1"/>
  <c r="AB32" i="2" s="1"/>
  <c r="BC32" i="2" s="1"/>
  <c r="AA32" i="2" a="1"/>
  <c r="AA32" i="2"/>
  <c r="Z32" i="2"/>
  <c r="Y32" i="2"/>
  <c r="X32" i="2"/>
  <c r="BL31" i="2"/>
  <c r="BK31" i="2"/>
  <c r="BG31" i="2"/>
  <c r="BB31" i="2"/>
  <c r="BA31" i="2"/>
  <c r="AL31" i="2" a="1"/>
  <c r="AL31" i="2" s="1"/>
  <c r="BM31" i="2" s="1"/>
  <c r="AK31" i="2" a="1"/>
  <c r="AK31" i="2" s="1"/>
  <c r="AJ31" i="2" a="1"/>
  <c r="AJ31" i="2"/>
  <c r="AI31" i="2" a="1"/>
  <c r="AI31" i="2"/>
  <c r="BJ31" i="2" s="1"/>
  <c r="AH31" i="2" a="1"/>
  <c r="AH31" i="2" s="1"/>
  <c r="BI31" i="2" s="1"/>
  <c r="AG31" i="2" a="1"/>
  <c r="AG31" i="2" s="1"/>
  <c r="BH31" i="2" s="1"/>
  <c r="AF31" i="2" a="1"/>
  <c r="AF31" i="2"/>
  <c r="AE31" i="2" a="1"/>
  <c r="AE31" i="2"/>
  <c r="BF31" i="2" s="1"/>
  <c r="AD31" i="2" a="1"/>
  <c r="AD31" i="2" s="1"/>
  <c r="BE31" i="2" s="1"/>
  <c r="AC31" i="2" a="1"/>
  <c r="AC31" i="2"/>
  <c r="BD31" i="2" s="1"/>
  <c r="AB31" i="2" a="1"/>
  <c r="AB31" i="2" s="1"/>
  <c r="BC31" i="2" s="1"/>
  <c r="AA31" i="2" a="1"/>
  <c r="AA31" i="2"/>
  <c r="Z31" i="2"/>
  <c r="Y31" i="2"/>
  <c r="X31" i="2"/>
  <c r="BG30" i="2"/>
  <c r="BF30" i="2"/>
  <c r="BE30" i="2"/>
  <c r="BD30" i="2"/>
  <c r="BA30" i="2"/>
  <c r="AL30" i="2" a="1"/>
  <c r="AL30" i="2"/>
  <c r="BM30" i="2" s="1"/>
  <c r="AK30" i="2" a="1"/>
  <c r="AK30" i="2" s="1"/>
  <c r="BL30" i="2" s="1"/>
  <c r="AJ30" i="2" a="1"/>
  <c r="AJ30" i="2"/>
  <c r="BK30" i="2" s="1"/>
  <c r="AI30" i="2" a="1"/>
  <c r="AI30" i="2"/>
  <c r="BJ30" i="2" s="1"/>
  <c r="AH30" i="2" a="1"/>
  <c r="AH30" i="2"/>
  <c r="BI30" i="2" s="1"/>
  <c r="AG30" i="2" a="1"/>
  <c r="AG30" i="2" s="1"/>
  <c r="BH30" i="2" s="1"/>
  <c r="AF30" i="2" a="1"/>
  <c r="AF30" i="2" s="1"/>
  <c r="AE30" i="2" a="1"/>
  <c r="AE30" i="2"/>
  <c r="AD30" i="2" a="1"/>
  <c r="AD30" i="2"/>
  <c r="AC30" i="2" a="1"/>
  <c r="AC30" i="2" s="1"/>
  <c r="AB30" i="2" a="1"/>
  <c r="AB30" i="2" s="1"/>
  <c r="BC30" i="2" s="1"/>
  <c r="AA30" i="2" a="1"/>
  <c r="AA30" i="2"/>
  <c r="BB30" i="2" s="1"/>
  <c r="Z30" i="2"/>
  <c r="AU30" i="2" s="1"/>
  <c r="Y30" i="2"/>
  <c r="X30" i="2"/>
  <c r="BM29" i="2"/>
  <c r="BL29" i="2"/>
  <c r="BH29" i="2"/>
  <c r="BG29" i="2"/>
  <c r="BA29" i="2"/>
  <c r="AU29" i="2"/>
  <c r="AL29" i="2" a="1"/>
  <c r="AL29" i="2"/>
  <c r="AK29" i="2" a="1"/>
  <c r="AK29" i="2" s="1"/>
  <c r="AJ29" i="2" a="1"/>
  <c r="AJ29" i="2"/>
  <c r="BK29" i="2" s="1"/>
  <c r="AI29" i="2" a="1"/>
  <c r="AI29" i="2" s="1"/>
  <c r="BJ29" i="2" s="1"/>
  <c r="AH29" i="2" a="1"/>
  <c r="AH29" i="2"/>
  <c r="BI29" i="2" s="1"/>
  <c r="AG29" i="2" a="1"/>
  <c r="AG29" i="2" s="1"/>
  <c r="AF29" i="2" a="1"/>
  <c r="AF29" i="2"/>
  <c r="AE29" i="2" a="1"/>
  <c r="AE29" i="2"/>
  <c r="BF29" i="2" s="1"/>
  <c r="AD29" i="2" a="1"/>
  <c r="AD29" i="2"/>
  <c r="BE29" i="2" s="1"/>
  <c r="AC29" i="2" a="1"/>
  <c r="AC29" i="2" s="1"/>
  <c r="BD29" i="2" s="1"/>
  <c r="AB29" i="2" a="1"/>
  <c r="AB29" i="2" s="1"/>
  <c r="BC29" i="2" s="1"/>
  <c r="AA29" i="2" a="1"/>
  <c r="AA29" i="2"/>
  <c r="BB29" i="2" s="1"/>
  <c r="Z29" i="2"/>
  <c r="Y29" i="2"/>
  <c r="X29" i="2"/>
  <c r="BM28" i="2"/>
  <c r="BG28" i="2"/>
  <c r="BE28" i="2"/>
  <c r="BC28" i="2"/>
  <c r="BA28" i="2"/>
  <c r="AU28" i="2"/>
  <c r="AL28" i="2" a="1"/>
  <c r="AL28" i="2"/>
  <c r="AK28" i="2" a="1"/>
  <c r="AK28" i="2"/>
  <c r="BL28" i="2" s="1"/>
  <c r="AJ28" i="2" a="1"/>
  <c r="AJ28" i="2" s="1"/>
  <c r="BK28" i="2" s="1"/>
  <c r="AI28" i="2" a="1"/>
  <c r="AI28" i="2"/>
  <c r="BJ28" i="2" s="1"/>
  <c r="AH28" i="2" a="1"/>
  <c r="AH28" i="2"/>
  <c r="BI28" i="2" s="1"/>
  <c r="AG28" i="2" a="1"/>
  <c r="AG28" i="2" s="1"/>
  <c r="BH28" i="2" s="1"/>
  <c r="AF28" i="2" a="1"/>
  <c r="AF28" i="2" s="1"/>
  <c r="AE28" i="2" a="1"/>
  <c r="AE28" i="2" s="1"/>
  <c r="BF28" i="2" s="1"/>
  <c r="AD28" i="2" a="1"/>
  <c r="AD28" i="2"/>
  <c r="AC28" i="2" a="1"/>
  <c r="AC28" i="2" s="1"/>
  <c r="BD28" i="2" s="1"/>
  <c r="AB28" i="2" a="1"/>
  <c r="AB28" i="2" s="1"/>
  <c r="AA28" i="2" a="1"/>
  <c r="AA28" i="2" s="1"/>
  <c r="BB28" i="2" s="1"/>
  <c r="Z28" i="2"/>
  <c r="Y28" i="2"/>
  <c r="X28" i="2"/>
  <c r="BM27" i="2"/>
  <c r="BC27" i="2"/>
  <c r="BA27" i="2"/>
  <c r="AU27" i="2"/>
  <c r="AL27" i="2" a="1"/>
  <c r="AL27" i="2"/>
  <c r="AK27" i="2" a="1"/>
  <c r="AK27" i="2"/>
  <c r="BL27" i="2" s="1"/>
  <c r="AJ27" i="2" a="1"/>
  <c r="AJ27" i="2" s="1"/>
  <c r="BK27" i="2" s="1"/>
  <c r="AI27" i="2" a="1"/>
  <c r="AI27" i="2"/>
  <c r="BJ27" i="2" s="1"/>
  <c r="AH27" i="2" a="1"/>
  <c r="AH27" i="2" s="1"/>
  <c r="BI27" i="2" s="1"/>
  <c r="AG27" i="2" a="1"/>
  <c r="AG27" i="2"/>
  <c r="BH27" i="2" s="1"/>
  <c r="AF27" i="2" a="1"/>
  <c r="AF27" i="2" s="1"/>
  <c r="BG27" i="2" s="1"/>
  <c r="AE27" i="2" a="1"/>
  <c r="AE27" i="2" s="1"/>
  <c r="BF27" i="2" s="1"/>
  <c r="AD27" i="2" a="1"/>
  <c r="AD27" i="2" s="1"/>
  <c r="BE27" i="2" s="1"/>
  <c r="AC27" i="2" a="1"/>
  <c r="AC27" i="2"/>
  <c r="BD27" i="2" s="1"/>
  <c r="AB27" i="2" a="1"/>
  <c r="AB27" i="2" s="1"/>
  <c r="AA27" i="2" a="1"/>
  <c r="AA27" i="2" s="1"/>
  <c r="BB27" i="2" s="1"/>
  <c r="Z27" i="2"/>
  <c r="Y27" i="2"/>
  <c r="X27" i="2"/>
  <c r="BJ26" i="2"/>
  <c r="BF26" i="2"/>
  <c r="BA26" i="2"/>
  <c r="AU26" i="2"/>
  <c r="AL26" i="2" a="1"/>
  <c r="AL26" i="2" s="1"/>
  <c r="BM26" i="2" s="1"/>
  <c r="AK26" i="2" a="1"/>
  <c r="AK26" i="2"/>
  <c r="BL26" i="2" s="1"/>
  <c r="AJ26" i="2" a="1"/>
  <c r="AJ26" i="2" s="1"/>
  <c r="BK26" i="2" s="1"/>
  <c r="AI26" i="2" a="1"/>
  <c r="AI26" i="2" s="1"/>
  <c r="AH26" i="2" a="1"/>
  <c r="AH26" i="2"/>
  <c r="BI26" i="2" s="1"/>
  <c r="AG26" i="2" a="1"/>
  <c r="AG26" i="2"/>
  <c r="BH26" i="2" s="1"/>
  <c r="AF26" i="2" a="1"/>
  <c r="AF26" i="2" s="1"/>
  <c r="BG26" i="2" s="1"/>
  <c r="AE26" i="2" a="1"/>
  <c r="AE26" i="2" s="1"/>
  <c r="AD26" i="2" a="1"/>
  <c r="AD26" i="2"/>
  <c r="BE26" i="2" s="1"/>
  <c r="AC26" i="2" a="1"/>
  <c r="AC26" i="2"/>
  <c r="BD26" i="2" s="1"/>
  <c r="AB26" i="2" a="1"/>
  <c r="AB26" i="2" s="1"/>
  <c r="BC26" i="2" s="1"/>
  <c r="AA26" i="2" a="1"/>
  <c r="AA26" i="2" s="1"/>
  <c r="BB26" i="2" s="1"/>
  <c r="Z26" i="2"/>
  <c r="Y26" i="2"/>
  <c r="X26" i="2"/>
  <c r="BK25" i="2"/>
  <c r="BF25" i="2"/>
  <c r="BA25" i="2"/>
  <c r="AU25" i="2"/>
  <c r="AL25" i="2" a="1"/>
  <c r="AL25" i="2" s="1"/>
  <c r="BM25" i="2" s="1"/>
  <c r="AK25" i="2" a="1"/>
  <c r="AK25" i="2"/>
  <c r="BL25" i="2" s="1"/>
  <c r="AJ25" i="2" a="1"/>
  <c r="AJ25" i="2"/>
  <c r="AI25" i="2" a="1"/>
  <c r="AI25" i="2" s="1"/>
  <c r="BJ25" i="2" s="1"/>
  <c r="AH25" i="2" a="1"/>
  <c r="AH25" i="2" s="1"/>
  <c r="BI25" i="2" s="1"/>
  <c r="AG25" i="2" a="1"/>
  <c r="AG25" i="2"/>
  <c r="BH25" i="2" s="1"/>
  <c r="AF25" i="2" a="1"/>
  <c r="AF25" i="2"/>
  <c r="BG25" i="2" s="1"/>
  <c r="AE25" i="2" a="1"/>
  <c r="AE25" i="2" s="1"/>
  <c r="AD25" i="2" a="1"/>
  <c r="AD25" i="2" s="1"/>
  <c r="BE25" i="2" s="1"/>
  <c r="AC25" i="2" a="1"/>
  <c r="AC25" i="2" s="1"/>
  <c r="BD25" i="2" s="1"/>
  <c r="AB25" i="2" a="1"/>
  <c r="AB25" i="2"/>
  <c r="BC25" i="2" s="1"/>
  <c r="AA25" i="2" a="1"/>
  <c r="AA25" i="2" s="1"/>
  <c r="BB25" i="2" s="1"/>
  <c r="Z25" i="2"/>
  <c r="Y25" i="2"/>
  <c r="X25" i="2"/>
  <c r="BK24" i="2"/>
  <c r="BA24" i="2"/>
  <c r="AU24" i="2"/>
  <c r="AL24" i="2" a="1"/>
  <c r="AL24" i="2" s="1"/>
  <c r="BM24" i="2" s="1"/>
  <c r="AK24" i="2" a="1"/>
  <c r="AK24" i="2"/>
  <c r="BL24" i="2" s="1"/>
  <c r="AJ24" i="2" a="1"/>
  <c r="AJ24" i="2"/>
  <c r="AI24" i="2" a="1"/>
  <c r="AI24" i="2"/>
  <c r="BJ24" i="2" s="1"/>
  <c r="AH24" i="2" a="1"/>
  <c r="AH24" i="2" s="1"/>
  <c r="BI24" i="2" s="1"/>
  <c r="AG24" i="2" a="1"/>
  <c r="AG24" i="2" s="1"/>
  <c r="BH24" i="2" s="1"/>
  <c r="AF24" i="2" a="1"/>
  <c r="AF24" i="2"/>
  <c r="BG24" i="2" s="1"/>
  <c r="AE24" i="2" a="1"/>
  <c r="AE24" i="2" s="1"/>
  <c r="BF24" i="2" s="1"/>
  <c r="AD24" i="2" a="1"/>
  <c r="AD24" i="2" s="1"/>
  <c r="BE24" i="2" s="1"/>
  <c r="AC24" i="2" a="1"/>
  <c r="AC24" i="2"/>
  <c r="BD24" i="2" s="1"/>
  <c r="AB24" i="2" a="1"/>
  <c r="AB24" i="2"/>
  <c r="BC24" i="2" s="1"/>
  <c r="AA24" i="2" a="1"/>
  <c r="AA24" i="2" s="1"/>
  <c r="BB24" i="2" s="1"/>
  <c r="Z24" i="2"/>
  <c r="Y24" i="2"/>
  <c r="X24" i="2"/>
  <c r="BF23" i="2"/>
  <c r="BD23" i="2"/>
  <c r="BA23" i="2"/>
  <c r="AL23" i="2" a="1"/>
  <c r="AL23" i="2" s="1"/>
  <c r="BM23" i="2" s="1"/>
  <c r="AK23" i="2" a="1"/>
  <c r="AK23" i="2"/>
  <c r="BL23" i="2" s="1"/>
  <c r="AJ23" i="2" a="1"/>
  <c r="AJ23" i="2"/>
  <c r="BK23" i="2" s="1"/>
  <c r="AI23" i="2" a="1"/>
  <c r="AI23" i="2"/>
  <c r="BJ23" i="2" s="1"/>
  <c r="AH23" i="2" a="1"/>
  <c r="AH23" i="2" s="1"/>
  <c r="BI23" i="2" s="1"/>
  <c r="AG23" i="2" a="1"/>
  <c r="AG23" i="2" s="1"/>
  <c r="BH23" i="2" s="1"/>
  <c r="AF23" i="2" a="1"/>
  <c r="AF23" i="2"/>
  <c r="BG23" i="2" s="1"/>
  <c r="AE23" i="2" a="1"/>
  <c r="AE23" i="2"/>
  <c r="AD23" i="2" a="1"/>
  <c r="AD23" i="2" s="1"/>
  <c r="BE23" i="2" s="1"/>
  <c r="AC23" i="2" a="1"/>
  <c r="AC23" i="2" s="1"/>
  <c r="AB23" i="2" a="1"/>
  <c r="AB23" i="2"/>
  <c r="BC23" i="2" s="1"/>
  <c r="AA23" i="2" a="1"/>
  <c r="AA23" i="2"/>
  <c r="BB23" i="2" s="1"/>
  <c r="Z23" i="2"/>
  <c r="AU23" i="2" s="1"/>
  <c r="Y23" i="2"/>
  <c r="X23" i="2"/>
  <c r="BI22" i="2"/>
  <c r="BF22" i="2"/>
  <c r="BA22" i="2"/>
  <c r="AL22" i="2" a="1"/>
  <c r="AL22" i="2" s="1"/>
  <c r="BM22" i="2" s="1"/>
  <c r="AK22" i="2" a="1"/>
  <c r="AK22" i="2" s="1"/>
  <c r="BL22" i="2" s="1"/>
  <c r="AJ22" i="2" a="1"/>
  <c r="AJ22" i="2" s="1"/>
  <c r="BK22" i="2" s="1"/>
  <c r="AI22" i="2" a="1"/>
  <c r="AI22" i="2"/>
  <c r="BJ22" i="2" s="1"/>
  <c r="AH22" i="2" a="1"/>
  <c r="AH22" i="2"/>
  <c r="AG22" i="2" a="1"/>
  <c r="AG22" i="2" s="1"/>
  <c r="BH22" i="2" s="1"/>
  <c r="AF22" i="2" a="1"/>
  <c r="AF22" i="2" s="1"/>
  <c r="BG22" i="2" s="1"/>
  <c r="AE22" i="2" a="1"/>
  <c r="AE22" i="2"/>
  <c r="AD22" i="2" a="1"/>
  <c r="AD22" i="2"/>
  <c r="BE22" i="2" s="1"/>
  <c r="AC22" i="2" a="1"/>
  <c r="AC22" i="2" s="1"/>
  <c r="BD22" i="2" s="1"/>
  <c r="AB22" i="2" a="1"/>
  <c r="AB22" i="2"/>
  <c r="BC22" i="2" s="1"/>
  <c r="AA22" i="2" a="1"/>
  <c r="AA22" i="2"/>
  <c r="BB22" i="2" s="1"/>
  <c r="Z22" i="2"/>
  <c r="AU22" i="2" s="1"/>
  <c r="Y22" i="2"/>
  <c r="X22" i="2"/>
  <c r="BM21" i="2"/>
  <c r="BJ21" i="2"/>
  <c r="BI21" i="2"/>
  <c r="BE21" i="2"/>
  <c r="BD21" i="2"/>
  <c r="BA21" i="2"/>
  <c r="AU21" i="2"/>
  <c r="AL21" i="2" a="1"/>
  <c r="AL21" i="2"/>
  <c r="AK21" i="2" a="1"/>
  <c r="AK21" i="2" s="1"/>
  <c r="BL21" i="2" s="1"/>
  <c r="AJ21" i="2" a="1"/>
  <c r="AJ21" i="2"/>
  <c r="BK21" i="2" s="1"/>
  <c r="AI21" i="2" a="1"/>
  <c r="AI21" i="2"/>
  <c r="AH21" i="2" a="1"/>
  <c r="AH21" i="2"/>
  <c r="AG21" i="2" a="1"/>
  <c r="AG21" i="2" s="1"/>
  <c r="BH21" i="2" s="1"/>
  <c r="AF21" i="2" a="1"/>
  <c r="AF21" i="2"/>
  <c r="BG21" i="2" s="1"/>
  <c r="AE21" i="2" a="1"/>
  <c r="AE21" i="2" s="1"/>
  <c r="BF21" i="2" s="1"/>
  <c r="AD21" i="2" a="1"/>
  <c r="AD21" i="2"/>
  <c r="AC21" i="2" a="1"/>
  <c r="AC21" i="2" s="1"/>
  <c r="AB21" i="2" a="1"/>
  <c r="AB21" i="2"/>
  <c r="BC21" i="2" s="1"/>
  <c r="AA21" i="2" a="1"/>
  <c r="AA21" i="2"/>
  <c r="BB21" i="2" s="1"/>
  <c r="Z21" i="2"/>
  <c r="Y21" i="2"/>
  <c r="X21" i="2"/>
  <c r="BK20" i="2"/>
  <c r="BG20" i="2"/>
  <c r="BE20" i="2"/>
  <c r="BD20" i="2"/>
  <c r="BA20" i="2"/>
  <c r="AU20" i="2"/>
  <c r="AL20" i="2" a="1"/>
  <c r="AL20" i="2"/>
  <c r="BM20" i="2" s="1"/>
  <c r="AK20" i="2" a="1"/>
  <c r="AK20" i="2" s="1"/>
  <c r="BL20" i="2" s="1"/>
  <c r="AJ20" i="2" a="1"/>
  <c r="AJ20" i="2" s="1"/>
  <c r="AI20" i="2" a="1"/>
  <c r="AI20" i="2" s="1"/>
  <c r="BJ20" i="2" s="1"/>
  <c r="AH20" i="2" a="1"/>
  <c r="AH20" i="2"/>
  <c r="BI20" i="2" s="1"/>
  <c r="AG20" i="2" a="1"/>
  <c r="AG20" i="2"/>
  <c r="BH20" i="2" s="1"/>
  <c r="AF20" i="2" a="1"/>
  <c r="AF20" i="2" s="1"/>
  <c r="AE20" i="2" a="1"/>
  <c r="AE20" i="2"/>
  <c r="BF20" i="2" s="1"/>
  <c r="AD20" i="2" a="1"/>
  <c r="AD20" i="2"/>
  <c r="AC20" i="2" a="1"/>
  <c r="AC20" i="2"/>
  <c r="AB20" i="2" a="1"/>
  <c r="AB20" i="2" s="1"/>
  <c r="BC20" i="2" s="1"/>
  <c r="AA20" i="2" a="1"/>
  <c r="AA20" i="2"/>
  <c r="BB20" i="2" s="1"/>
  <c r="Z20" i="2"/>
  <c r="Y20" i="2"/>
  <c r="X20" i="2"/>
  <c r="BG19" i="2"/>
  <c r="BE19" i="2"/>
  <c r="BB19" i="2"/>
  <c r="BA19" i="2"/>
  <c r="AL19" i="2" a="1"/>
  <c r="AL19" i="2"/>
  <c r="BM19" i="2" s="1"/>
  <c r="AK19" i="2" a="1"/>
  <c r="AK19" i="2"/>
  <c r="BL19" i="2" s="1"/>
  <c r="AJ19" i="2" a="1"/>
  <c r="AJ19" i="2" s="1"/>
  <c r="BK19" i="2" s="1"/>
  <c r="AI19" i="2" a="1"/>
  <c r="AI19" i="2" s="1"/>
  <c r="BJ19" i="2" s="1"/>
  <c r="AH19" i="2" a="1"/>
  <c r="AH19" i="2"/>
  <c r="BI19" i="2" s="1"/>
  <c r="AG19" i="2" a="1"/>
  <c r="AG19" i="2"/>
  <c r="BH19" i="2" s="1"/>
  <c r="AF19" i="2" a="1"/>
  <c r="AF19" i="2" s="1"/>
  <c r="AE19" i="2" a="1"/>
  <c r="AE19" i="2"/>
  <c r="BF19" i="2" s="1"/>
  <c r="AD19" i="2" a="1"/>
  <c r="AD19" i="2"/>
  <c r="AC19" i="2" a="1"/>
  <c r="AC19" i="2"/>
  <c r="BD19" i="2" s="1"/>
  <c r="AB19" i="2" a="1"/>
  <c r="AB19" i="2" s="1"/>
  <c r="BC19" i="2" s="1"/>
  <c r="AA19" i="2" a="1"/>
  <c r="AA19" i="2"/>
  <c r="Z19" i="2"/>
  <c r="AU19" i="2" s="1"/>
  <c r="Y19" i="2"/>
  <c r="X19" i="2"/>
  <c r="BI18" i="2"/>
  <c r="BH18" i="2"/>
  <c r="BC18" i="2"/>
  <c r="BB18" i="2"/>
  <c r="BA18" i="2"/>
  <c r="AL18" i="2" a="1"/>
  <c r="AL18" i="2" s="1"/>
  <c r="BM18" i="2" s="1"/>
  <c r="AK18" i="2" a="1"/>
  <c r="AK18" i="2"/>
  <c r="BL18" i="2" s="1"/>
  <c r="AJ18" i="2" a="1"/>
  <c r="AJ18" i="2"/>
  <c r="BK18" i="2" s="1"/>
  <c r="AI18" i="2" a="1"/>
  <c r="AI18" i="2" s="1"/>
  <c r="BJ18" i="2" s="1"/>
  <c r="AH18" i="2" a="1"/>
  <c r="AH18" i="2"/>
  <c r="AG18" i="2" a="1"/>
  <c r="AG18" i="2"/>
  <c r="AF18" i="2" a="1"/>
  <c r="AF18" i="2"/>
  <c r="BG18" i="2" s="1"/>
  <c r="AE18" i="2" a="1"/>
  <c r="AE18" i="2" s="1"/>
  <c r="BF18" i="2" s="1"/>
  <c r="AD18" i="2" a="1"/>
  <c r="AD18" i="2" s="1"/>
  <c r="BE18" i="2" s="1"/>
  <c r="AC18" i="2" a="1"/>
  <c r="AC18" i="2"/>
  <c r="BD18" i="2" s="1"/>
  <c r="AB18" i="2" a="1"/>
  <c r="AB18" i="2"/>
  <c r="AA18" i="2" a="1"/>
  <c r="AA18" i="2" s="1"/>
  <c r="Z18" i="2"/>
  <c r="AU18" i="2" s="1"/>
  <c r="Y18" i="2"/>
  <c r="X18" i="2"/>
  <c r="BE17" i="2"/>
  <c r="BC17" i="2"/>
  <c r="BA17" i="2"/>
  <c r="AL17" i="2" a="1"/>
  <c r="AL17" i="2" s="1"/>
  <c r="BM17" i="2" s="1"/>
  <c r="AK17" i="2" a="1"/>
  <c r="AK17" i="2" s="1"/>
  <c r="BL17" i="2" s="1"/>
  <c r="AJ17" i="2" a="1"/>
  <c r="AJ17" i="2"/>
  <c r="BK17" i="2" s="1"/>
  <c r="AI17" i="2" a="1"/>
  <c r="AI17" i="2" s="1"/>
  <c r="BJ17" i="2" s="1"/>
  <c r="AH17" i="2" a="1"/>
  <c r="AH17" i="2"/>
  <c r="BI17" i="2" s="1"/>
  <c r="AG17" i="2" a="1"/>
  <c r="AG17" i="2" s="1"/>
  <c r="BH17" i="2" s="1"/>
  <c r="AF17" i="2" a="1"/>
  <c r="AF17" i="2"/>
  <c r="BG17" i="2" s="1"/>
  <c r="AE17" i="2" a="1"/>
  <c r="AE17" i="2" s="1"/>
  <c r="BF17" i="2" s="1"/>
  <c r="AD17" i="2" a="1"/>
  <c r="AD17" i="2"/>
  <c r="AC17" i="2" a="1"/>
  <c r="AC17" i="2" s="1"/>
  <c r="BD17" i="2" s="1"/>
  <c r="AB17" i="2" a="1"/>
  <c r="AB17" i="2"/>
  <c r="AA17" i="2" a="1"/>
  <c r="AA17" i="2" s="1"/>
  <c r="BB17" i="2" s="1"/>
  <c r="Z17" i="2"/>
  <c r="AU17" i="2" s="1"/>
  <c r="Y17" i="2"/>
  <c r="X17" i="2"/>
  <c r="BG16" i="2"/>
  <c r="BC16" i="2"/>
  <c r="BA16" i="2"/>
  <c r="AU16" i="2"/>
  <c r="AL16" i="2" a="1"/>
  <c r="AL16" i="2" s="1"/>
  <c r="BM16" i="2" s="1"/>
  <c r="AK16" i="2" a="1"/>
  <c r="AK16" i="2" s="1"/>
  <c r="BL16" i="2" s="1"/>
  <c r="AJ16" i="2" a="1"/>
  <c r="AJ16" i="2"/>
  <c r="BK16" i="2" s="1"/>
  <c r="AI16" i="2" a="1"/>
  <c r="AI16" i="2"/>
  <c r="BJ16" i="2" s="1"/>
  <c r="AH16" i="2" a="1"/>
  <c r="AH16" i="2" s="1"/>
  <c r="BI16" i="2" s="1"/>
  <c r="AG16" i="2" a="1"/>
  <c r="AG16" i="2"/>
  <c r="BH16" i="2" s="1"/>
  <c r="AF16" i="2" a="1"/>
  <c r="AF16" i="2"/>
  <c r="AE16" i="2" a="1"/>
  <c r="AE16" i="2" s="1"/>
  <c r="BF16" i="2" s="1"/>
  <c r="AD16" i="2" a="1"/>
  <c r="AD16" i="2" s="1"/>
  <c r="BE16" i="2" s="1"/>
  <c r="AC16" i="2" a="1"/>
  <c r="AC16" i="2"/>
  <c r="BD16" i="2" s="1"/>
  <c r="AB16" i="2" a="1"/>
  <c r="AB16" i="2"/>
  <c r="AA16" i="2" a="1"/>
  <c r="AA16" i="2"/>
  <c r="BB16" i="2" s="1"/>
  <c r="Z16" i="2"/>
  <c r="Y16" i="2"/>
  <c r="X16" i="2"/>
  <c r="BL15" i="2"/>
  <c r="BF15" i="2"/>
  <c r="BB15" i="2"/>
  <c r="BA15" i="2"/>
  <c r="AL15" i="2" a="1"/>
  <c r="AL15" i="2"/>
  <c r="BM15" i="2" s="1"/>
  <c r="AK15" i="2" a="1"/>
  <c r="AK15" i="2" s="1"/>
  <c r="AJ15" i="2" a="1"/>
  <c r="AJ15" i="2"/>
  <c r="BK15" i="2" s="1"/>
  <c r="AI15" i="2" a="1"/>
  <c r="AI15" i="2"/>
  <c r="BJ15" i="2" s="1"/>
  <c r="AH15" i="2" a="1"/>
  <c r="AH15" i="2"/>
  <c r="BI15" i="2" s="1"/>
  <c r="AG15" i="2" a="1"/>
  <c r="AG15" i="2" s="1"/>
  <c r="BH15" i="2" s="1"/>
  <c r="AF15" i="2" a="1"/>
  <c r="AF15" i="2" s="1"/>
  <c r="BG15" i="2" s="1"/>
  <c r="AE15" i="2" a="1"/>
  <c r="AE15" i="2"/>
  <c r="AD15" i="2" a="1"/>
  <c r="AD15" i="2"/>
  <c r="BE15" i="2" s="1"/>
  <c r="AC15" i="2" a="1"/>
  <c r="AC15" i="2" s="1"/>
  <c r="BD15" i="2" s="1"/>
  <c r="AB15" i="2" a="1"/>
  <c r="AB15" i="2" s="1"/>
  <c r="BC15" i="2" s="1"/>
  <c r="AA15" i="2" a="1"/>
  <c r="AA15" i="2"/>
  <c r="Z15" i="2"/>
  <c r="AU15" i="2" s="1"/>
  <c r="Y15" i="2"/>
  <c r="X15" i="2"/>
  <c r="BM14" i="2"/>
  <c r="BL14" i="2"/>
  <c r="BG14" i="2"/>
  <c r="BA14" i="2"/>
  <c r="AU14" i="2"/>
  <c r="AL14" i="2" a="1"/>
  <c r="AL14" i="2"/>
  <c r="AK14" i="2" a="1"/>
  <c r="AK14" i="2" s="1"/>
  <c r="AJ14" i="2" a="1"/>
  <c r="AJ14" i="2"/>
  <c r="BK14" i="2" s="1"/>
  <c r="AI14" i="2" a="1"/>
  <c r="AI14" i="2"/>
  <c r="BJ14" i="2" s="1"/>
  <c r="AH14" i="2" a="1"/>
  <c r="AH14" i="2"/>
  <c r="BI14" i="2" s="1"/>
  <c r="AG14" i="2" a="1"/>
  <c r="AG14" i="2" s="1"/>
  <c r="BH14" i="2" s="1"/>
  <c r="AF14" i="2" a="1"/>
  <c r="AF14" i="2"/>
  <c r="AE14" i="2" a="1"/>
  <c r="AE14" i="2"/>
  <c r="BF14" i="2" s="1"/>
  <c r="AD14" i="2" a="1"/>
  <c r="AD14" i="2"/>
  <c r="BE14" i="2" s="1"/>
  <c r="AC14" i="2" a="1"/>
  <c r="AC14" i="2" s="1"/>
  <c r="BD14" i="2" s="1"/>
  <c r="AB14" i="2" a="1"/>
  <c r="AB14" i="2"/>
  <c r="BC14" i="2" s="1"/>
  <c r="AA14" i="2" a="1"/>
  <c r="AA14" i="2"/>
  <c r="BB14" i="2" s="1"/>
  <c r="Z14" i="2"/>
  <c r="Y14" i="2"/>
  <c r="X14" i="2"/>
  <c r="BI13" i="2"/>
  <c r="BD13" i="2"/>
  <c r="BC13" i="2"/>
  <c r="BA13" i="2"/>
  <c r="AU13" i="2"/>
  <c r="AL13" i="2" a="1"/>
  <c r="AL13" i="2"/>
  <c r="BM13" i="2" s="1"/>
  <c r="AK13" i="2" a="1"/>
  <c r="AK13" i="2"/>
  <c r="BL13" i="2" s="1"/>
  <c r="AJ13" i="2" a="1"/>
  <c r="AJ13" i="2" s="1"/>
  <c r="BK13" i="2" s="1"/>
  <c r="AI13" i="2" a="1"/>
  <c r="AI13" i="2"/>
  <c r="BJ13" i="2" s="1"/>
  <c r="AH13" i="2" a="1"/>
  <c r="AH13" i="2"/>
  <c r="AG13" i="2" a="1"/>
  <c r="AG13" i="2"/>
  <c r="BH13" i="2" s="1"/>
  <c r="AF13" i="2" a="1"/>
  <c r="AF13" i="2" s="1"/>
  <c r="BG13" i="2" s="1"/>
  <c r="AE13" i="2" a="1"/>
  <c r="AE13" i="2" s="1"/>
  <c r="BF13" i="2" s="1"/>
  <c r="AD13" i="2" a="1"/>
  <c r="AD13" i="2"/>
  <c r="BE13" i="2" s="1"/>
  <c r="AC13" i="2" a="1"/>
  <c r="AC13" i="2"/>
  <c r="AB13" i="2" a="1"/>
  <c r="AB13" i="2" s="1"/>
  <c r="AA13" i="2" a="1"/>
  <c r="AA13" i="2" s="1"/>
  <c r="BB13" i="2" s="1"/>
  <c r="Z13" i="2"/>
  <c r="Y13" i="2"/>
  <c r="X13" i="2"/>
  <c r="BK12" i="2"/>
  <c r="BJ12" i="2"/>
  <c r="BC12" i="2"/>
  <c r="BB12" i="2"/>
  <c r="BA12" i="2"/>
  <c r="AL12" i="2" a="1"/>
  <c r="AL12" i="2" s="1"/>
  <c r="BM12" i="2" s="1"/>
  <c r="AK12" i="2" a="1"/>
  <c r="AK12" i="2"/>
  <c r="BL12" i="2" s="1"/>
  <c r="AJ12" i="2" a="1"/>
  <c r="AJ12" i="2" s="1"/>
  <c r="AI12" i="2" a="1"/>
  <c r="AI12" i="2"/>
  <c r="AH12" i="2" a="1"/>
  <c r="AH12" i="2"/>
  <c r="BI12" i="2" s="1"/>
  <c r="AG12" i="2" a="1"/>
  <c r="AG12" i="2"/>
  <c r="BH12" i="2" s="1"/>
  <c r="AF12" i="2" a="1"/>
  <c r="AF12" i="2" s="1"/>
  <c r="BG12" i="2" s="1"/>
  <c r="AE12" i="2" a="1"/>
  <c r="AE12" i="2"/>
  <c r="BF12" i="2" s="1"/>
  <c r="AD12" i="2" a="1"/>
  <c r="AD12" i="2"/>
  <c r="BE12" i="2" s="1"/>
  <c r="AC12" i="2" a="1"/>
  <c r="AC12" i="2"/>
  <c r="BD12" i="2" s="1"/>
  <c r="AB12" i="2" a="1"/>
  <c r="AB12" i="2" s="1"/>
  <c r="AA12" i="2" a="1"/>
  <c r="AA12" i="2"/>
  <c r="Z12" i="2"/>
  <c r="AU12" i="2" s="1"/>
  <c r="Y12" i="2"/>
  <c r="X12" i="2"/>
  <c r="C12" i="2"/>
  <c r="AO12" i="2" s="1"/>
  <c r="BH11" i="2"/>
  <c r="BB11" i="2"/>
  <c r="BA11" i="2"/>
  <c r="AL11" i="2" a="1"/>
  <c r="AL11" i="2"/>
  <c r="BM11" i="2" s="1"/>
  <c r="AK11" i="2" a="1"/>
  <c r="AK11" i="2"/>
  <c r="BL11" i="2" s="1"/>
  <c r="AJ11" i="2" a="1"/>
  <c r="AJ11" i="2"/>
  <c r="BK11" i="2" s="1"/>
  <c r="AI11" i="2" a="1"/>
  <c r="AI11" i="2" s="1"/>
  <c r="BJ11" i="2" s="1"/>
  <c r="AH11" i="2" a="1"/>
  <c r="AH11" i="2" s="1"/>
  <c r="BI11" i="2" s="1"/>
  <c r="AG11" i="2" a="1"/>
  <c r="AG11" i="2"/>
  <c r="AF11" i="2" a="1"/>
  <c r="AF11" i="2"/>
  <c r="BG11" i="2" s="1"/>
  <c r="AE11" i="2" a="1"/>
  <c r="AE11" i="2" s="1"/>
  <c r="BF11" i="2" s="1"/>
  <c r="AD11" i="2" a="1"/>
  <c r="AD11" i="2" s="1"/>
  <c r="BE11" i="2" s="1"/>
  <c r="AC11" i="2" a="1"/>
  <c r="AC11" i="2"/>
  <c r="BD11" i="2" s="1"/>
  <c r="AB11" i="2" a="1"/>
  <c r="AB11" i="2"/>
  <c r="BC11" i="2" s="1"/>
  <c r="AA11" i="2" a="1"/>
  <c r="AA11" i="2" s="1"/>
  <c r="Z11" i="2"/>
  <c r="AU11" i="2" s="1"/>
  <c r="Y11" i="2"/>
  <c r="X11" i="2"/>
  <c r="BI10" i="2"/>
  <c r="BE10" i="2"/>
  <c r="BD10" i="2"/>
  <c r="BA10" i="2"/>
  <c r="AU10" i="2"/>
  <c r="AL10" i="2" a="1"/>
  <c r="AL10" i="2"/>
  <c r="BM10" i="2" s="1"/>
  <c r="AK10" i="2" a="1"/>
  <c r="AK10" i="2"/>
  <c r="BL10" i="2" s="1"/>
  <c r="AJ10" i="2" a="1"/>
  <c r="AJ10" i="2"/>
  <c r="BK10" i="2" s="1"/>
  <c r="AI10" i="2" a="1"/>
  <c r="AI10" i="2" s="1"/>
  <c r="BJ10" i="2" s="1"/>
  <c r="AH10" i="2" a="1"/>
  <c r="AH10" i="2"/>
  <c r="AG10" i="2" a="1"/>
  <c r="AG10" i="2"/>
  <c r="BH10" i="2" s="1"/>
  <c r="AF10" i="2" a="1"/>
  <c r="AF10" i="2"/>
  <c r="BG10" i="2" s="1"/>
  <c r="AE10" i="2" a="1"/>
  <c r="AE10" i="2" s="1"/>
  <c r="BF10" i="2" s="1"/>
  <c r="AD10" i="2" a="1"/>
  <c r="AD10" i="2"/>
  <c r="AC10" i="2" a="1"/>
  <c r="AC10" i="2"/>
  <c r="AB10" i="2" a="1"/>
  <c r="AB10" i="2"/>
  <c r="BC10" i="2" s="1"/>
  <c r="AA10" i="2" a="1"/>
  <c r="AA10" i="2" s="1"/>
  <c r="BB10" i="2" s="1"/>
  <c r="Z10" i="2"/>
  <c r="Y10" i="2"/>
  <c r="X10" i="2"/>
  <c r="BK9" i="2"/>
  <c r="BG9" i="2"/>
  <c r="BC9" i="2"/>
  <c r="BA9" i="2"/>
  <c r="AU9" i="2"/>
  <c r="AL9" i="2" a="1"/>
  <c r="AL9" i="2" s="1"/>
  <c r="BM9" i="2" s="1"/>
  <c r="AK9" i="2" a="1"/>
  <c r="AK9" i="2" s="1"/>
  <c r="BL9" i="2" s="1"/>
  <c r="AJ9" i="2" a="1"/>
  <c r="AJ9" i="2"/>
  <c r="AI9" i="2" a="1"/>
  <c r="AI9" i="2"/>
  <c r="BJ9" i="2" s="1"/>
  <c r="AH9" i="2" a="1"/>
  <c r="AH9" i="2" s="1"/>
  <c r="BI9" i="2" s="1"/>
  <c r="AG9" i="2" a="1"/>
  <c r="AG9" i="2"/>
  <c r="BH9" i="2" s="1"/>
  <c r="AF9" i="2" a="1"/>
  <c r="AF9" i="2"/>
  <c r="AE9" i="2" a="1"/>
  <c r="AE9" i="2" s="1"/>
  <c r="BF9" i="2" s="1"/>
  <c r="AD9" i="2" a="1"/>
  <c r="AD9" i="2" s="1"/>
  <c r="BE9" i="2" s="1"/>
  <c r="AC9" i="2" a="1"/>
  <c r="AC9" i="2"/>
  <c r="BD9" i="2" s="1"/>
  <c r="AB9" i="2" a="1"/>
  <c r="AB9" i="2"/>
  <c r="AA9" i="2" a="1"/>
  <c r="AA9" i="2"/>
  <c r="BB9" i="2" s="1"/>
  <c r="Z9" i="2"/>
  <c r="Y9" i="2"/>
  <c r="X9" i="2"/>
  <c r="C9" i="2"/>
  <c r="AO9" i="2" s="1"/>
  <c r="BK8" i="2"/>
  <c r="BB8" i="2"/>
  <c r="BA8" i="2"/>
  <c r="AL8" i="2" a="1"/>
  <c r="AL8" i="2" s="1"/>
  <c r="BM8" i="2" s="1"/>
  <c r="AK8" i="2" a="1"/>
  <c r="AK8" i="2"/>
  <c r="BL8" i="2" s="1"/>
  <c r="AJ8" i="2" a="1"/>
  <c r="AJ8" i="2"/>
  <c r="AI8" i="2" a="1"/>
  <c r="AI8" i="2"/>
  <c r="BJ8" i="2" s="1"/>
  <c r="AH8" i="2" a="1"/>
  <c r="AH8" i="2" s="1"/>
  <c r="BI8" i="2" s="1"/>
  <c r="AG8" i="2" a="1"/>
  <c r="AG8" i="2"/>
  <c r="BH8" i="2" s="1"/>
  <c r="AF8" i="2" a="1"/>
  <c r="AF8" i="2" s="1"/>
  <c r="BG8" i="2" s="1"/>
  <c r="AE8" i="2" a="1"/>
  <c r="AE8" i="2"/>
  <c r="BF8" i="2" s="1"/>
  <c r="AD8" i="2" a="1"/>
  <c r="AD8" i="2" s="1"/>
  <c r="BE8" i="2" s="1"/>
  <c r="AC8" i="2" a="1"/>
  <c r="AC8" i="2"/>
  <c r="BD8" i="2" s="1"/>
  <c r="AB8" i="2" a="1"/>
  <c r="AB8" i="2"/>
  <c r="BC8" i="2" s="1"/>
  <c r="AA8" i="2" a="1"/>
  <c r="AA8" i="2"/>
  <c r="Z8" i="2"/>
  <c r="AU8" i="2" s="1"/>
  <c r="Y8" i="2"/>
  <c r="X8" i="2"/>
  <c r="BL7" i="2"/>
  <c r="BJ7" i="2"/>
  <c r="BF7" i="2"/>
  <c r="BD7" i="2"/>
  <c r="BB7" i="2"/>
  <c r="BA7" i="2"/>
  <c r="AL7" i="2" a="1"/>
  <c r="AL7" i="2" s="1"/>
  <c r="BM7" i="2" s="1"/>
  <c r="AK7" i="2" a="1"/>
  <c r="AK7" i="2" s="1"/>
  <c r="AJ7" i="2" a="1"/>
  <c r="AJ7" i="2"/>
  <c r="BK7" i="2" s="1"/>
  <c r="AI7" i="2" a="1"/>
  <c r="AI7" i="2"/>
  <c r="AH7" i="2" a="1"/>
  <c r="AH7" i="2"/>
  <c r="BI7" i="2" s="1"/>
  <c r="AG7" i="2" a="1"/>
  <c r="AG7" i="2" s="1"/>
  <c r="BH7" i="2" s="1"/>
  <c r="AF7" i="2" a="1"/>
  <c r="AF7" i="2"/>
  <c r="BG7" i="2" s="1"/>
  <c r="AE7" i="2" a="1"/>
  <c r="AE7" i="2"/>
  <c r="AD7" i="2" a="1"/>
  <c r="AD7" i="2" s="1"/>
  <c r="BE7" i="2" s="1"/>
  <c r="AC7" i="2" a="1"/>
  <c r="AC7" i="2" s="1"/>
  <c r="AB7" i="2" a="1"/>
  <c r="AB7" i="2"/>
  <c r="BC7" i="2" s="1"/>
  <c r="AA7" i="2" a="1"/>
  <c r="AA7" i="2"/>
  <c r="Z7" i="2"/>
  <c r="AU7" i="2" s="1"/>
  <c r="Y7" i="2"/>
  <c r="X7" i="2"/>
  <c r="BE6" i="2"/>
  <c r="BD6" i="2"/>
  <c r="BA6" i="2"/>
  <c r="AU6" i="2"/>
  <c r="AL6" i="2" a="1"/>
  <c r="AL6" i="2"/>
  <c r="BM6" i="2" s="1"/>
  <c r="AK6" i="2" a="1"/>
  <c r="AK6" i="2" s="1"/>
  <c r="BL6" i="2" s="1"/>
  <c r="AJ6" i="2" a="1"/>
  <c r="AJ6" i="2"/>
  <c r="BK6" i="2" s="1"/>
  <c r="AI6" i="2" a="1"/>
  <c r="AI6" i="2"/>
  <c r="BJ6" i="2" s="1"/>
  <c r="AH6" i="2" a="1"/>
  <c r="AH6" i="2"/>
  <c r="BI6" i="2" s="1"/>
  <c r="AG6" i="2" a="1"/>
  <c r="AG6" i="2" s="1"/>
  <c r="BH6" i="2" s="1"/>
  <c r="AF6" i="2" a="1"/>
  <c r="AF6" i="2"/>
  <c r="BG6" i="2" s="1"/>
  <c r="AE6" i="2" a="1"/>
  <c r="AE6" i="2" s="1"/>
  <c r="BF6" i="2" s="1"/>
  <c r="AD6" i="2" a="1"/>
  <c r="AD6" i="2"/>
  <c r="AC6" i="2" a="1"/>
  <c r="AC6" i="2" s="1"/>
  <c r="AB6" i="2" a="1"/>
  <c r="AB6" i="2"/>
  <c r="BC6" i="2" s="1"/>
  <c r="AA6" i="2" a="1"/>
  <c r="AA6" i="2" s="1"/>
  <c r="BB6" i="2" s="1"/>
  <c r="Z6" i="2"/>
  <c r="Y6" i="2"/>
  <c r="X6" i="2"/>
  <c r="BK5" i="2"/>
  <c r="BI5" i="2"/>
  <c r="BA5" i="2"/>
  <c r="AU5" i="2"/>
  <c r="AL5" i="2" a="1"/>
  <c r="AL5" i="2"/>
  <c r="BM5" i="2" s="1"/>
  <c r="AK5" i="2" a="1"/>
  <c r="AK5" i="2" s="1"/>
  <c r="BL5" i="2" s="1"/>
  <c r="AJ5" i="2" a="1"/>
  <c r="AJ5" i="2" s="1"/>
  <c r="AI5" i="2" a="1"/>
  <c r="AI5" i="2"/>
  <c r="BJ5" i="2" s="1"/>
  <c r="AH5" i="2" a="1"/>
  <c r="AH5" i="2"/>
  <c r="AG5" i="2" a="1"/>
  <c r="AG5" i="2"/>
  <c r="BH5" i="2" s="1"/>
  <c r="AF5" i="2" a="1"/>
  <c r="AF5" i="2" s="1"/>
  <c r="BG5" i="2" s="1"/>
  <c r="AE5" i="2" a="1"/>
  <c r="AE5" i="2"/>
  <c r="BF5" i="2" s="1"/>
  <c r="AD5" i="2" a="1"/>
  <c r="AD5" i="2"/>
  <c r="BE5" i="2" s="1"/>
  <c r="AC5" i="2" a="1"/>
  <c r="AC5" i="2" s="1"/>
  <c r="BD5" i="2" s="1"/>
  <c r="AB5" i="2" a="1"/>
  <c r="AB5" i="2" s="1"/>
  <c r="BC5" i="2" s="1"/>
  <c r="AA5" i="2" a="1"/>
  <c r="AA5" i="2"/>
  <c r="BB5" i="2" s="1"/>
  <c r="Z5" i="2"/>
  <c r="Y5" i="2"/>
  <c r="X5" i="2"/>
  <c r="H66" i="1"/>
  <c r="B43" i="1"/>
  <c r="B42" i="1"/>
  <c r="H41" i="1"/>
  <c r="B41" i="1"/>
  <c r="B40" i="1"/>
  <c r="B39" i="1"/>
  <c r="B38" i="1"/>
  <c r="B37" i="1"/>
  <c r="H36" i="1"/>
  <c r="B36" i="1"/>
  <c r="B35" i="1"/>
  <c r="B34" i="1"/>
  <c r="B33" i="1"/>
  <c r="B32" i="1"/>
  <c r="B31" i="1"/>
  <c r="A31" i="1"/>
  <c r="B30" i="1"/>
  <c r="A30" i="1"/>
  <c r="B29" i="1"/>
  <c r="A29" i="1"/>
  <c r="B28" i="1"/>
  <c r="A28" i="1"/>
  <c r="B27" i="1"/>
  <c r="A27" i="1"/>
  <c r="B26" i="1"/>
  <c r="A26" i="1"/>
  <c r="B25" i="1"/>
  <c r="A25" i="1"/>
  <c r="B24" i="1"/>
  <c r="A24" i="1"/>
  <c r="B23" i="1"/>
  <c r="A23" i="1"/>
  <c r="B22" i="1"/>
  <c r="A22" i="1"/>
  <c r="B21" i="1"/>
  <c r="A21" i="1"/>
  <c r="H20" i="1"/>
  <c r="B20" i="1"/>
  <c r="A20" i="1"/>
  <c r="B19" i="1"/>
  <c r="A19" i="1"/>
  <c r="B18" i="1"/>
  <c r="A18" i="1"/>
  <c r="H17" i="1"/>
  <c r="B17" i="1"/>
  <c r="A17" i="1"/>
  <c r="B16" i="1"/>
  <c r="A16" i="1"/>
  <c r="B15" i="1"/>
  <c r="A15" i="1"/>
  <c r="H14" i="1"/>
  <c r="B14" i="1"/>
  <c r="A14" i="1"/>
  <c r="B13" i="1"/>
  <c r="A13" i="1"/>
  <c r="B12" i="1"/>
  <c r="A12" i="1"/>
  <c r="B11" i="1"/>
  <c r="A11" i="1"/>
  <c r="H64" i="1" s="1"/>
  <c r="B10" i="1"/>
  <c r="A10" i="1"/>
  <c r="B9" i="1"/>
  <c r="A9" i="1"/>
  <c r="B8" i="1"/>
  <c r="A8" i="1"/>
  <c r="C16" i="2" s="1"/>
  <c r="AO16" i="2" s="1"/>
  <c r="B7" i="1"/>
  <c r="A7" i="1"/>
  <c r="B6" i="1"/>
  <c r="A6" i="1"/>
  <c r="B5" i="1"/>
  <c r="A5" i="1"/>
  <c r="B4" i="1"/>
  <c r="A4" i="1"/>
  <c r="B3" i="1"/>
  <c r="A3" i="1"/>
  <c r="C10" i="2" s="1"/>
  <c r="AO10" i="2" s="1"/>
  <c r="C17" i="2" l="1"/>
  <c r="AO17" i="2" s="1"/>
  <c r="C18" i="2"/>
  <c r="AO18" i="2" s="1"/>
  <c r="C28" i="2"/>
  <c r="AO28" i="2" s="1"/>
  <c r="C20" i="4"/>
  <c r="AO20" i="4" s="1"/>
  <c r="H67" i="1"/>
  <c r="H68" i="1"/>
  <c r="C13" i="2"/>
  <c r="AO13" i="2" s="1"/>
  <c r="C24" i="2"/>
  <c r="AO24" i="2" s="1"/>
  <c r="C26" i="2"/>
  <c r="AO26" i="2" s="1"/>
  <c r="H49" i="1"/>
  <c r="H54" i="1"/>
  <c r="H5" i="1"/>
  <c r="H55" i="1"/>
  <c r="H12" i="1"/>
  <c r="H32" i="1"/>
  <c r="H37" i="1"/>
  <c r="H57" i="1"/>
  <c r="H71" i="1"/>
  <c r="H23" i="1"/>
  <c r="H50" i="1"/>
  <c r="C33" i="4"/>
  <c r="AO33" i="4" s="1"/>
  <c r="C32" i="4"/>
  <c r="AO32" i="4" s="1"/>
  <c r="C29" i="4"/>
  <c r="AO29" i="4" s="1"/>
  <c r="C21" i="4"/>
  <c r="AO21" i="4" s="1"/>
  <c r="C19" i="4"/>
  <c r="AO19" i="4" s="1"/>
  <c r="C16" i="4"/>
  <c r="AO16" i="4" s="1"/>
  <c r="C27" i="4"/>
  <c r="AO27" i="4" s="1"/>
  <c r="C24" i="4"/>
  <c r="AO24" i="4" s="1"/>
  <c r="C22" i="4"/>
  <c r="AO22" i="4" s="1"/>
  <c r="C13" i="4"/>
  <c r="AO13" i="4" s="1"/>
  <c r="C12" i="4"/>
  <c r="AO12" i="4" s="1"/>
  <c r="C10" i="4"/>
  <c r="AO10" i="4" s="1"/>
  <c r="C9" i="4"/>
  <c r="AO9" i="4" s="1"/>
  <c r="C30" i="4"/>
  <c r="AO30" i="4" s="1"/>
  <c r="C7" i="4"/>
  <c r="AO7" i="4" s="1"/>
  <c r="C17" i="4"/>
  <c r="AO17" i="4" s="1"/>
  <c r="C15" i="4"/>
  <c r="AO15" i="4" s="1"/>
  <c r="C5" i="4"/>
  <c r="AO5" i="4" s="1"/>
  <c r="C33" i="2"/>
  <c r="AO33" i="2" s="1"/>
  <c r="C30" i="2"/>
  <c r="AO30" i="2" s="1"/>
  <c r="C22" i="2"/>
  <c r="AO22" i="2" s="1"/>
  <c r="C32" i="2"/>
  <c r="AO32" i="2" s="1"/>
  <c r="C29" i="2"/>
  <c r="AO29" i="2" s="1"/>
  <c r="C21" i="2"/>
  <c r="AO21" i="2" s="1"/>
  <c r="C18" i="4"/>
  <c r="AO18" i="4" s="1"/>
  <c r="C31" i="4"/>
  <c r="AO31" i="4" s="1"/>
  <c r="C6" i="4"/>
  <c r="AO6" i="4" s="1"/>
  <c r="C20" i="2"/>
  <c r="AO20" i="2" s="1"/>
  <c r="C15" i="2"/>
  <c r="AO15" i="2" s="1"/>
  <c r="C7" i="2"/>
  <c r="AO7" i="2" s="1"/>
  <c r="H73" i="1"/>
  <c r="H65" i="1"/>
  <c r="H56" i="1"/>
  <c r="H47" i="1"/>
  <c r="H40" i="1"/>
  <c r="H31" i="1"/>
  <c r="H28" i="1"/>
  <c r="H25" i="1"/>
  <c r="H11" i="1"/>
  <c r="C23" i="4"/>
  <c r="AO23" i="4" s="1"/>
  <c r="C14" i="4"/>
  <c r="AO14" i="4" s="1"/>
  <c r="C8" i="4"/>
  <c r="AO8" i="4" s="1"/>
  <c r="C26" i="4"/>
  <c r="AO26" i="4" s="1"/>
  <c r="C27" i="2"/>
  <c r="AO27" i="2" s="1"/>
  <c r="C25" i="2"/>
  <c r="AO25" i="2" s="1"/>
  <c r="C23" i="2"/>
  <c r="AO23" i="2" s="1"/>
  <c r="C14" i="2"/>
  <c r="AO14" i="2" s="1"/>
  <c r="C6" i="2"/>
  <c r="AO6" i="2" s="1"/>
  <c r="H70" i="1"/>
  <c r="H61" i="1"/>
  <c r="H52" i="1"/>
  <c r="H43" i="1"/>
  <c r="H27" i="1"/>
  <c r="H24" i="1"/>
  <c r="H21" i="1"/>
  <c r="H10" i="1"/>
  <c r="H7" i="1"/>
  <c r="H18" i="1"/>
  <c r="H4" i="1"/>
  <c r="C25" i="4"/>
  <c r="AO25" i="4" s="1"/>
  <c r="C11" i="2"/>
  <c r="AO11" i="2" s="1"/>
  <c r="H69" i="1"/>
  <c r="H60" i="1"/>
  <c r="H51" i="1"/>
  <c r="H33" i="1"/>
  <c r="C11" i="4"/>
  <c r="AO11" i="4" s="1"/>
  <c r="H9" i="1"/>
  <c r="H44" i="1"/>
  <c r="H58" i="1"/>
  <c r="H72" i="1"/>
  <c r="H6" i="1"/>
  <c r="H29" i="1"/>
  <c r="H45" i="1"/>
  <c r="H59" i="1"/>
  <c r="H74" i="1"/>
  <c r="C31" i="2"/>
  <c r="AO31" i="2" s="1"/>
  <c r="H13" i="1"/>
  <c r="H16" i="1"/>
  <c r="H19" i="1"/>
  <c r="H34" i="1"/>
  <c r="H39" i="1"/>
  <c r="H48" i="1"/>
  <c r="H62" i="1"/>
  <c r="C5" i="2"/>
  <c r="AO5" i="2" s="1"/>
  <c r="C8" i="2"/>
  <c r="AO8" i="2" s="1"/>
  <c r="C19" i="2"/>
  <c r="AO19" i="2" s="1"/>
  <c r="C28" i="4"/>
  <c r="AO28"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0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Grey text = non-standard operating mode.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B2" authorId="0" shapeId="0" xr:uid="{00000000-0006-0000-0100-00000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can you let me know the transition options that I can add here and the format/units you are working with for each transition type and I will start to think through what transition is appropriate for each state
Reply:
    So currently I have Time, Temp and DO. I know those probably aren't that useful, but I can add additional transition functions relatively easily. Currently Time Transitions are in milliseconds, but I can change to seconds by just adding X1000 to the code, so whatever works best for you.</t>
        </r>
      </text>
    </comment>
    <comment ref="AU4" authorId="0" shapeId="0" xr:uid="{00000000-0006-0000-0100-00000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Set to -1 to used PID.</t>
        </r>
      </text>
    </comment>
    <comment ref="Y5" authorId="0" shapeId="0" xr:uid="{00000000-0006-0000-0100-00000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I have converted to the table to the left to the binary code required in the .csv config file and also assigned the associated ID in line with your nomenclature. Would you mind checking over this and then incorporating it into the config file? 
Reply:
    Looks great. The only change I would make is to not use a and b in stateIDs. if you need more digits, i can do that, but integers are much more efficient and easy to handle
Reply:
    @Joe Nunn Yes I thought that might be an issue. The intention is to decide on either a or b once we have tested them, so this should disappear.
Reply:
    @Scott Allan all good</t>
        </r>
      </text>
    </comment>
    <comment ref="AU8" authorId="0" shapeId="0" xr:uid="{00000000-0006-0000-0100-000004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AU9" authorId="0" shapeId="0" xr:uid="{00000000-0006-0000-0100-00000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AU10" authorId="0" shapeId="0" xr:uid="{00000000-0006-0000-0100-000006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X19" authorId="0" shapeId="0" xr:uid="{00000000-0006-0000-01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this will be the default cycling state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L2" authorId="0" shapeId="0" xr:uid="{00000000-0006-0000-0300-00000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can you let me know the transition options that I can add here and the format/units you are working with for each transition type and I will start to think through what transition is appropriate for each state
Reply:
    So currently I have Time, Temp and DO. I know those probably aren't that useful, but I can add additional transition functions relatively easily. Currently Time Transitions are in milliseconds, but I can change to seconds by just adding X1000 to the code, so whatever works best for you.</t>
        </r>
      </text>
    </comment>
    <comment ref="AU4" authorId="0" shapeId="0" xr:uid="{00000000-0006-0000-0300-00000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Set to -1 to used PID.</t>
        </r>
      </text>
    </comment>
    <comment ref="Y5" authorId="0" shapeId="0" xr:uid="{00000000-0006-0000-0300-00000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I have converted to the table to the left to the binary code required in the .csv config file and also assigned the associated ID in line with your nomenclature. Would you mind checking over this and then incorporating it into the config file? 
Reply:
    Looks great. The only change I would make is to not use a and b in stateIDs. if you need more digits, i can do that, but integers are much more efficient and easy to handle
Reply:
    @Joe Nunn Yes I thought that might be an issue. The intention is to decide on either a or b once we have tested them, so this should disappear.
Reply:
    @Scott Allan all good</t>
        </r>
      </text>
    </comment>
    <comment ref="AU8" authorId="0" shapeId="0" xr:uid="{00000000-0006-0000-0300-000004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AU9" authorId="0" shapeId="0" xr:uid="{00000000-0006-0000-0300-00000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AU10" authorId="0" shapeId="0" xr:uid="{00000000-0006-0000-0300-000006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X19" authorId="0" shapeId="0" xr:uid="{00000000-0006-0000-03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this will be the default cycling state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L1" authorId="0" shapeId="0" xr:uid="{B6B95D62-075F-4BE8-A88F-83450118C25F}">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can you let me know the transition options that I can add here and the format/units you are working with for each transition type and I will start to think through what transition is appropriate for each state
Reply:
    So currently I have Time, Temp and DO. I know those probably aren't that useful, but I can add additional transition functions relatively easily. Currently Time Transitions are in milliseconds, but I can change to seconds by just adding X1000 to the code, so whatever works best for you.</t>
        </r>
      </text>
    </comment>
    <comment ref="AU3" authorId="0" shapeId="0" xr:uid="{69E0B0AA-36B8-46D0-977B-423F90734D2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Set to -1 to used PID.</t>
        </r>
      </text>
    </comment>
    <comment ref="Y5" authorId="0" shapeId="0" xr:uid="{10D4F11C-E081-4635-8214-F0CA348F66EA}">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I have converted to the table to the left to the binary code required in the .csv config file and also assigned the associated ID in line with your nomenclature. Would you mind checking over this and then incorporating it into the config file? 
Reply:
    Looks great. The only change I would make is to not use a and b in stateIDs. if you need more digits, i can do that, but integers are much more efficient and easy to handle
Reply:
    @Joe Nunn Yes I thought that might be an issue. The intention is to decide on either a or b once we have tested them, so this should disappear.
Reply:
    @Scott Allan all good</t>
        </r>
      </text>
    </comment>
    <comment ref="AU8" authorId="0" shapeId="0" xr:uid="{2319B04E-C481-4BF4-A607-85CDC2120C7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AU9" authorId="0" shapeId="0" xr:uid="{6F78C6CC-5A95-4E11-9E23-963B68A0D513}">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AU10" authorId="0" shapeId="0" xr:uid="{195151F2-C875-4808-A8BD-B6E75BE8C94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Half the feed flow, as desire both retentate and permeate flow</t>
        </r>
      </text>
    </comment>
    <comment ref="X19" authorId="0" shapeId="0" xr:uid="{07A87673-613D-4F17-8051-BF752EB83EE4}">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@Joe Nunn  this will be the default cycling state</t>
        </r>
      </text>
    </comment>
  </commentList>
</comments>
</file>

<file path=xl/sharedStrings.xml><?xml version="1.0" encoding="utf-8"?>
<sst xmlns="http://schemas.openxmlformats.org/spreadsheetml/2006/main" count="2451" uniqueCount="395">
  <si>
    <t>ID codes for States (ST-) and Sequences (SEQ-)</t>
  </si>
  <si>
    <r>
      <rPr>
        <b/>
        <sz val="14"/>
        <color rgb="FF000000"/>
        <rFont val="Calibri"/>
        <family val="2"/>
        <charset val="1"/>
      </rPr>
      <t>Sequences:</t>
    </r>
    <r>
      <rPr>
        <sz val="12"/>
        <color rgb="FF000000"/>
        <rFont val="Calibri"/>
        <family val="2"/>
        <charset val="1"/>
      </rPr>
      <t xml:space="preserve"> defined order for operating different states</t>
    </r>
  </si>
  <si>
    <t>ID</t>
  </si>
  <si>
    <t>Full ID</t>
  </si>
  <si>
    <t>Type</t>
  </si>
  <si>
    <t>ID no.</t>
  </si>
  <si>
    <t>State title</t>
  </si>
  <si>
    <t>Description</t>
  </si>
  <si>
    <t>Instruction</t>
  </si>
  <si>
    <t>Duration</t>
  </si>
  <si>
    <t>Notes</t>
  </si>
  <si>
    <t>ST</t>
  </si>
  <si>
    <t>01</t>
  </si>
  <si>
    <t>LEM reservoir fill</t>
  </si>
  <si>
    <t>SEQ-01-Drain the system</t>
  </si>
  <si>
    <t xml:space="preserve">Build out in terms of desired set point (alpha), then later  (not alpha) alarm high/ high high and low/ low low, action e.g. notify/Stop </t>
  </si>
  <si>
    <t>02.1</t>
  </si>
  <si>
    <t>Line fill L04 and L11</t>
  </si>
  <si>
    <t>ST-03.5</t>
  </si>
  <si>
    <t>Complete then proceed</t>
  </si>
  <si>
    <t>Minutes</t>
  </si>
  <si>
    <t>02.2</t>
  </si>
  <si>
    <t>Line fill ECS</t>
  </si>
  <si>
    <t>ST-03.2</t>
  </si>
  <si>
    <t>02.3</t>
  </si>
  <si>
    <t>Line fill ICS</t>
  </si>
  <si>
    <t>ST-03.3</t>
  </si>
  <si>
    <t>02.4</t>
  </si>
  <si>
    <t>Line fill and circulation</t>
  </si>
  <si>
    <t>ST-03.4</t>
  </si>
  <si>
    <t>Complete</t>
  </si>
  <si>
    <t>Parameters</t>
  </si>
  <si>
    <t>03.1</t>
  </si>
  <si>
    <t>Drain circulation loop</t>
  </si>
  <si>
    <t>SEQ-02-Sterilisation</t>
  </si>
  <si>
    <t>03.2</t>
  </si>
  <si>
    <t>Drain step 2</t>
  </si>
  <si>
    <t>SEQ-01</t>
  </si>
  <si>
    <t>"check it is complete"</t>
  </si>
  <si>
    <t>03.3</t>
  </si>
  <si>
    <t>Drain step 3</t>
  </si>
  <si>
    <t>ST-01</t>
  </si>
  <si>
    <t>Fill with sterilant</t>
  </si>
  <si>
    <t>Pressure</t>
  </si>
  <si>
    <t>03.4</t>
  </si>
  <si>
    <t>Drain to empty the reservoir</t>
  </si>
  <si>
    <t>ST-02.1</t>
  </si>
  <si>
    <t>AT01 level</t>
  </si>
  <si>
    <t>03.5</t>
  </si>
  <si>
    <t>Drain ICS</t>
  </si>
  <si>
    <t>ST-02.2</t>
  </si>
  <si>
    <t>Time</t>
  </si>
  <si>
    <t>04</t>
  </si>
  <si>
    <t>Sampling</t>
  </si>
  <si>
    <t>ST-02.3</t>
  </si>
  <si>
    <t>Volume dose??</t>
  </si>
  <si>
    <t>05</t>
  </si>
  <si>
    <t>Inoculation</t>
  </si>
  <si>
    <t>ST-02.4</t>
  </si>
  <si>
    <t>Run for defined time period</t>
  </si>
  <si>
    <t>Hours</t>
  </si>
  <si>
    <t>06</t>
  </si>
  <si>
    <t>Dynamic seeding</t>
  </si>
  <si>
    <t>SEQ-03-Wash</t>
  </si>
  <si>
    <t>07</t>
  </si>
  <si>
    <t>ECS liquid drain/replacement (remove unattached cells)</t>
  </si>
  <si>
    <t>08.1</t>
  </si>
  <si>
    <t>Liq circ (ICS inlet to ICS + ECS outlet only)</t>
  </si>
  <si>
    <t>Fill with wash liquid</t>
  </si>
  <si>
    <t>08.2</t>
  </si>
  <si>
    <t>Liq circ (ICS inlet to ICS outlet only)</t>
  </si>
  <si>
    <t>08.3</t>
  </si>
  <si>
    <t>Liq circ (ICS inlet to ECS outlet only)</t>
  </si>
  <si>
    <t>09.1a</t>
  </si>
  <si>
    <t>Liq circ (ICS + ECS inlet to ICS + ECS outlet) - option 1</t>
  </si>
  <si>
    <t>09.1b</t>
  </si>
  <si>
    <t>Liq circ (ICS + ECS inlet to ICS + ECS outlet) - option 2</t>
  </si>
  <si>
    <t>09.2</t>
  </si>
  <si>
    <t>Liq circ (ICS + ECS inlet to ICS outlet only)</t>
  </si>
  <si>
    <t>SEQ-04-Pretreat</t>
  </si>
  <si>
    <t>09.3</t>
  </si>
  <si>
    <t>Liq circ (ICS + ECS inlet to ECS outlet only)</t>
  </si>
  <si>
    <t>10.1a</t>
  </si>
  <si>
    <t>Liq circ (ECS inlet to ICS + ECS outlet only)</t>
  </si>
  <si>
    <t>Fill with pretreat liquid</t>
  </si>
  <si>
    <t>10.1b</t>
  </si>
  <si>
    <t>Assume only need to fill the main circulation loop with pretreatment liquid</t>
  </si>
  <si>
    <t>Liq circ (ECS inlet to ICS outlet only)</t>
  </si>
  <si>
    <t>SEQ-05-Prime the system prior to inoculuation</t>
  </si>
  <si>
    <t>Liq circ (ECS inlet to ECS outlet only)</t>
  </si>
  <si>
    <t>Harvest loop fill</t>
  </si>
  <si>
    <t>Fill with fresh culture medium</t>
  </si>
  <si>
    <t>Harvest loop in situ circulation</t>
  </si>
  <si>
    <t>Assume only need to fill the main circulation loop with desired liquid</t>
  </si>
  <si>
    <t>Harvest loop drain &amp; cell removal</t>
  </si>
  <si>
    <t>SEQ-06-Seeding</t>
  </si>
  <si>
    <t>Harvest loop flush</t>
  </si>
  <si>
    <t>SEQ-05</t>
  </si>
  <si>
    <t>SEQ</t>
  </si>
  <si>
    <t>Drain the system</t>
  </si>
  <si>
    <t>ST-05</t>
  </si>
  <si>
    <t>SEQ-02</t>
  </si>
  <si>
    <t>Sterilisation</t>
  </si>
  <si>
    <t>ST-06</t>
  </si>
  <si>
    <t>Isolation of reactor with defined motion sequence</t>
  </si>
  <si>
    <t>SEQ-03</t>
  </si>
  <si>
    <t>Wash</t>
  </si>
  <si>
    <t>ST-07</t>
  </si>
  <si>
    <t>Replace the ECS with fresh culture media and remove unattached cells</t>
  </si>
  <si>
    <t>SEQ-04</t>
  </si>
  <si>
    <t>Pretreat</t>
  </si>
  <si>
    <t>SEQ-07-Circulation and culture period</t>
  </si>
  <si>
    <t>Prime the system prior to inoculuation</t>
  </si>
  <si>
    <t>SEQ-06</t>
  </si>
  <si>
    <t>Check it has been completed</t>
  </si>
  <si>
    <t>Seeding</t>
  </si>
  <si>
    <t>ST-08.1</t>
  </si>
  <si>
    <t>Days</t>
  </si>
  <si>
    <t>Need to initiate control loops and control do set point parameters</t>
  </si>
  <si>
    <t>SEQ-07</t>
  </si>
  <si>
    <t>Circulation and culture period</t>
  </si>
  <si>
    <t>SEQ-08-Sampling</t>
  </si>
  <si>
    <t>SEQ-08</t>
  </si>
  <si>
    <t>Check it has been initiated</t>
  </si>
  <si>
    <t>SEQ-09</t>
  </si>
  <si>
    <t>Media addition during culture</t>
  </si>
  <si>
    <t>Continue running in parallel</t>
  </si>
  <si>
    <t>SEQ-10</t>
  </si>
  <si>
    <t>Media exchange (partial, HFB remains full)</t>
  </si>
  <si>
    <t>ST-04</t>
  </si>
  <si>
    <t>SEQ-11</t>
  </si>
  <si>
    <t>Media exchange (full, HFB drained of liquid)</t>
  </si>
  <si>
    <t>SEQ-09-Media addition during culture</t>
  </si>
  <si>
    <t>SEQ-12</t>
  </si>
  <si>
    <t>In situ harvest</t>
  </si>
  <si>
    <t>SEQ-10-Media exchange (partial, HFB remains full)</t>
  </si>
  <si>
    <t>Pause</t>
  </si>
  <si>
    <t>Restart</t>
  </si>
  <si>
    <t>SEQ-11-Media exchange (full, HFB drained of liquid)</t>
  </si>
  <si>
    <t>ST-03.1</t>
  </si>
  <si>
    <t>SEQ-12-In situ harvest</t>
  </si>
  <si>
    <t>Fill with wash agent</t>
  </si>
  <si>
    <t>Fill with dissociation agent</t>
  </si>
  <si>
    <t>ST-11.1</t>
  </si>
  <si>
    <t>ST-11.2</t>
  </si>
  <si>
    <t>ST-11.3</t>
  </si>
  <si>
    <t>ST-11.4</t>
  </si>
  <si>
    <t>Repeat if required</t>
  </si>
  <si>
    <t>States define the required "state change". i.e. if a state does not denote a valve as open or close then the previous state remains active.</t>
  </si>
  <si>
    <t>State</t>
  </si>
  <si>
    <t>P01</t>
  </si>
  <si>
    <t>P02</t>
  </si>
  <si>
    <t>V01</t>
  </si>
  <si>
    <t>V02</t>
  </si>
  <si>
    <t>V03</t>
  </si>
  <si>
    <t>V04</t>
  </si>
  <si>
    <t>V05</t>
  </si>
  <si>
    <t>V06</t>
  </si>
  <si>
    <t>V07</t>
  </si>
  <si>
    <t>V08</t>
  </si>
  <si>
    <t>V09</t>
  </si>
  <si>
    <t>V10</t>
  </si>
  <si>
    <t>V11</t>
  </si>
  <si>
    <t>V12</t>
  </si>
  <si>
    <t>P1 (ml/min)</t>
  </si>
  <si>
    <t>P2 (ml/min)</t>
  </si>
  <si>
    <t>Actually NC - 0 &amp; 1 swapped here</t>
  </si>
  <si>
    <t>Actually W - does it need to be swapped?</t>
  </si>
  <si>
    <t>Not used</t>
  </si>
  <si>
    <t>Transition - Time</t>
  </si>
  <si>
    <t>Transition - Temp</t>
  </si>
  <si>
    <t>Transition - DO</t>
  </si>
  <si>
    <t>Natural state (NO or NC)</t>
  </si>
  <si>
    <t>NO</t>
  </si>
  <si>
    <t>NC</t>
  </si>
  <si>
    <t>Rear</t>
  </si>
  <si>
    <t>Front</t>
  </si>
  <si>
    <t>W</t>
  </si>
  <si>
    <t>Actual natural state (NO or NC)</t>
  </si>
  <si>
    <t>NULLLEADER</t>
  </si>
  <si>
    <t>MODID</t>
  </si>
  <si>
    <t>COMMAND</t>
  </si>
  <si>
    <t>STATEID</t>
  </si>
  <si>
    <t>OXYCIRCFLAG</t>
  </si>
  <si>
    <t>PRESSUREPUMPFLAG</t>
  </si>
  <si>
    <t>DISPENSEPARA</t>
  </si>
  <si>
    <t>DISPENSEVOLUMESP</t>
  </si>
  <si>
    <t>NA</t>
  </si>
  <si>
    <t>FLAGCHECK</t>
  </si>
  <si>
    <t>VALVE1</t>
  </si>
  <si>
    <t>VALVE2</t>
  </si>
  <si>
    <t>VALVE3</t>
  </si>
  <si>
    <t>VALVE4</t>
  </si>
  <si>
    <t>VALVE5</t>
  </si>
  <si>
    <t>VALVE6</t>
  </si>
  <si>
    <t>VALVE7</t>
  </si>
  <si>
    <t>VALVE8</t>
  </si>
  <si>
    <t>VALVE9</t>
  </si>
  <si>
    <t>VALVE10</t>
  </si>
  <si>
    <t>VALVE11</t>
  </si>
  <si>
    <t>VALVE12</t>
  </si>
  <si>
    <t>VALVE13</t>
  </si>
  <si>
    <t>VALVE14</t>
  </si>
  <si>
    <t>VALVE15</t>
  </si>
  <si>
    <t>VALVE16</t>
  </si>
  <si>
    <t>TRANSTIMEFLAG</t>
  </si>
  <si>
    <t>TRANSTIMESP</t>
  </si>
  <si>
    <t>TRANSTEMPFLAG</t>
  </si>
  <si>
    <t>TRANSTEMPSP</t>
  </si>
  <si>
    <t>TRANSOXYFLAG</t>
  </si>
  <si>
    <t>TRANSOXYSP</t>
  </si>
  <si>
    <t>SERIALERRORFLAG</t>
  </si>
  <si>
    <t>TRANSTYPE</t>
  </si>
  <si>
    <t>FLOWINSTALLED</t>
  </si>
  <si>
    <t>PRESSUREINSTALLED</t>
  </si>
  <si>
    <t>OXYINSTALLED</t>
  </si>
  <si>
    <t>CIRCPUMPCAL</t>
  </si>
  <si>
    <t>PRESSUREPUMPCAL</t>
  </si>
  <si>
    <t>PCBAUDRATE</t>
  </si>
  <si>
    <t>OXYBAUDRATE</t>
  </si>
  <si>
    <t>PRESSUREBAUDRATE</t>
  </si>
  <si>
    <t>VALVE1PIN</t>
  </si>
  <si>
    <t>VALVE2PIN</t>
  </si>
  <si>
    <t>VALVE3PIN</t>
  </si>
  <si>
    <t>VALVE4PIN</t>
  </si>
  <si>
    <t>VALVE5PIN</t>
  </si>
  <si>
    <t>VALVE6PIN</t>
  </si>
  <si>
    <t>VALVE7PIN</t>
  </si>
  <si>
    <t>VALVE8PIN</t>
  </si>
  <si>
    <t>VALVE9PIN</t>
  </si>
  <si>
    <t>VALVE10PIN</t>
  </si>
  <si>
    <t>VALVE11PIN</t>
  </si>
  <si>
    <t>VALVE12PIN</t>
  </si>
  <si>
    <t>VALVE13PIN</t>
  </si>
  <si>
    <t>VALVE14PIN</t>
  </si>
  <si>
    <t>VALVE15PIN</t>
  </si>
  <si>
    <t>VALVE16PIN</t>
  </si>
  <si>
    <t>PUMP1DIRPIN</t>
  </si>
  <si>
    <t>PUMP1STEPPIN</t>
  </si>
  <si>
    <t>PUMP2DIRPIN</t>
  </si>
  <si>
    <t>PUMP2STEPPIN</t>
  </si>
  <si>
    <t>PUMP3DIRPIN</t>
  </si>
  <si>
    <t>PUMP3STEPPIN</t>
  </si>
  <si>
    <t>PUMP4DIRPIN</t>
  </si>
  <si>
    <t>PUMP4STEPPIN</t>
  </si>
  <si>
    <t>OXYCONFIGPARAMETER</t>
  </si>
  <si>
    <t>PRESSURE0ADDRESS</t>
  </si>
  <si>
    <t>OXYCIRCCHANNEL</t>
  </si>
  <si>
    <t>PRESSURESP</t>
  </si>
  <si>
    <t>PRESSUREKP</t>
  </si>
  <si>
    <t>PRESSUREKI</t>
  </si>
  <si>
    <t>PRESSUREKD</t>
  </si>
  <si>
    <t>PRESSURECHANNEL</t>
  </si>
  <si>
    <t>ACTIVEOXYCHANNEL1</t>
  </si>
  <si>
    <t>ACTIVEOXYCHANNEL2</t>
  </si>
  <si>
    <t>ACTIVEOXYCHANNEL3</t>
  </si>
  <si>
    <t>ACTIVEOXYCHANNEL4</t>
  </si>
  <si>
    <t>FLOW0ADDRESS</t>
  </si>
  <si>
    <t>OXYSP</t>
  </si>
  <si>
    <t>OXYKP</t>
  </si>
  <si>
    <t>OXYKI</t>
  </si>
  <si>
    <t>OXYKD</t>
  </si>
  <si>
    <t>NULLTRAILER</t>
  </si>
  <si>
    <t>Off</t>
  </si>
  <si>
    <t>Natural</t>
  </si>
  <si>
    <t>On</t>
  </si>
  <si>
    <t>Closed</t>
  </si>
  <si>
    <t>Open</t>
  </si>
  <si>
    <t>Key</t>
  </si>
  <si>
    <t>valve unpowered</t>
  </si>
  <si>
    <t>valve is open</t>
  </si>
  <si>
    <t>valve is closed</t>
  </si>
  <si>
    <t>Rev</t>
  </si>
  <si>
    <t>reversed</t>
  </si>
  <si>
    <t>default state (most frequent)</t>
  </si>
  <si>
    <t>ST-08.2</t>
  </si>
  <si>
    <t>ST-08.3</t>
  </si>
  <si>
    <t>ST-09.1a</t>
  </si>
  <si>
    <t>a</t>
  </si>
  <si>
    <t>4091a</t>
  </si>
  <si>
    <t>ST-09.1b</t>
  </si>
  <si>
    <t>b</t>
  </si>
  <si>
    <t>4091b</t>
  </si>
  <si>
    <t>ST-09.2</t>
  </si>
  <si>
    <t>ST-09.3</t>
  </si>
  <si>
    <t>ST-10.1a</t>
  </si>
  <si>
    <t>4101a</t>
  </si>
  <si>
    <t>ST-10.1b</t>
  </si>
  <si>
    <t>4101b</t>
  </si>
  <si>
    <t>ST-10.2</t>
  </si>
  <si>
    <t>ST-10.3</t>
  </si>
  <si>
    <t>Current status of Cycler 1 as of 11/12/2023</t>
  </si>
  <si>
    <t>Valve</t>
  </si>
  <si>
    <t>Plan</t>
  </si>
  <si>
    <t>Actual</t>
  </si>
  <si>
    <t>Tubing position</t>
  </si>
  <si>
    <t>Pump</t>
  </si>
  <si>
    <t>CIRCFLOW</t>
  </si>
  <si>
    <t>PRESSUREFLOW</t>
  </si>
  <si>
    <t>PUMP1CW</t>
  </si>
  <si>
    <t>PUMP2CW</t>
  </si>
  <si>
    <t>PUMP3CW</t>
  </si>
  <si>
    <t>PUMP4CW</t>
  </si>
  <si>
    <t>presInterval</t>
  </si>
  <si>
    <t>flowInterval</t>
  </si>
  <si>
    <t>oxyInterval</t>
  </si>
  <si>
    <t>reportInterval</t>
  </si>
  <si>
    <t>oxyTemp</t>
  </si>
  <si>
    <t>pumpSpeedRatio</t>
  </si>
  <si>
    <t>int</t>
  </si>
  <si>
    <t>bool</t>
  </si>
  <si>
    <t>double</t>
  </si>
  <si>
    <t>float</t>
  </si>
  <si>
    <t>nullLeader</t>
  </si>
  <si>
    <t>modId</t>
  </si>
  <si>
    <t>command</t>
  </si>
  <si>
    <t>stateId</t>
  </si>
  <si>
    <t>circFlow</t>
  </si>
  <si>
    <t>pressureFlow</t>
  </si>
  <si>
    <t>valve1</t>
  </si>
  <si>
    <t>valve2</t>
  </si>
  <si>
    <t>valve3</t>
  </si>
  <si>
    <t>valve4</t>
  </si>
  <si>
    <t>valve5</t>
  </si>
  <si>
    <t>valve6</t>
  </si>
  <si>
    <t>valve7</t>
  </si>
  <si>
    <t>valve8</t>
  </si>
  <si>
    <t>valve9</t>
  </si>
  <si>
    <t>valve10</t>
  </si>
  <si>
    <t>valve11</t>
  </si>
  <si>
    <t>valve12</t>
  </si>
  <si>
    <t>valve13</t>
  </si>
  <si>
    <t>valve14</t>
  </si>
  <si>
    <t>valve15</t>
  </si>
  <si>
    <t>valve16</t>
  </si>
  <si>
    <t>transTimeFlag</t>
  </si>
  <si>
    <t>transTimeSp</t>
  </si>
  <si>
    <t>pressureSP</t>
  </si>
  <si>
    <t>oxySP</t>
  </si>
  <si>
    <t>oxyCircChannel</t>
  </si>
  <si>
    <t>circPumpCal</t>
  </si>
  <si>
    <t>pressurePumpCal</t>
  </si>
  <si>
    <t>pressureKp</t>
  </si>
  <si>
    <t>pressureKi</t>
  </si>
  <si>
    <t>pressureKd</t>
  </si>
  <si>
    <t>oxyKp</t>
  </si>
  <si>
    <t>oxyKi</t>
  </si>
  <si>
    <t>oxyKd</t>
  </si>
  <si>
    <t>flowInstalled</t>
  </si>
  <si>
    <t>pressureInstalled</t>
  </si>
  <si>
    <t>oxyInstalled</t>
  </si>
  <si>
    <t>activeOxyChannel1</t>
  </si>
  <si>
    <t>activeOxyChannel2</t>
  </si>
  <si>
    <t>activeOxyChannel3</t>
  </si>
  <si>
    <t>activeOxyChannel4</t>
  </si>
  <si>
    <t>pump1Cw</t>
  </si>
  <si>
    <t>pump2Cw</t>
  </si>
  <si>
    <t>pump3Cw</t>
  </si>
  <si>
    <t>pump4Cw</t>
  </si>
  <si>
    <t>pump1DirPin</t>
  </si>
  <si>
    <t>pump1StepPin</t>
  </si>
  <si>
    <t>pump2DirPin</t>
  </si>
  <si>
    <t>pump2StepPin</t>
  </si>
  <si>
    <t>pump3DirPin</t>
  </si>
  <si>
    <t>pump3StepPin</t>
  </si>
  <si>
    <t>pump4DirPin</t>
  </si>
  <si>
    <t>pump4StepPin</t>
  </si>
  <si>
    <t>valve1Pin</t>
  </si>
  <si>
    <t>valve2Pin</t>
  </si>
  <si>
    <t>valve3Pin</t>
  </si>
  <si>
    <t>valve4Pin</t>
  </si>
  <si>
    <t>valve5Pin</t>
  </si>
  <si>
    <t>valve6Pin</t>
  </si>
  <si>
    <t>valve7Pin</t>
  </si>
  <si>
    <t>valve8Pin</t>
  </si>
  <si>
    <t>valve9Pin</t>
  </si>
  <si>
    <t>valve10Pin</t>
  </si>
  <si>
    <t>valve11Pin</t>
  </si>
  <si>
    <t>valve12Pin</t>
  </si>
  <si>
    <t>valve13Pin</t>
  </si>
  <si>
    <t>valve14Pin</t>
  </si>
  <si>
    <t>valve15Pin</t>
  </si>
  <si>
    <t>valve16Pin</t>
  </si>
  <si>
    <t>oxyConfigParameter</t>
  </si>
  <si>
    <t>pressure0Address</t>
  </si>
  <si>
    <t>pressureChannel</t>
  </si>
  <si>
    <t>flow0Address</t>
  </si>
  <si>
    <t>dispensePara</t>
  </si>
  <si>
    <t>dispenseVolumeSP</t>
  </si>
  <si>
    <t>pcBaudRate</t>
  </si>
  <si>
    <t>oxyBaudRate</t>
  </si>
  <si>
    <t>pressureBaudRate</t>
  </si>
  <si>
    <t>flagCheck</t>
  </si>
  <si>
    <t>nullTrailer</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</si>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</sst>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b/>
      <sz val="14"/>
      <color rgb="FF000000"/>
      <name val="Calibri"/>
      <family val="2"/>
      <charset val="1"/>
    </font>
    <font>
      <sz val="12"/>
      <color rgb="FF000000"/>
      <name val="Calibri"/>
      <family val="2"/>
      <charset val="1"/>
    </font>
    <font>
      <sz val="14"/>
      <color rgb="FF000000"/>
      <name val="Calibri"/>
      <family val="2"/>
      <charset val="1"/>
    </font>
    <font>
      <b/>
      <sz val="11"/>
      <color rgb="FF000000"/>
      <name val="Calibri"/>
      <family val="2"/>
      <charset val="1"/>
    </font>
    <font>
      <b/>
      <sz val="11"/>
      <name val="Calibri"/>
      <family val="2"/>
      <charset val="1"/>
    </font>
    <font>
      <sz val="11"/>
      <color rgb="FFFF0000"/>
      <name val="Calibri"/>
      <family val="2"/>
      <charset val="1"/>
    </font>
    <font>
      <sz val="11"/>
      <color rgb="FFA6A6A6"/>
      <name val="Calibri"/>
      <family val="2"/>
      <charset val="1"/>
    </font>
    <font>
      <sz val="11"/>
      <color rgb="FF0070C0"/>
      <name val="Calibri"/>
      <family val="2"/>
      <charset val="1"/>
    </font>
    <font>
      <sz val="11"/>
      <color rgb="FF00B050"/>
      <name val="Calibri"/>
      <family val="2"/>
      <charset val="1"/>
    </font>
    <font>
      <b/>
      <sz val="11"/>
      <color rgb="FF0070C0"/>
      <name val="Calibri"/>
      <family val="2"/>
      <charset val="1"/>
    </font>
    <font>
      <b/>
      <sz val="11"/>
      <color rgb="FFFF0000"/>
      <name val="Calibri"/>
      <family val="2"/>
      <charset val="1"/>
    </font>
    <font>
      <b/>
      <sz val="11"/>
      <color rgb="FFED7D31"/>
      <name val="Calibri"/>
      <family val="2"/>
      <charset val="1"/>
    </font>
    <font>
      <sz val="11"/>
      <name val="Calibri"/>
      <family val="2"/>
      <charset val="1"/>
    </font>
    <font>
      <sz val="11"/>
      <color rgb="FFED7D31"/>
      <name val="Calibri"/>
      <family val="2"/>
      <charset val="1"/>
    </font>
    <font>
      <sz val="11"/>
      <color rgb="FFC9211E"/>
      <name val="Calibri"/>
      <family val="2"/>
      <charset val="1"/>
    </font>
  </fonts>
  <fills count="10">
    <fill>
      <patternFill patternType="none"/>
    </fill>
    <fill>
      <patternFill patternType="gray125"/>
    </fill>
    <fill>
      <patternFill patternType="solid">
        <fgColor rgb="FF92D050"/>
        <bgColor rgb="FFA6A6A6"/>
      </patternFill>
    </fill>
    <fill>
      <patternFill patternType="solid">
        <fgColor rgb="FFBFBFBF"/>
        <bgColor rgb="FFD0CECE"/>
      </patternFill>
    </fill>
    <fill>
      <patternFill patternType="solid">
        <fgColor rgb="FFD0CECE"/>
        <bgColor rgb="FFD9D9D9"/>
      </patternFill>
    </fill>
    <fill>
      <patternFill patternType="solid">
        <fgColor rgb="FFDEEBF7"/>
        <bgColor rgb="FFD9D9D9"/>
      </patternFill>
    </fill>
    <fill>
      <patternFill patternType="solid">
        <fgColor rgb="FFFFE699"/>
        <bgColor rgb="FFFFEB9C"/>
      </patternFill>
    </fill>
    <fill>
      <patternFill patternType="solid">
        <fgColor rgb="FFFFFF00"/>
        <bgColor rgb="FFFFFF00"/>
      </patternFill>
    </fill>
    <fill>
      <patternFill patternType="solid">
        <fgColor rgb="FFFBE5D6"/>
        <bgColor rgb="FFDEEBF7"/>
      </patternFill>
    </fill>
    <fill>
      <patternFill patternType="solid">
        <fgColor rgb="FFD9D9D9"/>
        <bgColor rgb="FFD0CECE"/>
      </patternFill>
    </fill>
  </fills>
  <borders count="23">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right/>
      <top/>
      <bottom style="thin">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80">
    <xf numFmtId="0" fontId="0" fillId="0" borderId="0" xfId="0"/>
    <xf numFmtId="0" fontId="0" fillId="0" borderId="0" xfId="0" applyAlignment="1">
      <alignment horizontal="center"/>
    </xf>
    <xf numFmtId="0" fontId="0" fillId="0" borderId="0" xfId="0" applyAlignment="1">
      <alignment horizontal="left"/>
    </xf>
    <xf numFmtId="0" fontId="1" fillId="2" borderId="1" xfId="0" applyFont="1" applyFill="1" applyBorder="1"/>
    <xf numFmtId="0" fontId="0" fillId="2" borderId="2" xfId="0" applyFill="1" applyBorder="1"/>
    <xf numFmtId="0" fontId="0" fillId="2" borderId="0" xfId="0" applyFill="1"/>
    <xf numFmtId="0" fontId="0" fillId="2" borderId="0" xfId="0" applyFill="1" applyAlignment="1">
      <alignment horizontal="center"/>
    </xf>
    <xf numFmtId="0" fontId="3" fillId="2"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4" fillId="3" borderId="4" xfId="0" applyFont="1" applyFill="1" applyBorder="1"/>
    <xf numFmtId="0" fontId="4" fillId="3" borderId="5" xfId="0" applyFont="1" applyFill="1" applyBorder="1"/>
    <xf numFmtId="0" fontId="4" fillId="4" borderId="0" xfId="0" applyFont="1" applyFill="1"/>
    <xf numFmtId="0" fontId="4" fillId="4" borderId="0" xfId="0" applyFont="1" applyFill="1" applyAlignment="1">
      <alignment horizontal="center"/>
    </xf>
    <xf numFmtId="0" fontId="4" fillId="0" borderId="0" xfId="0" applyFont="1"/>
    <xf numFmtId="0" fontId="4" fillId="3" borderId="6" xfId="0" applyFont="1" applyFill="1" applyBorder="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4" fillId="3" borderId="0" xfId="0" applyFont="1" applyFill="1" applyAlignment="1">
      <alignment horizontal="left"/>
    </xf>
    <xf numFmtId="0" fontId="4" fillId="3" borderId="7" xfId="0" applyFont="1" applyFill="1" applyBorder="1" applyAlignment="1">
      <alignment horizontal="left"/>
    </xf>
    <xf numFmtId="0" fontId="0" fillId="5" borderId="6" xfId="0" applyFill="1" applyBorder="1"/>
    <xf numFmtId="0" fontId="0" fillId="0" borderId="7" xfId="0" applyBorder="1"/>
    <xf numFmtId="0" fontId="4" fillId="6" borderId="6" xfId="0" applyFont="1" applyFill="1" applyBorder="1"/>
    <xf numFmtId="0" fontId="0" fillId="6" borderId="0" xfId="0" applyFill="1"/>
    <xf numFmtId="0" fontId="0" fillId="6" borderId="0" xfId="0" applyFill="1" applyAlignment="1">
      <alignment horizontal="left"/>
    </xf>
    <xf numFmtId="0" fontId="0" fillId="6" borderId="7" xfId="0" applyFill="1" applyBorder="1" applyAlignment="1">
      <alignment horizontal="left"/>
    </xf>
    <xf numFmtId="0" fontId="6" fillId="0" borderId="0" xfId="0" applyFont="1"/>
    <xf numFmtId="0" fontId="0" fillId="0" borderId="6" xfId="0" applyBorder="1" applyAlignment="1">
      <alignment horizontal="center"/>
    </xf>
    <xf numFmtId="0" fontId="0" fillId="0" borderId="7" xfId="0" applyBorder="1" applyAlignment="1">
      <alignment horizontal="left"/>
    </xf>
    <xf numFmtId="0" fontId="4" fillId="6" borderId="0" xfId="0" applyFont="1" applyFill="1"/>
    <xf numFmtId="0" fontId="4" fillId="6" borderId="0" xfId="0" applyFont="1" applyFill="1" applyAlignment="1">
      <alignment horizontal="left"/>
    </xf>
    <xf numFmtId="0" fontId="4" fillId="6" borderId="7" xfId="0" applyFont="1" applyFill="1" applyBorder="1" applyAlignment="1">
      <alignment horizontal="left"/>
    </xf>
    <xf numFmtId="0" fontId="4" fillId="0" borderId="0" xfId="0" applyFont="1" applyAlignment="1">
      <alignment horizontal="center"/>
    </xf>
    <xf numFmtId="0" fontId="7" fillId="5" borderId="6" xfId="0" applyFont="1" applyFill="1" applyBorder="1"/>
    <xf numFmtId="0" fontId="7" fillId="0" borderId="7" xfId="0" applyFont="1" applyBorder="1"/>
    <xf numFmtId="0" fontId="7" fillId="0" borderId="0" xfId="0" applyFont="1"/>
    <xf numFmtId="0" fontId="7" fillId="0" borderId="0" xfId="0" applyFont="1" applyAlignment="1">
      <alignment horizontal="center"/>
    </xf>
    <xf numFmtId="0" fontId="0" fillId="5" borderId="8" xfId="0" applyFill="1" applyBorder="1"/>
    <xf numFmtId="0" fontId="0" fillId="0" borderId="9" xfId="0" applyBorder="1"/>
    <xf numFmtId="0" fontId="0" fillId="0" borderId="10" xfId="0" applyBorder="1"/>
    <xf numFmtId="0" fontId="0" fillId="0" borderId="10" xfId="0" applyBorder="1" applyAlignment="1">
      <alignment horizontal="center"/>
    </xf>
    <xf numFmtId="0" fontId="0" fillId="6" borderId="6" xfId="0" applyFill="1" applyBorder="1"/>
    <xf numFmtId="0" fontId="6" fillId="0" borderId="7" xfId="0" applyFont="1" applyBorder="1"/>
    <xf numFmtId="0" fontId="8" fillId="0" borderId="0" xfId="0" applyFont="1"/>
    <xf numFmtId="0" fontId="6" fillId="0" borderId="7" xfId="0" applyFont="1" applyBorder="1" applyAlignment="1">
      <alignment horizontal="left"/>
    </xf>
    <xf numFmtId="0" fontId="0" fillId="6" borderId="4" xfId="0" applyFill="1" applyBorder="1"/>
    <xf numFmtId="0" fontId="0" fillId="0" borderId="5" xfId="0" applyBorder="1"/>
    <xf numFmtId="0" fontId="9" fillId="0" borderId="0" xfId="0" applyFont="1"/>
    <xf numFmtId="0" fontId="4" fillId="6" borderId="7" xfId="0" applyFont="1" applyFill="1" applyBorder="1"/>
    <xf numFmtId="0" fontId="0" fillId="0" borderId="4" xfId="0" applyBorder="1" applyAlignment="1">
      <alignment horizontal="center"/>
    </xf>
    <xf numFmtId="0" fontId="0" fillId="0" borderId="11" xfId="0" applyBorder="1"/>
    <xf numFmtId="0" fontId="8" fillId="0" borderId="11" xfId="0" applyFont="1" applyBorder="1"/>
    <xf numFmtId="0" fontId="0" fillId="0" borderId="11" xfId="0" applyBorder="1" applyAlignment="1">
      <alignment horizontal="left"/>
    </xf>
    <xf numFmtId="0" fontId="0" fillId="0" borderId="5" xfId="0" applyBorder="1" applyAlignment="1">
      <alignment horizontal="left"/>
    </xf>
    <xf numFmtId="0" fontId="4" fillId="0" borderId="0" xfId="0" applyFont="1" applyAlignment="1">
      <alignment horizontal="left"/>
    </xf>
    <xf numFmtId="0" fontId="10" fillId="0" borderId="0" xfId="0" applyFont="1"/>
    <xf numFmtId="0" fontId="4" fillId="0" borderId="10" xfId="0" applyFont="1" applyBorder="1"/>
    <xf numFmtId="0" fontId="4" fillId="0" borderId="10" xfId="0" applyFont="1" applyBorder="1" applyAlignment="1">
      <alignment horizontal="center"/>
    </xf>
    <xf numFmtId="0" fontId="6" fillId="7" borderId="0" xfId="0" applyFont="1" applyFill="1"/>
    <xf numFmtId="0" fontId="11" fillId="0" borderId="0" xfId="0" applyFont="1"/>
    <xf numFmtId="0" fontId="11" fillId="0" borderId="0" xfId="0" applyFont="1" applyAlignment="1">
      <alignment horizontal="center"/>
    </xf>
    <xf numFmtId="0" fontId="12" fillId="0" borderId="0" xfId="0" applyFont="1" applyAlignment="1">
      <alignment horizontal="center"/>
    </xf>
    <xf numFmtId="0" fontId="0" fillId="8" borderId="0" xfId="0" applyFill="1"/>
    <xf numFmtId="0" fontId="4" fillId="0" borderId="12" xfId="0" applyFont="1" applyBorder="1"/>
    <xf numFmtId="0" fontId="4" fillId="0" borderId="13" xfId="0" applyFont="1" applyBorder="1"/>
    <xf numFmtId="0" fontId="4" fillId="0" borderId="13" xfId="0" applyFont="1" applyBorder="1" applyAlignment="1">
      <alignment horizontal="center"/>
    </xf>
    <xf numFmtId="0" fontId="4" fillId="0" borderId="14" xfId="0" applyFont="1" applyBorder="1" applyAlignment="1">
      <alignment horizontal="center"/>
    </xf>
    <xf numFmtId="0" fontId="0" fillId="0" borderId="15" xfId="0" applyBorder="1"/>
    <xf numFmtId="0" fontId="0" fillId="0" borderId="16" xfId="0" applyBorder="1" applyAlignment="1">
      <alignment horizont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4" fillId="9" borderId="0" xfId="0" applyFont="1" applyFill="1" applyAlignment="1">
      <alignment horizontal="center"/>
    </xf>
    <xf numFmtId="0" fontId="13" fillId="0" borderId="0" xfId="0" applyFont="1" applyAlignment="1">
      <alignment horizontal="center"/>
    </xf>
    <xf numFmtId="0" fontId="6" fillId="0" borderId="0" xfId="0" applyFont="1" applyAlignment="1">
      <alignment horizontal="center"/>
    </xf>
    <xf numFmtId="0" fontId="14" fillId="0" borderId="0" xfId="0" applyFont="1" applyAlignment="1">
      <alignment horizontal="center"/>
    </xf>
    <xf numFmtId="0" fontId="15" fillId="7" borderId="0" xfId="0" applyFont="1" applyFill="1"/>
  </cellXfs>
  <cellStyles count="1">
    <cellStyle name="Normal" xfId="0" builtinId="0"/>
  </cellStyles>
  <dxfs count="63">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0070C0"/>
      </font>
      <fill>
        <patternFill>
          <bgColor rgb="FFDEEBF7"/>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0070C0"/>
      </font>
      <fill>
        <patternFill>
          <bgColor rgb="FFDEEBF7"/>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0070C0"/>
      </font>
      <fill>
        <patternFill>
          <bgColor rgb="FFDEEBF7"/>
        </patternFill>
      </fill>
    </dxf>
    <dxf>
      <font>
        <color rgb="FF9C0006"/>
      </font>
      <fill>
        <patternFill>
          <bgColor rgb="FFFFC7CE"/>
        </patternFill>
      </fill>
    </dxf>
    <dxf>
      <font>
        <color rgb="FF006100"/>
      </font>
      <fill>
        <patternFill>
          <bgColor rgb="FFC6EFCE"/>
        </patternFill>
      </fill>
    </dxf>
    <dxf>
      <fill>
        <patternFill>
          <bgColor rgb="FFD9D9D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C9211E"/>
      <rgbColor rgb="FFFBE5D6"/>
      <rgbColor rgb="FFDEEBF7"/>
      <rgbColor rgb="FF660066"/>
      <rgbColor rgb="FFFF8080"/>
      <rgbColor rgb="FF0070C0"/>
      <rgbColor rgb="FFD0CECE"/>
      <rgbColor rgb="FF000080"/>
      <rgbColor rgb="FFFF00FF"/>
      <rgbColor rgb="FFFFFF00"/>
      <rgbColor rgb="FF00FFFF"/>
      <rgbColor rgb="FF800080"/>
      <rgbColor rgb="FF800000"/>
      <rgbColor rgb="FF008080"/>
      <rgbColor rgb="FF0000FF"/>
      <rgbColor rgb="FF00CCFF"/>
      <rgbColor rgb="FFD9D9D9"/>
      <rgbColor rgb="FFC6EFCE"/>
      <rgbColor rgb="FFFFEB9C"/>
      <rgbColor rgb="FF99CCFF"/>
      <rgbColor rgb="FFFF99CC"/>
      <rgbColor rgb="FFCC99FF"/>
      <rgbColor rgb="FFFFC7CE"/>
      <rgbColor rgb="FF3366FF"/>
      <rgbColor rgb="FF33CCCC"/>
      <rgbColor rgb="FF92D050"/>
      <rgbColor rgb="FFFFCC00"/>
      <rgbColor rgb="FFFF9900"/>
      <rgbColor rgb="FFED7D31"/>
      <rgbColor rgb="FF666699"/>
      <rgbColor rgb="FFA6A6A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67733</xdr:colOff>
      <xdr:row>4</xdr:row>
      <xdr:rowOff>59266</xdr:rowOff>
    </xdr:from>
    <xdr:to>
      <xdr:col>32</xdr:col>
      <xdr:colOff>440267</xdr:colOff>
      <xdr:row>6</xdr:row>
      <xdr:rowOff>127000</xdr:rowOff>
    </xdr:to>
    <xdr:sp macro="" textlink="">
      <xdr:nvSpPr>
        <xdr:cNvPr id="2" name="TextBox 1">
          <a:extLst>
            <a:ext uri="{FF2B5EF4-FFF2-40B4-BE49-F238E27FC236}">
              <a16:creationId xmlns:a16="http://schemas.microsoft.com/office/drawing/2014/main" id="{73E0E520-4A64-AB6D-6FEC-B246021CB2B5}"/>
            </a:ext>
          </a:extLst>
        </xdr:cNvPr>
        <xdr:cNvSpPr txBox="1"/>
      </xdr:nvSpPr>
      <xdr:spPr>
        <a:xfrm>
          <a:off x="2506133" y="804333"/>
          <a:ext cx="4030134" cy="440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rgbClr val="FF0000"/>
              </a:solidFill>
            </a:rPr>
            <a:t>Valid until 28/01/2024. Then transition to v3.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showGridLines="0" topLeftCell="E51" zoomScale="75" zoomScaleNormal="75" workbookViewId="0">
      <selection activeCell="H70" sqref="H70"/>
    </sheetView>
  </sheetViews>
  <sheetFormatPr defaultColWidth="8.77734375" defaultRowHeight="14.4" x14ac:dyDescent="0.3"/>
  <cols>
    <col min="2" max="2" width="53.21875" customWidth="1"/>
    <col min="3" max="3" width="4.77734375" customWidth="1"/>
    <col min="4" max="4" width="8.77734375" style="1"/>
    <col min="5" max="5" width="47.77734375" customWidth="1"/>
    <col min="6" max="6" width="4.5546875" customWidth="1"/>
    <col min="7" max="7" width="16.5546875" customWidth="1"/>
    <col min="8" max="8" width="47.77734375" customWidth="1"/>
    <col min="9" max="9" width="24.77734375" customWidth="1"/>
    <col min="10" max="10" width="10.44140625" style="2" customWidth="1"/>
    <col min="11" max="11" width="63.77734375" style="2" customWidth="1"/>
  </cols>
  <sheetData>
    <row r="1" spans="1:14" ht="18" x14ac:dyDescent="0.35">
      <c r="A1" s="3" t="s">
        <v>0</v>
      </c>
      <c r="B1" s="4"/>
      <c r="C1" s="5"/>
      <c r="D1" s="6"/>
      <c r="E1" s="5"/>
      <c r="G1" s="3" t="s">
        <v>1</v>
      </c>
      <c r="H1" s="7"/>
      <c r="I1" s="7"/>
      <c r="J1" s="8"/>
      <c r="K1" s="9"/>
    </row>
    <row r="2" spans="1:14" x14ac:dyDescent="0.3">
      <c r="A2" s="10" t="s">
        <v>2</v>
      </c>
      <c r="B2" s="11" t="s">
        <v>3</v>
      </c>
      <c r="C2" s="12" t="s">
        <v>4</v>
      </c>
      <c r="D2" s="13" t="s">
        <v>5</v>
      </c>
      <c r="E2" s="12" t="s">
        <v>6</v>
      </c>
      <c r="F2" s="14"/>
      <c r="G2" s="15" t="s">
        <v>2</v>
      </c>
      <c r="H2" s="16" t="s">
        <v>7</v>
      </c>
      <c r="I2" s="17" t="s">
        <v>8</v>
      </c>
      <c r="J2" s="18" t="s">
        <v>9</v>
      </c>
      <c r="K2" s="19" t="s">
        <v>10</v>
      </c>
    </row>
    <row r="3" spans="1:14" x14ac:dyDescent="0.3">
      <c r="A3" s="20" t="str">
        <f t="shared" ref="A3:A31" si="0">CONCATENATE("ST-",D3)</f>
        <v>ST-01</v>
      </c>
      <c r="B3" s="21" t="str">
        <f t="shared" ref="B3:B31" si="1">CONCATENATE("ST-",D3,"-",E3)</f>
        <v>ST-01-LEM reservoir fill</v>
      </c>
      <c r="C3" t="s">
        <v>11</v>
      </c>
      <c r="D3" s="1" t="s">
        <v>12</v>
      </c>
      <c r="E3" t="s">
        <v>13</v>
      </c>
      <c r="F3" s="14"/>
      <c r="G3" s="22" t="s">
        <v>14</v>
      </c>
      <c r="H3" s="23"/>
      <c r="I3" s="23"/>
      <c r="J3" s="24"/>
      <c r="K3" s="25"/>
      <c r="N3" s="26" t="s">
        <v>15</v>
      </c>
    </row>
    <row r="4" spans="1:14" x14ac:dyDescent="0.3">
      <c r="A4" s="20" t="str">
        <f t="shared" si="0"/>
        <v>ST-02.1</v>
      </c>
      <c r="B4" s="21" t="str">
        <f t="shared" si="1"/>
        <v>ST-02.1-Line fill L04 and L11</v>
      </c>
      <c r="C4" t="s">
        <v>11</v>
      </c>
      <c r="D4" s="1" t="s">
        <v>16</v>
      </c>
      <c r="E4" t="s">
        <v>17</v>
      </c>
      <c r="G4" s="27" t="s">
        <v>18</v>
      </c>
      <c r="H4" t="str">
        <f>VLOOKUP(G4,$A$3:$F$41,5,FALSE())</f>
        <v>Drain ICS</v>
      </c>
      <c r="I4" t="s">
        <v>19</v>
      </c>
      <c r="J4" s="2" t="s">
        <v>20</v>
      </c>
      <c r="K4" s="28"/>
    </row>
    <row r="5" spans="1:14" x14ac:dyDescent="0.3">
      <c r="A5" s="20" t="str">
        <f t="shared" si="0"/>
        <v>ST-02.2</v>
      </c>
      <c r="B5" s="21" t="str">
        <f t="shared" si="1"/>
        <v>ST-02.2-Line fill ECS</v>
      </c>
      <c r="C5" t="s">
        <v>11</v>
      </c>
      <c r="D5" s="1" t="s">
        <v>21</v>
      </c>
      <c r="E5" t="s">
        <v>22</v>
      </c>
      <c r="G5" s="27" t="s">
        <v>23</v>
      </c>
      <c r="H5" t="str">
        <f>VLOOKUP(G5,$A$3:$F$41,5,FALSE())</f>
        <v>Drain step 2</v>
      </c>
      <c r="I5" t="s">
        <v>19</v>
      </c>
      <c r="J5" s="2" t="s">
        <v>20</v>
      </c>
      <c r="K5" s="28"/>
    </row>
    <row r="6" spans="1:14" x14ac:dyDescent="0.3">
      <c r="A6" s="20" t="str">
        <f t="shared" si="0"/>
        <v>ST-02.3</v>
      </c>
      <c r="B6" s="21" t="str">
        <f t="shared" si="1"/>
        <v>ST-02.3-Line fill ICS</v>
      </c>
      <c r="C6" t="s">
        <v>11</v>
      </c>
      <c r="D6" s="1" t="s">
        <v>24</v>
      </c>
      <c r="E6" t="s">
        <v>25</v>
      </c>
      <c r="G6" s="27" t="s">
        <v>26</v>
      </c>
      <c r="H6" t="str">
        <f>VLOOKUP(G6,$A$3:$F$41,5,FALSE())</f>
        <v>Drain step 3</v>
      </c>
      <c r="I6" t="s">
        <v>19</v>
      </c>
      <c r="J6" s="2" t="s">
        <v>20</v>
      </c>
      <c r="K6" s="28"/>
    </row>
    <row r="7" spans="1:14" x14ac:dyDescent="0.3">
      <c r="A7" s="20" t="str">
        <f t="shared" si="0"/>
        <v>ST-02.4</v>
      </c>
      <c r="B7" s="21" t="str">
        <f t="shared" si="1"/>
        <v>ST-02.4-Line fill and circulation</v>
      </c>
      <c r="C7" t="s">
        <v>11</v>
      </c>
      <c r="D7" s="1" t="s">
        <v>27</v>
      </c>
      <c r="E7" t="s">
        <v>28</v>
      </c>
      <c r="G7" s="27" t="s">
        <v>29</v>
      </c>
      <c r="H7" t="str">
        <f>VLOOKUP(G7,$A$3:$F$41,5,FALSE())</f>
        <v>Drain to empty the reservoir</v>
      </c>
      <c r="I7" t="s">
        <v>30</v>
      </c>
      <c r="J7" s="2" t="s">
        <v>20</v>
      </c>
      <c r="K7" s="28"/>
      <c r="N7" s="26" t="s">
        <v>31</v>
      </c>
    </row>
    <row r="8" spans="1:14" x14ac:dyDescent="0.3">
      <c r="A8" s="20" t="str">
        <f t="shared" si="0"/>
        <v>ST-03.1</v>
      </c>
      <c r="B8" s="21" t="str">
        <f t="shared" si="1"/>
        <v>ST-03.1-Drain circulation loop</v>
      </c>
      <c r="C8" t="s">
        <v>11</v>
      </c>
      <c r="D8" s="1" t="s">
        <v>32</v>
      </c>
      <c r="E8" t="s">
        <v>33</v>
      </c>
      <c r="G8" s="22" t="s">
        <v>34</v>
      </c>
      <c r="H8" s="29"/>
      <c r="I8" s="29"/>
      <c r="J8" s="30"/>
      <c r="K8" s="31"/>
      <c r="N8" s="26"/>
    </row>
    <row r="9" spans="1:14" x14ac:dyDescent="0.3">
      <c r="A9" s="20" t="str">
        <f t="shared" si="0"/>
        <v>ST-03.2</v>
      </c>
      <c r="B9" s="21" t="str">
        <f t="shared" si="1"/>
        <v>ST-03.2-Drain step 2</v>
      </c>
      <c r="C9" t="s">
        <v>11</v>
      </c>
      <c r="D9" s="1" t="s">
        <v>35</v>
      </c>
      <c r="E9" t="s">
        <v>36</v>
      </c>
      <c r="G9" s="27" t="s">
        <v>37</v>
      </c>
      <c r="H9" t="str">
        <f>VLOOKUP(G9,$A$3:$F$44,5,FALSE())</f>
        <v>Drain the system</v>
      </c>
      <c r="I9" t="s">
        <v>19</v>
      </c>
      <c r="J9" s="2" t="s">
        <v>20</v>
      </c>
      <c r="K9" s="28"/>
      <c r="N9" s="26" t="s">
        <v>38</v>
      </c>
    </row>
    <row r="10" spans="1:14" x14ac:dyDescent="0.3">
      <c r="A10" s="20" t="str">
        <f t="shared" si="0"/>
        <v>ST-03.3</v>
      </c>
      <c r="B10" s="21" t="str">
        <f t="shared" si="1"/>
        <v>ST-03.3-Drain step 3</v>
      </c>
      <c r="C10" t="s">
        <v>11</v>
      </c>
      <c r="D10" s="1" t="s">
        <v>39</v>
      </c>
      <c r="E10" t="s">
        <v>40</v>
      </c>
      <c r="G10" s="27" t="s">
        <v>41</v>
      </c>
      <c r="H10" t="str">
        <f>VLOOKUP(G10,$A$3:$F$41,5,FALSE())</f>
        <v>LEM reservoir fill</v>
      </c>
      <c r="I10" t="s">
        <v>19</v>
      </c>
      <c r="J10" s="2" t="s">
        <v>20</v>
      </c>
      <c r="K10" s="28" t="s">
        <v>42</v>
      </c>
      <c r="N10" s="26" t="s">
        <v>43</v>
      </c>
    </row>
    <row r="11" spans="1:14" x14ac:dyDescent="0.3">
      <c r="A11" s="20" t="str">
        <f t="shared" si="0"/>
        <v>ST-03.4</v>
      </c>
      <c r="B11" s="21" t="str">
        <f t="shared" si="1"/>
        <v>ST-03.4-Drain to empty the reservoir</v>
      </c>
      <c r="C11" t="s">
        <v>11</v>
      </c>
      <c r="D11" s="1" t="s">
        <v>44</v>
      </c>
      <c r="E11" t="s">
        <v>45</v>
      </c>
      <c r="G11" s="27" t="s">
        <v>46</v>
      </c>
      <c r="H11" t="str">
        <f>VLOOKUP(G11,$A$3:$F$41,5,FALSE())</f>
        <v>Line fill L04 and L11</v>
      </c>
      <c r="I11" t="s">
        <v>19</v>
      </c>
      <c r="J11" s="2" t="s">
        <v>20</v>
      </c>
      <c r="K11" s="28"/>
      <c r="N11" s="26" t="s">
        <v>47</v>
      </c>
    </row>
    <row r="12" spans="1:14" x14ac:dyDescent="0.3">
      <c r="A12" s="20" t="str">
        <f t="shared" si="0"/>
        <v>ST-03.5</v>
      </c>
      <c r="B12" s="21" t="str">
        <f t="shared" si="1"/>
        <v>ST-03.5-Drain ICS</v>
      </c>
      <c r="C12" t="s">
        <v>11</v>
      </c>
      <c r="D12" s="1" t="s">
        <v>48</v>
      </c>
      <c r="E12" t="s">
        <v>49</v>
      </c>
      <c r="G12" s="27" t="s">
        <v>50</v>
      </c>
      <c r="H12" t="str">
        <f>VLOOKUP(G12,$A$3:$F$41,5,FALSE())</f>
        <v>Line fill ECS</v>
      </c>
      <c r="I12" t="s">
        <v>19</v>
      </c>
      <c r="J12" s="2" t="s">
        <v>20</v>
      </c>
      <c r="K12" s="28"/>
      <c r="L12" s="32"/>
      <c r="N12" s="26" t="s">
        <v>51</v>
      </c>
    </row>
    <row r="13" spans="1:14" x14ac:dyDescent="0.3">
      <c r="A13" s="20" t="str">
        <f t="shared" si="0"/>
        <v>ST-04</v>
      </c>
      <c r="B13" s="21" t="str">
        <f t="shared" si="1"/>
        <v>ST-04-Sampling</v>
      </c>
      <c r="C13" t="s">
        <v>11</v>
      </c>
      <c r="D13" s="1" t="s">
        <v>52</v>
      </c>
      <c r="E13" t="s">
        <v>53</v>
      </c>
      <c r="G13" s="27" t="s">
        <v>54</v>
      </c>
      <c r="H13" t="str">
        <f>VLOOKUP(G13,$A$3:$F$41,5,FALSE())</f>
        <v>Line fill ICS</v>
      </c>
      <c r="I13" t="s">
        <v>19</v>
      </c>
      <c r="J13" s="2" t="s">
        <v>20</v>
      </c>
      <c r="K13" s="28"/>
      <c r="N13" s="26" t="s">
        <v>55</v>
      </c>
    </row>
    <row r="14" spans="1:14" x14ac:dyDescent="0.3">
      <c r="A14" s="20" t="str">
        <f t="shared" si="0"/>
        <v>ST-05</v>
      </c>
      <c r="B14" s="21" t="str">
        <f t="shared" si="1"/>
        <v>ST-05-Inoculation</v>
      </c>
      <c r="C14" t="s">
        <v>11</v>
      </c>
      <c r="D14" s="1" t="s">
        <v>56</v>
      </c>
      <c r="E14" t="s">
        <v>57</v>
      </c>
      <c r="G14" s="27" t="s">
        <v>58</v>
      </c>
      <c r="H14" t="str">
        <f>VLOOKUP(G14,$A$3:$F$41,5,FALSE())</f>
        <v>Line fill and circulation</v>
      </c>
      <c r="I14" t="s">
        <v>59</v>
      </c>
      <c r="J14" s="2" t="s">
        <v>60</v>
      </c>
      <c r="K14" s="28"/>
    </row>
    <row r="15" spans="1:14" x14ac:dyDescent="0.3">
      <c r="A15" s="20" t="str">
        <f t="shared" si="0"/>
        <v>ST-06</v>
      </c>
      <c r="B15" s="21" t="str">
        <f t="shared" si="1"/>
        <v>ST-06-Dynamic seeding</v>
      </c>
      <c r="C15" t="s">
        <v>11</v>
      </c>
      <c r="D15" s="1" t="s">
        <v>61</v>
      </c>
      <c r="E15" t="s">
        <v>62</v>
      </c>
      <c r="G15" s="22" t="s">
        <v>63</v>
      </c>
      <c r="H15" s="29"/>
      <c r="I15" s="29"/>
      <c r="J15" s="30"/>
      <c r="K15" s="31"/>
    </row>
    <row r="16" spans="1:14" x14ac:dyDescent="0.3">
      <c r="A16" s="20" t="str">
        <f t="shared" si="0"/>
        <v>ST-07</v>
      </c>
      <c r="B16" s="21" t="str">
        <f t="shared" si="1"/>
        <v>ST-07-ECS liquid drain/replacement (remove unattached cells)</v>
      </c>
      <c r="C16" t="s">
        <v>11</v>
      </c>
      <c r="D16" s="1" t="s">
        <v>64</v>
      </c>
      <c r="E16" t="s">
        <v>65</v>
      </c>
      <c r="G16" s="27" t="s">
        <v>37</v>
      </c>
      <c r="H16" t="str">
        <f>VLOOKUP(G16,$A$3:$F$43,5,FALSE())</f>
        <v>Drain the system</v>
      </c>
      <c r="I16" t="s">
        <v>19</v>
      </c>
      <c r="J16" s="2" t="s">
        <v>20</v>
      </c>
      <c r="K16" s="28"/>
    </row>
    <row r="17" spans="1:12" x14ac:dyDescent="0.3">
      <c r="A17" s="20" t="str">
        <f t="shared" si="0"/>
        <v>ST-08.1</v>
      </c>
      <c r="B17" s="21" t="str">
        <f t="shared" si="1"/>
        <v>ST-08.1-Liq circ (ICS inlet to ICS + ECS outlet only)</v>
      </c>
      <c r="C17" t="s">
        <v>11</v>
      </c>
      <c r="D17" s="1" t="s">
        <v>66</v>
      </c>
      <c r="E17" t="s">
        <v>67</v>
      </c>
      <c r="G17" s="27" t="s">
        <v>41</v>
      </c>
      <c r="H17" t="str">
        <f>VLOOKUP(G17,$A$3:$F$41,5,FALSE())</f>
        <v>LEM reservoir fill</v>
      </c>
      <c r="I17" t="s">
        <v>19</v>
      </c>
      <c r="J17" s="2" t="s">
        <v>20</v>
      </c>
      <c r="K17" s="28" t="s">
        <v>68</v>
      </c>
    </row>
    <row r="18" spans="1:12" x14ac:dyDescent="0.3">
      <c r="A18" s="33" t="str">
        <f t="shared" si="0"/>
        <v>ST-08.2</v>
      </c>
      <c r="B18" s="34" t="str">
        <f t="shared" si="1"/>
        <v>ST-08.2-Liq circ (ICS inlet to ICS outlet only)</v>
      </c>
      <c r="C18" s="35" t="s">
        <v>11</v>
      </c>
      <c r="D18" s="36" t="s">
        <v>69</v>
      </c>
      <c r="E18" s="35" t="s">
        <v>70</v>
      </c>
      <c r="G18" s="27" t="s">
        <v>46</v>
      </c>
      <c r="H18" t="str">
        <f>VLOOKUP(G18,$A$3:$F$41,5,FALSE())</f>
        <v>Line fill L04 and L11</v>
      </c>
      <c r="I18" t="s">
        <v>19</v>
      </c>
      <c r="J18" s="2" t="s">
        <v>20</v>
      </c>
      <c r="K18" s="28"/>
    </row>
    <row r="19" spans="1:12" x14ac:dyDescent="0.3">
      <c r="A19" s="33" t="str">
        <f t="shared" si="0"/>
        <v>ST-08.3</v>
      </c>
      <c r="B19" s="34" t="str">
        <f t="shared" si="1"/>
        <v>ST-08.3-Liq circ (ICS inlet to ECS outlet only)</v>
      </c>
      <c r="C19" s="35" t="s">
        <v>11</v>
      </c>
      <c r="D19" s="36" t="s">
        <v>71</v>
      </c>
      <c r="E19" s="35" t="s">
        <v>72</v>
      </c>
      <c r="G19" s="27" t="s">
        <v>50</v>
      </c>
      <c r="H19" t="str">
        <f>VLOOKUP(G19,$A$3:$F$41,5,FALSE())</f>
        <v>Line fill ECS</v>
      </c>
      <c r="I19" t="s">
        <v>19</v>
      </c>
      <c r="J19" s="2" t="s">
        <v>20</v>
      </c>
      <c r="K19" s="28"/>
    </row>
    <row r="20" spans="1:12" x14ac:dyDescent="0.3">
      <c r="A20" s="33" t="str">
        <f t="shared" si="0"/>
        <v>ST-09.1a</v>
      </c>
      <c r="B20" s="34" t="str">
        <f t="shared" si="1"/>
        <v>ST-09.1a-Liq circ (ICS + ECS inlet to ICS + ECS outlet) - option 1</v>
      </c>
      <c r="C20" s="35" t="s">
        <v>11</v>
      </c>
      <c r="D20" s="36" t="s">
        <v>73</v>
      </c>
      <c r="E20" s="35" t="s">
        <v>74</v>
      </c>
      <c r="G20" s="27" t="s">
        <v>54</v>
      </c>
      <c r="H20" t="str">
        <f>VLOOKUP(G20,$A$3:$F$41,5,FALSE())</f>
        <v>Line fill ICS</v>
      </c>
      <c r="I20" t="s">
        <v>19</v>
      </c>
      <c r="J20" s="2" t="s">
        <v>20</v>
      </c>
      <c r="K20" s="28"/>
    </row>
    <row r="21" spans="1:12" x14ac:dyDescent="0.3">
      <c r="A21" s="33" t="str">
        <f t="shared" si="0"/>
        <v>ST-09.1b</v>
      </c>
      <c r="B21" s="34" t="str">
        <f t="shared" si="1"/>
        <v>ST-09.1b-Liq circ (ICS + ECS inlet to ICS + ECS outlet) - option 2</v>
      </c>
      <c r="C21" s="35" t="s">
        <v>11</v>
      </c>
      <c r="D21" s="36" t="s">
        <v>75</v>
      </c>
      <c r="E21" s="35" t="s">
        <v>76</v>
      </c>
      <c r="G21" s="27" t="s">
        <v>58</v>
      </c>
      <c r="H21" t="str">
        <f>VLOOKUP(G21,$A$3:$F$41,5,FALSE())</f>
        <v>Line fill and circulation</v>
      </c>
      <c r="I21" t="s">
        <v>59</v>
      </c>
      <c r="J21" s="2" t="s">
        <v>60</v>
      </c>
      <c r="K21" s="28"/>
      <c r="L21" s="32"/>
    </row>
    <row r="22" spans="1:12" x14ac:dyDescent="0.3">
      <c r="A22" s="33" t="str">
        <f t="shared" si="0"/>
        <v>ST-09.2</v>
      </c>
      <c r="B22" s="34" t="str">
        <f t="shared" si="1"/>
        <v>ST-09.2-Liq circ (ICS + ECS inlet to ICS outlet only)</v>
      </c>
      <c r="C22" s="35" t="s">
        <v>11</v>
      </c>
      <c r="D22" s="36" t="s">
        <v>77</v>
      </c>
      <c r="E22" s="35" t="s">
        <v>78</v>
      </c>
      <c r="G22" s="22" t="s">
        <v>79</v>
      </c>
      <c r="H22" s="29"/>
      <c r="I22" s="29"/>
      <c r="J22" s="30"/>
      <c r="K22" s="31"/>
    </row>
    <row r="23" spans="1:12" x14ac:dyDescent="0.3">
      <c r="A23" s="33" t="str">
        <f t="shared" si="0"/>
        <v>ST-09.3</v>
      </c>
      <c r="B23" s="34" t="str">
        <f t="shared" si="1"/>
        <v>ST-09.3-Liq circ (ICS + ECS inlet to ECS outlet only)</v>
      </c>
      <c r="C23" s="35" t="s">
        <v>11</v>
      </c>
      <c r="D23" s="36" t="s">
        <v>80</v>
      </c>
      <c r="E23" s="35" t="s">
        <v>81</v>
      </c>
      <c r="G23" s="27" t="s">
        <v>37</v>
      </c>
      <c r="H23" t="str">
        <f>VLOOKUP(G23,$A$3:$F$41,5,FALSE())</f>
        <v>Drain the system</v>
      </c>
      <c r="I23" t="s">
        <v>19</v>
      </c>
      <c r="J23" s="2" t="s">
        <v>20</v>
      </c>
      <c r="K23" s="28"/>
    </row>
    <row r="24" spans="1:12" x14ac:dyDescent="0.3">
      <c r="A24" s="33" t="str">
        <f t="shared" si="0"/>
        <v>ST-10.1a</v>
      </c>
      <c r="B24" s="34" t="str">
        <f t="shared" si="1"/>
        <v>ST-10.1a-Liq circ (ECS inlet to ICS + ECS outlet only)</v>
      </c>
      <c r="C24" s="35" t="s">
        <v>11</v>
      </c>
      <c r="D24" s="36" t="s">
        <v>82</v>
      </c>
      <c r="E24" s="35" t="s">
        <v>83</v>
      </c>
      <c r="G24" s="27" t="s">
        <v>41</v>
      </c>
      <c r="H24" t="str">
        <f>VLOOKUP(G24,$A$3:$F$41,5,FALSE())</f>
        <v>LEM reservoir fill</v>
      </c>
      <c r="I24" t="s">
        <v>19</v>
      </c>
      <c r="J24" s="2" t="s">
        <v>20</v>
      </c>
      <c r="K24" s="28" t="s">
        <v>84</v>
      </c>
    </row>
    <row r="25" spans="1:12" x14ac:dyDescent="0.3">
      <c r="A25" s="33" t="str">
        <f t="shared" si="0"/>
        <v>ST-10.1b</v>
      </c>
      <c r="B25" s="34" t="str">
        <f t="shared" si="1"/>
        <v>ST-10.1b-Liq circ (ECS inlet to ICS + ECS outlet only)</v>
      </c>
      <c r="C25" s="35" t="s">
        <v>11</v>
      </c>
      <c r="D25" s="36" t="s">
        <v>85</v>
      </c>
      <c r="E25" s="35" t="s">
        <v>83</v>
      </c>
      <c r="G25" s="27" t="s">
        <v>58</v>
      </c>
      <c r="H25" t="str">
        <f>VLOOKUP(G25,$A$3:$F$41,5,FALSE())</f>
        <v>Line fill and circulation</v>
      </c>
      <c r="I25" t="s">
        <v>59</v>
      </c>
      <c r="J25" s="2" t="s">
        <v>60</v>
      </c>
      <c r="K25" s="28" t="s">
        <v>86</v>
      </c>
    </row>
    <row r="26" spans="1:12" x14ac:dyDescent="0.3">
      <c r="A26" s="33" t="str">
        <f t="shared" si="0"/>
        <v>ST-10.2</v>
      </c>
      <c r="B26" s="34" t="str">
        <f t="shared" si="1"/>
        <v>ST-10.2-Liq circ (ECS inlet to ICS outlet only)</v>
      </c>
      <c r="C26" s="35" t="s">
        <v>11</v>
      </c>
      <c r="D26" s="36">
        <v>10.199999999999999</v>
      </c>
      <c r="E26" s="35" t="s">
        <v>87</v>
      </c>
      <c r="G26" s="22" t="s">
        <v>88</v>
      </c>
      <c r="H26" s="29"/>
      <c r="I26" s="29"/>
      <c r="J26" s="30"/>
      <c r="K26" s="31"/>
    </row>
    <row r="27" spans="1:12" x14ac:dyDescent="0.3">
      <c r="A27" s="33" t="str">
        <f t="shared" si="0"/>
        <v>ST-10.3</v>
      </c>
      <c r="B27" s="34" t="str">
        <f t="shared" si="1"/>
        <v>ST-10.3-Liq circ (ECS inlet to ECS outlet only)</v>
      </c>
      <c r="C27" s="35" t="s">
        <v>11</v>
      </c>
      <c r="D27" s="36">
        <v>10.3</v>
      </c>
      <c r="E27" s="35" t="s">
        <v>89</v>
      </c>
      <c r="G27" s="27" t="s">
        <v>37</v>
      </c>
      <c r="H27" t="str">
        <f>VLOOKUP(G27,$A$3:$F$41,5,FALSE())</f>
        <v>Drain the system</v>
      </c>
      <c r="I27" t="s">
        <v>19</v>
      </c>
      <c r="J27" s="2" t="s">
        <v>20</v>
      </c>
      <c r="K27" s="28"/>
    </row>
    <row r="28" spans="1:12" x14ac:dyDescent="0.3">
      <c r="A28" s="20" t="str">
        <f t="shared" si="0"/>
        <v>ST-11.1</v>
      </c>
      <c r="B28" s="21" t="str">
        <f t="shared" si="1"/>
        <v>ST-11.1-Harvest loop fill</v>
      </c>
      <c r="C28" t="s">
        <v>11</v>
      </c>
      <c r="D28" s="1">
        <v>11.1</v>
      </c>
      <c r="E28" t="s">
        <v>90</v>
      </c>
      <c r="G28" s="27" t="s">
        <v>41</v>
      </c>
      <c r="H28" t="str">
        <f>VLOOKUP(G28,$A$3:$F$41,5,FALSE())</f>
        <v>LEM reservoir fill</v>
      </c>
      <c r="I28" t="s">
        <v>19</v>
      </c>
      <c r="J28" s="2" t="s">
        <v>20</v>
      </c>
      <c r="K28" s="28" t="s">
        <v>91</v>
      </c>
    </row>
    <row r="29" spans="1:12" x14ac:dyDescent="0.3">
      <c r="A29" s="20" t="str">
        <f t="shared" si="0"/>
        <v>ST-11.2</v>
      </c>
      <c r="B29" s="21" t="str">
        <f t="shared" si="1"/>
        <v>ST-11.2-Harvest loop in situ circulation</v>
      </c>
      <c r="C29" t="s">
        <v>11</v>
      </c>
      <c r="D29" s="1">
        <v>11.2</v>
      </c>
      <c r="E29" t="s">
        <v>92</v>
      </c>
      <c r="G29" s="27" t="s">
        <v>58</v>
      </c>
      <c r="H29" t="str">
        <f>VLOOKUP(G29,$A$3:$F$41,5,FALSE())</f>
        <v>Line fill and circulation</v>
      </c>
      <c r="I29" t="s">
        <v>30</v>
      </c>
      <c r="J29" s="2" t="s">
        <v>20</v>
      </c>
      <c r="K29" s="28" t="s">
        <v>93</v>
      </c>
    </row>
    <row r="30" spans="1:12" x14ac:dyDescent="0.3">
      <c r="A30" s="20" t="str">
        <f t="shared" si="0"/>
        <v>ST-11.3</v>
      </c>
      <c r="B30" s="21" t="str">
        <f t="shared" si="1"/>
        <v>ST-11.3-Harvest loop drain &amp; cell removal</v>
      </c>
      <c r="C30" t="s">
        <v>11</v>
      </c>
      <c r="D30" s="1">
        <v>11.3</v>
      </c>
      <c r="E30" t="s">
        <v>94</v>
      </c>
      <c r="G30" s="22" t="s">
        <v>95</v>
      </c>
      <c r="H30" s="29"/>
      <c r="I30" s="29"/>
      <c r="J30" s="30"/>
      <c r="K30" s="31"/>
    </row>
    <row r="31" spans="1:12" x14ac:dyDescent="0.3">
      <c r="A31" s="37" t="str">
        <f t="shared" si="0"/>
        <v>ST-11.4</v>
      </c>
      <c r="B31" s="38" t="str">
        <f t="shared" si="1"/>
        <v>ST-11.4-Harvest loop flush</v>
      </c>
      <c r="C31" s="39" t="s">
        <v>11</v>
      </c>
      <c r="D31" s="40">
        <v>11.4</v>
      </c>
      <c r="E31" s="39" t="s">
        <v>96</v>
      </c>
      <c r="G31" s="27" t="s">
        <v>97</v>
      </c>
      <c r="H31" t="str">
        <f>VLOOKUP(G31,$A$3:$F$41,5,FALSE())</f>
        <v>Prime the system prior to inoculuation</v>
      </c>
      <c r="I31" t="s">
        <v>19</v>
      </c>
      <c r="J31" s="2" t="s">
        <v>20</v>
      </c>
      <c r="K31" s="28"/>
    </row>
    <row r="32" spans="1:12" x14ac:dyDescent="0.3">
      <c r="A32" s="41" t="s">
        <v>37</v>
      </c>
      <c r="B32" s="21" t="str">
        <f t="shared" ref="B32:B43" si="2">CONCATENATE(C32,"-",D32,"-",E32)</f>
        <v>SEQ-1-Drain the system</v>
      </c>
      <c r="C32" t="s">
        <v>98</v>
      </c>
      <c r="D32" s="1">
        <v>1</v>
      </c>
      <c r="E32" t="s">
        <v>99</v>
      </c>
      <c r="G32" s="27" t="s">
        <v>100</v>
      </c>
      <c r="H32" t="str">
        <f>VLOOKUP(G32,$A$3:$F$41,5,FALSE())</f>
        <v>Inoculation</v>
      </c>
      <c r="I32" t="s">
        <v>19</v>
      </c>
      <c r="J32" s="2" t="s">
        <v>20</v>
      </c>
      <c r="K32" s="28"/>
    </row>
    <row r="33" spans="1:12" x14ac:dyDescent="0.3">
      <c r="A33" s="41" t="s">
        <v>101</v>
      </c>
      <c r="B33" s="21" t="str">
        <f t="shared" si="2"/>
        <v>SEQ-2-Sterilisation</v>
      </c>
      <c r="C33" t="s">
        <v>98</v>
      </c>
      <c r="D33" s="1">
        <v>2</v>
      </c>
      <c r="E33" t="s">
        <v>102</v>
      </c>
      <c r="G33" s="27" t="s">
        <v>103</v>
      </c>
      <c r="H33" t="str">
        <f>VLOOKUP(G33,$A$3:$F$41,5,FALSE())</f>
        <v>Dynamic seeding</v>
      </c>
      <c r="I33" t="s">
        <v>59</v>
      </c>
      <c r="J33" s="2" t="s">
        <v>60</v>
      </c>
      <c r="K33" s="42" t="s">
        <v>104</v>
      </c>
    </row>
    <row r="34" spans="1:12" x14ac:dyDescent="0.3">
      <c r="A34" s="41" t="s">
        <v>105</v>
      </c>
      <c r="B34" s="21" t="str">
        <f t="shared" si="2"/>
        <v>SEQ-3-Wash</v>
      </c>
      <c r="C34" t="s">
        <v>98</v>
      </c>
      <c r="D34" s="1">
        <v>3</v>
      </c>
      <c r="E34" t="s">
        <v>106</v>
      </c>
      <c r="G34" s="27" t="s">
        <v>107</v>
      </c>
      <c r="H34" t="str">
        <f>VLOOKUP(G34,$A$3:$F$41,5,FALSE())</f>
        <v>ECS liquid drain/replacement (remove unattached cells)</v>
      </c>
      <c r="I34" t="s">
        <v>30</v>
      </c>
      <c r="J34" s="2" t="s">
        <v>20</v>
      </c>
      <c r="K34" s="28" t="s">
        <v>108</v>
      </c>
    </row>
    <row r="35" spans="1:12" x14ac:dyDescent="0.3">
      <c r="A35" s="41" t="s">
        <v>109</v>
      </c>
      <c r="B35" s="21" t="str">
        <f t="shared" si="2"/>
        <v>SEQ-4-Pretreat</v>
      </c>
      <c r="C35" t="s">
        <v>98</v>
      </c>
      <c r="D35" s="1">
        <v>4</v>
      </c>
      <c r="E35" t="s">
        <v>110</v>
      </c>
      <c r="G35" s="22" t="s">
        <v>111</v>
      </c>
      <c r="H35" s="29"/>
      <c r="I35" s="29"/>
      <c r="J35" s="30"/>
      <c r="K35" s="31"/>
      <c r="L35" s="32"/>
    </row>
    <row r="36" spans="1:12" x14ac:dyDescent="0.3">
      <c r="A36" s="41" t="s">
        <v>97</v>
      </c>
      <c r="B36" s="21" t="str">
        <f t="shared" si="2"/>
        <v>SEQ-5-Prime the system prior to inoculuation</v>
      </c>
      <c r="C36" t="s">
        <v>98</v>
      </c>
      <c r="D36" s="1">
        <v>5</v>
      </c>
      <c r="E36" t="s">
        <v>112</v>
      </c>
      <c r="G36" s="27" t="s">
        <v>113</v>
      </c>
      <c r="H36" t="str">
        <f>VLOOKUP(G36,$A$3:$F$41,5,FALSE())</f>
        <v>Seeding</v>
      </c>
      <c r="I36" s="43" t="s">
        <v>114</v>
      </c>
      <c r="K36" s="28"/>
    </row>
    <row r="37" spans="1:12" x14ac:dyDescent="0.3">
      <c r="A37" s="41" t="s">
        <v>113</v>
      </c>
      <c r="B37" s="21" t="str">
        <f t="shared" si="2"/>
        <v>SEQ-6-Seeding</v>
      </c>
      <c r="C37" t="s">
        <v>98</v>
      </c>
      <c r="D37" s="1">
        <v>6</v>
      </c>
      <c r="E37" t="s">
        <v>115</v>
      </c>
      <c r="G37" s="27" t="s">
        <v>116</v>
      </c>
      <c r="H37" t="str">
        <f>VLOOKUP(G37,$A$3:$F$41,5,FALSE())</f>
        <v>Liq circ (ICS inlet to ICS + ECS outlet only)</v>
      </c>
      <c r="I37" t="s">
        <v>59</v>
      </c>
      <c r="J37" s="2" t="s">
        <v>117</v>
      </c>
      <c r="K37" s="44" t="s">
        <v>118</v>
      </c>
    </row>
    <row r="38" spans="1:12" x14ac:dyDescent="0.3">
      <c r="A38" s="41" t="s">
        <v>119</v>
      </c>
      <c r="B38" s="21" t="str">
        <f t="shared" si="2"/>
        <v>SEQ-7-Circulation and culture period</v>
      </c>
      <c r="C38" t="s">
        <v>98</v>
      </c>
      <c r="D38" s="1">
        <v>7</v>
      </c>
      <c r="E38" t="s">
        <v>120</v>
      </c>
      <c r="G38" s="22" t="s">
        <v>121</v>
      </c>
      <c r="H38" s="29"/>
      <c r="I38" s="29"/>
      <c r="J38" s="30"/>
      <c r="K38" s="31"/>
    </row>
    <row r="39" spans="1:12" x14ac:dyDescent="0.3">
      <c r="A39" s="41" t="s">
        <v>122</v>
      </c>
      <c r="B39" s="21" t="str">
        <f t="shared" si="2"/>
        <v>SEQ-8-Sampling</v>
      </c>
      <c r="C39" t="s">
        <v>98</v>
      </c>
      <c r="D39" s="1">
        <v>8</v>
      </c>
      <c r="E39" t="s">
        <v>53</v>
      </c>
      <c r="G39" s="27" t="s">
        <v>119</v>
      </c>
      <c r="H39" t="str">
        <f>VLOOKUP(G39,$A$3:$F$41,5,FALSE())</f>
        <v>Circulation and culture period</v>
      </c>
      <c r="I39" s="43" t="s">
        <v>123</v>
      </c>
      <c r="K39" s="28"/>
    </row>
    <row r="40" spans="1:12" x14ac:dyDescent="0.3">
      <c r="A40" s="41" t="s">
        <v>124</v>
      </c>
      <c r="B40" s="21" t="str">
        <f t="shared" si="2"/>
        <v>SEQ-9-Media addition during culture</v>
      </c>
      <c r="C40" t="s">
        <v>98</v>
      </c>
      <c r="D40" s="1">
        <v>9</v>
      </c>
      <c r="E40" t="s">
        <v>125</v>
      </c>
      <c r="G40" s="27" t="s">
        <v>116</v>
      </c>
      <c r="H40" t="str">
        <f>VLOOKUP(G40,$A$3:$F$41,5,FALSE())</f>
        <v>Liq circ (ICS inlet to ICS + ECS outlet only)</v>
      </c>
      <c r="I40" s="43" t="s">
        <v>126</v>
      </c>
      <c r="K40" s="28"/>
    </row>
    <row r="41" spans="1:12" x14ac:dyDescent="0.3">
      <c r="A41" s="41" t="s">
        <v>127</v>
      </c>
      <c r="B41" s="21" t="str">
        <f t="shared" si="2"/>
        <v>SEQ-10-Media exchange (partial, HFB remains full)</v>
      </c>
      <c r="C41" t="s">
        <v>98</v>
      </c>
      <c r="D41" s="1">
        <v>10</v>
      </c>
      <c r="E41" t="s">
        <v>128</v>
      </c>
      <c r="G41" s="27" t="s">
        <v>129</v>
      </c>
      <c r="H41" t="str">
        <f>VLOOKUP(G41,$A$3:$F$41,5,FALSE())</f>
        <v>Sampling</v>
      </c>
      <c r="I41" t="s">
        <v>30</v>
      </c>
      <c r="J41" s="2" t="s">
        <v>20</v>
      </c>
      <c r="K41" s="44"/>
    </row>
    <row r="42" spans="1:12" x14ac:dyDescent="0.3">
      <c r="A42" s="41" t="s">
        <v>130</v>
      </c>
      <c r="B42" s="21" t="str">
        <f t="shared" si="2"/>
        <v>SEQ-11-Media exchange (full, HFB drained of liquid)</v>
      </c>
      <c r="C42" t="s">
        <v>98</v>
      </c>
      <c r="D42" s="1">
        <v>11</v>
      </c>
      <c r="E42" t="s">
        <v>131</v>
      </c>
      <c r="G42" s="22" t="s">
        <v>132</v>
      </c>
      <c r="H42" s="29"/>
      <c r="I42" s="29"/>
      <c r="J42" s="30"/>
      <c r="K42" s="31"/>
      <c r="L42" s="32"/>
    </row>
    <row r="43" spans="1:12" x14ac:dyDescent="0.3">
      <c r="A43" s="45" t="s">
        <v>133</v>
      </c>
      <c r="B43" s="46" t="str">
        <f t="shared" si="2"/>
        <v>SEQ-12-In situ harvest</v>
      </c>
      <c r="C43" t="s">
        <v>98</v>
      </c>
      <c r="D43" s="1">
        <v>12</v>
      </c>
      <c r="E43" t="s">
        <v>134</v>
      </c>
      <c r="G43" s="27" t="s">
        <v>119</v>
      </c>
      <c r="H43" t="str">
        <f>VLOOKUP(G43,$A$3:$F$41,5,FALSE())</f>
        <v>Circulation and culture period</v>
      </c>
      <c r="I43" s="43" t="s">
        <v>123</v>
      </c>
      <c r="K43" s="28"/>
      <c r="L43" s="32"/>
    </row>
    <row r="44" spans="1:12" x14ac:dyDescent="0.3">
      <c r="G44" s="27" t="s">
        <v>116</v>
      </c>
      <c r="H44" t="str">
        <f>VLOOKUP(G44,$A$3:$F$41,5,FALSE())</f>
        <v>Liq circ (ICS inlet to ICS + ECS outlet only)</v>
      </c>
      <c r="I44" s="43" t="s">
        <v>126</v>
      </c>
      <c r="K44" s="28"/>
    </row>
    <row r="45" spans="1:12" x14ac:dyDescent="0.3">
      <c r="G45" s="27" t="s">
        <v>41</v>
      </c>
      <c r="H45" t="str">
        <f>VLOOKUP(G45,$A$3:$F$41,5,FALSE())</f>
        <v>LEM reservoir fill</v>
      </c>
      <c r="I45" t="s">
        <v>30</v>
      </c>
      <c r="J45" s="2" t="s">
        <v>20</v>
      </c>
      <c r="K45" s="44"/>
    </row>
    <row r="46" spans="1:12" x14ac:dyDescent="0.3">
      <c r="G46" s="22" t="s">
        <v>135</v>
      </c>
      <c r="H46" s="29"/>
      <c r="I46" s="29"/>
      <c r="J46" s="30"/>
      <c r="K46" s="31"/>
    </row>
    <row r="47" spans="1:12" x14ac:dyDescent="0.3">
      <c r="G47" s="27" t="s">
        <v>119</v>
      </c>
      <c r="H47" t="str">
        <f t="shared" ref="H47:H52" si="3">VLOOKUP(G47,$A$3:$F$41,5,FALSE())</f>
        <v>Circulation and culture period</v>
      </c>
      <c r="I47" s="43" t="s">
        <v>123</v>
      </c>
      <c r="K47" s="21"/>
    </row>
    <row r="48" spans="1:12" x14ac:dyDescent="0.3">
      <c r="G48" s="27" t="s">
        <v>116</v>
      </c>
      <c r="H48" t="str">
        <f t="shared" si="3"/>
        <v>Liq circ (ICS inlet to ICS + ECS outlet only)</v>
      </c>
      <c r="I48" s="26" t="s">
        <v>136</v>
      </c>
      <c r="K48" s="21"/>
    </row>
    <row r="49" spans="7:12" x14ac:dyDescent="0.3">
      <c r="G49" s="27" t="s">
        <v>29</v>
      </c>
      <c r="H49" t="str">
        <f t="shared" si="3"/>
        <v>Drain to empty the reservoir</v>
      </c>
      <c r="I49" t="s">
        <v>19</v>
      </c>
      <c r="J49" s="2" t="s">
        <v>20</v>
      </c>
      <c r="K49" s="21"/>
    </row>
    <row r="50" spans="7:12" x14ac:dyDescent="0.3">
      <c r="G50" s="27" t="s">
        <v>26</v>
      </c>
      <c r="H50" t="str">
        <f t="shared" si="3"/>
        <v>Drain step 3</v>
      </c>
      <c r="I50" t="s">
        <v>19</v>
      </c>
      <c r="J50" s="2" t="s">
        <v>20</v>
      </c>
      <c r="K50" s="21"/>
    </row>
    <row r="51" spans="7:12" x14ac:dyDescent="0.3">
      <c r="G51" s="27" t="s">
        <v>41</v>
      </c>
      <c r="H51" t="str">
        <f t="shared" si="3"/>
        <v>LEM reservoir fill</v>
      </c>
      <c r="I51" t="s">
        <v>19</v>
      </c>
      <c r="J51" s="2" t="s">
        <v>20</v>
      </c>
      <c r="K51" s="21"/>
      <c r="L51" s="32"/>
    </row>
    <row r="52" spans="7:12" x14ac:dyDescent="0.3">
      <c r="G52" s="27" t="s">
        <v>116</v>
      </c>
      <c r="H52" t="str">
        <f t="shared" si="3"/>
        <v>Liq circ (ICS inlet to ICS + ECS outlet only)</v>
      </c>
      <c r="I52" s="47" t="s">
        <v>137</v>
      </c>
      <c r="J52" s="2" t="s">
        <v>117</v>
      </c>
      <c r="K52" s="21"/>
    </row>
    <row r="53" spans="7:12" x14ac:dyDescent="0.3">
      <c r="G53" s="22" t="s">
        <v>138</v>
      </c>
      <c r="H53" s="29"/>
      <c r="I53" s="29"/>
      <c r="J53" s="30"/>
      <c r="K53" s="48"/>
    </row>
    <row r="54" spans="7:12" x14ac:dyDescent="0.3">
      <c r="G54" s="27" t="s">
        <v>119</v>
      </c>
      <c r="H54" t="str">
        <f t="shared" ref="H54:H62" si="4">VLOOKUP(G54,$A$3:$F$41,5,FALSE())</f>
        <v>Circulation and culture period</v>
      </c>
      <c r="I54" s="43" t="s">
        <v>123</v>
      </c>
      <c r="K54" s="42"/>
    </row>
    <row r="55" spans="7:12" x14ac:dyDescent="0.3">
      <c r="G55" s="27" t="s">
        <v>116</v>
      </c>
      <c r="H55" t="str">
        <f t="shared" si="4"/>
        <v>Liq circ (ICS inlet to ICS + ECS outlet only)</v>
      </c>
      <c r="I55" s="26" t="s">
        <v>136</v>
      </c>
      <c r="K55" s="21"/>
    </row>
    <row r="56" spans="7:12" x14ac:dyDescent="0.3">
      <c r="G56" s="27" t="s">
        <v>139</v>
      </c>
      <c r="H56" t="str">
        <f t="shared" si="4"/>
        <v>Drain circulation loop</v>
      </c>
      <c r="I56" t="s">
        <v>19</v>
      </c>
      <c r="J56" s="2" t="s">
        <v>20</v>
      </c>
      <c r="K56" s="21"/>
    </row>
    <row r="57" spans="7:12" x14ac:dyDescent="0.3">
      <c r="G57" s="27" t="s">
        <v>23</v>
      </c>
      <c r="H57" t="str">
        <f t="shared" si="4"/>
        <v>Drain step 2</v>
      </c>
      <c r="I57" t="s">
        <v>19</v>
      </c>
      <c r="J57" s="2" t="s">
        <v>20</v>
      </c>
      <c r="K57" s="21"/>
      <c r="L57" s="32"/>
    </row>
    <row r="58" spans="7:12" x14ac:dyDescent="0.3">
      <c r="G58" s="27" t="s">
        <v>26</v>
      </c>
      <c r="H58" t="str">
        <f t="shared" si="4"/>
        <v>Drain step 3</v>
      </c>
      <c r="I58" t="s">
        <v>19</v>
      </c>
      <c r="J58" s="2" t="s">
        <v>20</v>
      </c>
      <c r="K58" s="21"/>
    </row>
    <row r="59" spans="7:12" x14ac:dyDescent="0.3">
      <c r="G59" s="27" t="s">
        <v>29</v>
      </c>
      <c r="H59" t="str">
        <f t="shared" si="4"/>
        <v>Drain to empty the reservoir</v>
      </c>
      <c r="I59" t="s">
        <v>19</v>
      </c>
      <c r="J59" s="2" t="s">
        <v>20</v>
      </c>
      <c r="K59" s="21"/>
    </row>
    <row r="60" spans="7:12" x14ac:dyDescent="0.3">
      <c r="G60" s="27" t="s">
        <v>41</v>
      </c>
      <c r="H60" t="str">
        <f t="shared" si="4"/>
        <v>LEM reservoir fill</v>
      </c>
      <c r="I60" t="s">
        <v>19</v>
      </c>
      <c r="J60" s="2" t="s">
        <v>20</v>
      </c>
      <c r="K60" s="21"/>
    </row>
    <row r="61" spans="7:12" x14ac:dyDescent="0.3">
      <c r="G61" s="27" t="s">
        <v>107</v>
      </c>
      <c r="H61" t="str">
        <f t="shared" si="4"/>
        <v>ECS liquid drain/replacement (remove unattached cells)</v>
      </c>
      <c r="I61" t="s">
        <v>19</v>
      </c>
      <c r="J61" s="2" t="s">
        <v>20</v>
      </c>
      <c r="K61" s="21"/>
    </row>
    <row r="62" spans="7:12" x14ac:dyDescent="0.3">
      <c r="G62" s="27" t="s">
        <v>116</v>
      </c>
      <c r="H62" t="str">
        <f t="shared" si="4"/>
        <v>Liq circ (ICS inlet to ICS + ECS outlet only)</v>
      </c>
      <c r="I62" s="47" t="s">
        <v>137</v>
      </c>
      <c r="J62" s="2" t="s">
        <v>117</v>
      </c>
      <c r="K62" s="21"/>
    </row>
    <row r="63" spans="7:12" x14ac:dyDescent="0.3">
      <c r="G63" s="22" t="s">
        <v>140</v>
      </c>
      <c r="H63" s="29"/>
      <c r="I63" s="29"/>
      <c r="J63" s="30"/>
      <c r="K63" s="48"/>
    </row>
    <row r="64" spans="7:12" x14ac:dyDescent="0.3">
      <c r="G64" s="27" t="s">
        <v>37</v>
      </c>
      <c r="H64" t="str">
        <f t="shared" ref="H64:H72" si="5">VLOOKUP(G64,$A$3:$F$41,5,FALSE())</f>
        <v>Drain the system</v>
      </c>
      <c r="I64" t="s">
        <v>19</v>
      </c>
      <c r="J64" s="2" t="s">
        <v>20</v>
      </c>
      <c r="K64" s="21"/>
    </row>
    <row r="65" spans="7:12" x14ac:dyDescent="0.3">
      <c r="G65" s="27" t="s">
        <v>41</v>
      </c>
      <c r="H65" t="str">
        <f t="shared" si="5"/>
        <v>LEM reservoir fill</v>
      </c>
      <c r="I65" t="s">
        <v>19</v>
      </c>
      <c r="J65" s="2" t="s">
        <v>20</v>
      </c>
      <c r="K65" s="21" t="s">
        <v>141</v>
      </c>
    </row>
    <row r="66" spans="7:12" x14ac:dyDescent="0.3">
      <c r="G66" s="27" t="s">
        <v>58</v>
      </c>
      <c r="H66" t="str">
        <f t="shared" si="5"/>
        <v>Line fill and circulation</v>
      </c>
      <c r="I66" t="s">
        <v>19</v>
      </c>
      <c r="J66" s="2" t="s">
        <v>20</v>
      </c>
      <c r="K66" s="21"/>
    </row>
    <row r="67" spans="7:12" x14ac:dyDescent="0.3">
      <c r="G67" s="27" t="s">
        <v>37</v>
      </c>
      <c r="H67" t="str">
        <f t="shared" si="5"/>
        <v>Drain the system</v>
      </c>
      <c r="I67" t="s">
        <v>19</v>
      </c>
      <c r="J67" s="2" t="s">
        <v>20</v>
      </c>
      <c r="K67" s="21"/>
    </row>
    <row r="68" spans="7:12" x14ac:dyDescent="0.3">
      <c r="G68" s="27" t="s">
        <v>41</v>
      </c>
      <c r="H68" t="str">
        <f t="shared" si="5"/>
        <v>LEM reservoir fill</v>
      </c>
      <c r="I68" t="s">
        <v>19</v>
      </c>
      <c r="J68" s="2" t="s">
        <v>20</v>
      </c>
      <c r="K68" s="21" t="s">
        <v>142</v>
      </c>
      <c r="L68" s="2"/>
    </row>
    <row r="69" spans="7:12" x14ac:dyDescent="0.3">
      <c r="G69" s="27" t="s">
        <v>143</v>
      </c>
      <c r="H69" t="str">
        <f t="shared" si="5"/>
        <v>Harvest loop fill</v>
      </c>
      <c r="I69" t="s">
        <v>19</v>
      </c>
      <c r="J69" s="2" t="s">
        <v>20</v>
      </c>
      <c r="K69" s="21"/>
      <c r="L69" s="2"/>
    </row>
    <row r="70" spans="7:12" x14ac:dyDescent="0.3">
      <c r="G70" s="27" t="s">
        <v>144</v>
      </c>
      <c r="H70" t="str">
        <f t="shared" si="5"/>
        <v>Harvest loop in situ circulation</v>
      </c>
      <c r="I70" t="s">
        <v>19</v>
      </c>
      <c r="J70" s="2" t="s">
        <v>20</v>
      </c>
      <c r="K70" s="21"/>
      <c r="L70" s="2"/>
    </row>
    <row r="71" spans="7:12" x14ac:dyDescent="0.3">
      <c r="G71" s="27" t="s">
        <v>145</v>
      </c>
      <c r="H71" t="str">
        <f t="shared" si="5"/>
        <v>Harvest loop drain &amp; cell removal</v>
      </c>
      <c r="I71" t="s">
        <v>19</v>
      </c>
      <c r="J71" s="2" t="s">
        <v>20</v>
      </c>
      <c r="K71" s="21"/>
      <c r="L71" s="2"/>
    </row>
    <row r="72" spans="7:12" x14ac:dyDescent="0.3">
      <c r="G72" s="27" t="s">
        <v>41</v>
      </c>
      <c r="H72" t="str">
        <f t="shared" si="5"/>
        <v>LEM reservoir fill</v>
      </c>
      <c r="I72" t="s">
        <v>19</v>
      </c>
      <c r="J72" s="2" t="s">
        <v>20</v>
      </c>
      <c r="K72" s="21" t="s">
        <v>141</v>
      </c>
      <c r="L72" s="2"/>
    </row>
    <row r="73" spans="7:12" x14ac:dyDescent="0.3">
      <c r="G73" s="27" t="s">
        <v>146</v>
      </c>
      <c r="H73" t="str">
        <f>VLOOKUP(G73,$A$3:$F$42,5,FALSE())</f>
        <v>Harvest loop flush</v>
      </c>
      <c r="I73" t="s">
        <v>19</v>
      </c>
      <c r="J73" s="2" t="s">
        <v>20</v>
      </c>
      <c r="K73" s="21"/>
      <c r="L73" s="2"/>
    </row>
    <row r="74" spans="7:12" x14ac:dyDescent="0.3">
      <c r="G74" s="49" t="s">
        <v>133</v>
      </c>
      <c r="H74" s="50" t="e">
        <f>VLOOKUP(G74,$A$3:$F$42,5,FALSE())</f>
        <v>#N/A</v>
      </c>
      <c r="I74" s="51" t="s">
        <v>147</v>
      </c>
      <c r="J74" s="52"/>
      <c r="K74" s="53"/>
      <c r="L74" s="54"/>
    </row>
    <row r="76" spans="7:12" x14ac:dyDescent="0.3">
      <c r="L76" s="2"/>
    </row>
    <row r="77" spans="7:12" x14ac:dyDescent="0.3">
      <c r="L77" s="2"/>
    </row>
    <row r="78" spans="7:12" x14ac:dyDescent="0.3">
      <c r="L78" s="2"/>
    </row>
    <row r="79" spans="7:12" x14ac:dyDescent="0.3">
      <c r="L79" s="2"/>
    </row>
    <row r="80" spans="7:12" x14ac:dyDescent="0.3">
      <c r="L80" s="2"/>
    </row>
    <row r="81" spans="12:12" x14ac:dyDescent="0.3">
      <c r="L81" s="2"/>
    </row>
    <row r="82" spans="12:12" x14ac:dyDescent="0.3">
      <c r="L82" s="2"/>
    </row>
    <row r="83" spans="12:12" x14ac:dyDescent="0.3">
      <c r="L83" s="2"/>
    </row>
    <row r="84" spans="12:12" x14ac:dyDescent="0.3">
      <c r="L84" s="2"/>
    </row>
    <row r="85" spans="12:12" x14ac:dyDescent="0.3">
      <c r="L85" s="54"/>
    </row>
  </sheetData>
  <dataValidations count="1">
    <dataValidation type="list" allowBlank="1" showInputMessage="1" showErrorMessage="1" sqref="G4:G7 G9:G14 G16:G21 G23:G25 G27:G29 G31:G34 G36:G37 G39:G41 G43:G45 G47:G52 G54:G62 G64:G1074" xr:uid="{00000000-0002-0000-0000-000000000000}">
      <formula1>$A$3:$A$43</formula1>
      <formula2>0</formula2>
    </dataValidation>
  </dataValidations>
  <pageMargins left="0.7" right="0.7" top="0.75" bottom="0.75"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K48"/>
  <sheetViews>
    <sheetView showGridLines="0" zoomScale="75" zoomScaleNormal="75" workbookViewId="0">
      <pane xSplit="1" ySplit="2" topLeftCell="AN3" activePane="bottomRight" state="frozen"/>
      <selection pane="topRight" activeCell="AN1" sqref="AN1"/>
      <selection pane="bottomLeft" activeCell="A3" sqref="A3"/>
      <selection pane="bottomRight" activeCell="AO14" sqref="AO14"/>
    </sheetView>
  </sheetViews>
  <sheetFormatPr defaultColWidth="8.77734375" defaultRowHeight="14.4" outlineLevelCol="2" x14ac:dyDescent="0.3"/>
  <cols>
    <col min="1" max="1" width="8.77734375" style="14"/>
    <col min="2" max="2" width="1.77734375" style="14" hidden="1" customWidth="1" outlineLevel="1"/>
    <col min="3" max="3" width="47.77734375" style="14" hidden="1" customWidth="1" outlineLevel="1"/>
    <col min="4" max="19" width="8.77734375" hidden="1" outlineLevel="1"/>
    <col min="20" max="20" width="15.21875" hidden="1" customWidth="1" outlineLevel="1"/>
    <col min="21" max="23" width="8.77734375" hidden="1" outlineLevel="1"/>
    <col min="24" max="26" width="8.77734375" hidden="1" outlineLevel="2"/>
    <col min="27" max="38" width="8.77734375" style="1" hidden="1" outlineLevel="2"/>
    <col min="39" max="39" width="15" hidden="1" customWidth="1" outlineLevel="2"/>
    <col min="40" max="40" width="13.5546875" customWidth="1" collapsed="1"/>
    <col min="41" max="41" width="47.77734375" customWidth="1"/>
    <col min="46" max="46" width="11.77734375" customWidth="1"/>
    <col min="47" max="47" width="17.6640625" customWidth="1"/>
  </cols>
  <sheetData>
    <row r="1" spans="1:141" x14ac:dyDescent="0.3">
      <c r="A1" s="55" t="s">
        <v>148</v>
      </c>
      <c r="B1" s="55"/>
      <c r="C1" s="55"/>
    </row>
    <row r="2" spans="1:141" s="14" customFormat="1" x14ac:dyDescent="0.3">
      <c r="A2" s="56" t="s">
        <v>149</v>
      </c>
      <c r="B2" s="56"/>
      <c r="C2" s="56"/>
      <c r="D2" s="57" t="s">
        <v>150</v>
      </c>
      <c r="E2" s="57" t="s">
        <v>151</v>
      </c>
      <c r="F2" s="57" t="s">
        <v>152</v>
      </c>
      <c r="G2" s="57" t="s">
        <v>153</v>
      </c>
      <c r="H2" s="57" t="s">
        <v>154</v>
      </c>
      <c r="I2" s="57" t="s">
        <v>155</v>
      </c>
      <c r="J2" s="57" t="s">
        <v>156</v>
      </c>
      <c r="K2" s="57" t="s">
        <v>157</v>
      </c>
      <c r="L2" s="57" t="s">
        <v>158</v>
      </c>
      <c r="M2" s="57" t="s">
        <v>159</v>
      </c>
      <c r="N2" s="57" t="s">
        <v>160</v>
      </c>
      <c r="O2" s="57" t="s">
        <v>161</v>
      </c>
      <c r="P2" s="57" t="s">
        <v>162</v>
      </c>
      <c r="Q2" s="57" t="s">
        <v>163</v>
      </c>
      <c r="X2" s="14" t="s">
        <v>2</v>
      </c>
      <c r="Y2" s="14" t="s">
        <v>150</v>
      </c>
      <c r="Z2" s="14" t="s">
        <v>151</v>
      </c>
      <c r="AA2" s="57" t="s">
        <v>152</v>
      </c>
      <c r="AB2" s="57" t="s">
        <v>153</v>
      </c>
      <c r="AC2" s="57" t="s">
        <v>154</v>
      </c>
      <c r="AD2" s="57" t="s">
        <v>155</v>
      </c>
      <c r="AE2" s="57" t="s">
        <v>156</v>
      </c>
      <c r="AF2" s="57" t="s">
        <v>157</v>
      </c>
      <c r="AG2" s="57" t="s">
        <v>158</v>
      </c>
      <c r="AH2" s="57" t="s">
        <v>159</v>
      </c>
      <c r="AI2" s="57" t="s">
        <v>160</v>
      </c>
      <c r="AJ2" s="57" t="s">
        <v>161</v>
      </c>
      <c r="AK2" s="57" t="s">
        <v>162</v>
      </c>
      <c r="AL2" s="57" t="s">
        <v>163</v>
      </c>
      <c r="AT2" s="14" t="s">
        <v>164</v>
      </c>
      <c r="AU2" s="14" t="s">
        <v>165</v>
      </c>
      <c r="BC2" s="26" t="s">
        <v>166</v>
      </c>
      <c r="BE2" s="58" t="s">
        <v>167</v>
      </c>
      <c r="BG2" s="58" t="s">
        <v>167</v>
      </c>
      <c r="BN2" s="59" t="s">
        <v>168</v>
      </c>
      <c r="BO2" s="59" t="s">
        <v>168</v>
      </c>
      <c r="BP2" s="59" t="s">
        <v>168</v>
      </c>
      <c r="BQ2" s="59" t="s">
        <v>168</v>
      </c>
      <c r="CB2" s="14" t="s">
        <v>169</v>
      </c>
      <c r="CD2" s="14" t="s">
        <v>170</v>
      </c>
      <c r="CF2" s="14" t="s">
        <v>171</v>
      </c>
    </row>
    <row r="3" spans="1:141" s="14" customFormat="1" x14ac:dyDescent="0.3">
      <c r="C3" s="14" t="s">
        <v>172</v>
      </c>
      <c r="F3" s="32" t="s">
        <v>173</v>
      </c>
      <c r="G3" s="32" t="s">
        <v>173</v>
      </c>
      <c r="H3" s="32" t="s">
        <v>173</v>
      </c>
      <c r="I3" s="32" t="s">
        <v>174</v>
      </c>
      <c r="J3" s="32" t="s">
        <v>173</v>
      </c>
      <c r="K3" s="32" t="s">
        <v>174</v>
      </c>
      <c r="L3" s="32" t="s">
        <v>173</v>
      </c>
      <c r="M3" s="32" t="s">
        <v>174</v>
      </c>
      <c r="N3" s="32" t="s">
        <v>174</v>
      </c>
      <c r="O3" s="32" t="s">
        <v>174</v>
      </c>
      <c r="P3" s="32" t="s">
        <v>173</v>
      </c>
      <c r="Q3" s="32" t="s">
        <v>174</v>
      </c>
      <c r="AA3" s="1" t="s">
        <v>175</v>
      </c>
      <c r="AB3" s="1" t="s">
        <v>176</v>
      </c>
      <c r="AC3" s="1" t="s">
        <v>175</v>
      </c>
      <c r="AD3" s="1" t="s">
        <v>176</v>
      </c>
      <c r="AE3" s="1" t="s">
        <v>175</v>
      </c>
      <c r="AF3" s="1" t="s">
        <v>176</v>
      </c>
      <c r="AG3" s="1" t="s">
        <v>175</v>
      </c>
      <c r="AH3" s="1" t="s">
        <v>176</v>
      </c>
      <c r="AI3" s="1" t="s">
        <v>176</v>
      </c>
      <c r="AJ3" s="1" t="s">
        <v>176</v>
      </c>
      <c r="AK3" s="32"/>
      <c r="AL3" s="32"/>
      <c r="BB3" s="14" t="s">
        <v>173</v>
      </c>
      <c r="BC3" s="26" t="s">
        <v>174</v>
      </c>
      <c r="BD3" s="14" t="s">
        <v>177</v>
      </c>
      <c r="BE3" s="26" t="s">
        <v>177</v>
      </c>
      <c r="BF3" s="14" t="s">
        <v>173</v>
      </c>
      <c r="BG3" s="26" t="s">
        <v>177</v>
      </c>
      <c r="BH3" s="14" t="s">
        <v>177</v>
      </c>
      <c r="BI3" s="14" t="s">
        <v>177</v>
      </c>
      <c r="BJ3" s="14" t="s">
        <v>177</v>
      </c>
      <c r="BK3" s="14" t="s">
        <v>174</v>
      </c>
      <c r="BN3" s="59"/>
      <c r="BO3" s="59"/>
      <c r="BP3" s="59"/>
      <c r="BQ3" s="59"/>
    </row>
    <row r="4" spans="1:141" s="14" customFormat="1" x14ac:dyDescent="0.3">
      <c r="C4" s="59" t="s">
        <v>178</v>
      </c>
      <c r="D4" s="32"/>
      <c r="E4" s="32"/>
      <c r="F4" s="32" t="s">
        <v>173</v>
      </c>
      <c r="G4" s="60" t="s">
        <v>174</v>
      </c>
      <c r="H4" s="61" t="s">
        <v>177</v>
      </c>
      <c r="I4" s="61" t="s">
        <v>177</v>
      </c>
      <c r="J4" s="32" t="s">
        <v>173</v>
      </c>
      <c r="K4" s="61" t="s">
        <v>177</v>
      </c>
      <c r="L4" s="61" t="s">
        <v>177</v>
      </c>
      <c r="M4" s="61" t="s">
        <v>177</v>
      </c>
      <c r="N4" s="61" t="s">
        <v>177</v>
      </c>
      <c r="O4" s="32" t="s">
        <v>174</v>
      </c>
      <c r="P4" s="32"/>
      <c r="Q4" s="32"/>
      <c r="AA4" s="32" t="s">
        <v>173</v>
      </c>
      <c r="AB4" s="60" t="s">
        <v>174</v>
      </c>
      <c r="AC4" s="61" t="s">
        <v>177</v>
      </c>
      <c r="AD4" s="61" t="s">
        <v>177</v>
      </c>
      <c r="AE4" s="32" t="s">
        <v>173</v>
      </c>
      <c r="AF4" s="61" t="s">
        <v>177</v>
      </c>
      <c r="AG4" s="61" t="s">
        <v>177</v>
      </c>
      <c r="AH4" s="61" t="s">
        <v>177</v>
      </c>
      <c r="AI4" s="61" t="s">
        <v>177</v>
      </c>
      <c r="AJ4" s="32" t="s">
        <v>174</v>
      </c>
      <c r="AK4" s="32"/>
      <c r="AL4" s="32"/>
      <c r="AP4" s="14" t="s">
        <v>179</v>
      </c>
      <c r="AQ4" s="14" t="s">
        <v>180</v>
      </c>
      <c r="AR4" s="14" t="s">
        <v>181</v>
      </c>
      <c r="AS4" s="14" t="s">
        <v>182</v>
      </c>
      <c r="AT4" s="62" t="s">
        <v>183</v>
      </c>
      <c r="AU4" s="62" t="s">
        <v>184</v>
      </c>
      <c r="AV4" s="14" t="s">
        <v>185</v>
      </c>
      <c r="AW4" s="14" t="s">
        <v>186</v>
      </c>
      <c r="AX4" s="14" t="s">
        <v>187</v>
      </c>
      <c r="AY4" s="14" t="s">
        <v>187</v>
      </c>
      <c r="AZ4" s="14" t="s">
        <v>187</v>
      </c>
      <c r="BA4" s="14" t="s">
        <v>188</v>
      </c>
      <c r="BB4" s="14" t="s">
        <v>189</v>
      </c>
      <c r="BC4" s="26" t="s">
        <v>190</v>
      </c>
      <c r="BD4" s="14" t="s">
        <v>191</v>
      </c>
      <c r="BE4" s="26" t="s">
        <v>192</v>
      </c>
      <c r="BF4" s="14" t="s">
        <v>193</v>
      </c>
      <c r="BG4" s="26" t="s">
        <v>194</v>
      </c>
      <c r="BH4" s="14" t="s">
        <v>195</v>
      </c>
      <c r="BI4" s="14" t="s">
        <v>196</v>
      </c>
      <c r="BJ4" s="14" t="s">
        <v>197</v>
      </c>
      <c r="BK4" s="14" t="s">
        <v>198</v>
      </c>
      <c r="BL4" s="14" t="s">
        <v>199</v>
      </c>
      <c r="BM4" s="14" t="s">
        <v>200</v>
      </c>
      <c r="BN4" s="14" t="s">
        <v>201</v>
      </c>
      <c r="BO4" s="14" t="s">
        <v>202</v>
      </c>
      <c r="BP4" s="14" t="s">
        <v>203</v>
      </c>
      <c r="BQ4" s="14" t="s">
        <v>204</v>
      </c>
      <c r="BR4" s="14" t="s">
        <v>187</v>
      </c>
      <c r="BS4" s="14" t="s">
        <v>187</v>
      </c>
      <c r="BT4" s="14" t="s">
        <v>187</v>
      </c>
      <c r="BU4" s="14" t="s">
        <v>187</v>
      </c>
      <c r="BV4" s="14" t="s">
        <v>187</v>
      </c>
      <c r="BW4" s="14" t="s">
        <v>187</v>
      </c>
      <c r="BX4" s="14" t="s">
        <v>187</v>
      </c>
      <c r="BY4" s="14" t="s">
        <v>187</v>
      </c>
      <c r="BZ4" s="14" t="s">
        <v>187</v>
      </c>
      <c r="CA4" s="14" t="s">
        <v>187</v>
      </c>
      <c r="CB4" s="62" t="s">
        <v>205</v>
      </c>
      <c r="CC4" s="62" t="s">
        <v>206</v>
      </c>
      <c r="CD4" s="62" t="s">
        <v>207</v>
      </c>
      <c r="CE4" s="62" t="s">
        <v>208</v>
      </c>
      <c r="CF4" s="62" t="s">
        <v>209</v>
      </c>
      <c r="CG4" s="14" t="s">
        <v>210</v>
      </c>
      <c r="CH4" s="14" t="s">
        <v>211</v>
      </c>
      <c r="CI4" s="14" t="s">
        <v>212</v>
      </c>
      <c r="CJ4" s="14" t="s">
        <v>213</v>
      </c>
      <c r="CK4" s="14" t="s">
        <v>214</v>
      </c>
      <c r="CL4" s="14" t="s">
        <v>215</v>
      </c>
      <c r="CM4" s="14" t="s">
        <v>216</v>
      </c>
      <c r="CN4" s="14" t="s">
        <v>217</v>
      </c>
      <c r="CO4" s="14" t="s">
        <v>187</v>
      </c>
      <c r="CP4" s="14" t="s">
        <v>218</v>
      </c>
      <c r="CQ4" s="14" t="s">
        <v>219</v>
      </c>
      <c r="CR4" s="14" t="s">
        <v>220</v>
      </c>
      <c r="CS4" s="14" t="s">
        <v>221</v>
      </c>
      <c r="CT4" s="14" t="s">
        <v>222</v>
      </c>
      <c r="CU4" s="14" t="s">
        <v>223</v>
      </c>
      <c r="CV4" s="14" t="s">
        <v>224</v>
      </c>
      <c r="CW4" s="14" t="s">
        <v>225</v>
      </c>
      <c r="CX4" s="14" t="s">
        <v>226</v>
      </c>
      <c r="CY4" s="14" t="s">
        <v>227</v>
      </c>
      <c r="CZ4" s="14" t="s">
        <v>228</v>
      </c>
      <c r="DA4" s="14" t="s">
        <v>229</v>
      </c>
      <c r="DB4" s="14" t="s">
        <v>230</v>
      </c>
      <c r="DC4" s="14" t="s">
        <v>231</v>
      </c>
      <c r="DD4" s="14" t="s">
        <v>232</v>
      </c>
      <c r="DE4" s="14" t="s">
        <v>233</v>
      </c>
      <c r="DF4" s="14" t="s">
        <v>234</v>
      </c>
      <c r="DG4" s="14" t="s">
        <v>235</v>
      </c>
      <c r="DH4" s="14" t="s">
        <v>236</v>
      </c>
      <c r="DI4" s="14" t="s">
        <v>237</v>
      </c>
      <c r="DJ4" s="14" t="s">
        <v>238</v>
      </c>
      <c r="DK4" s="14" t="s">
        <v>239</v>
      </c>
      <c r="DL4" s="14" t="s">
        <v>240</v>
      </c>
      <c r="DM4" s="14" t="s">
        <v>241</v>
      </c>
      <c r="DN4" s="14" t="s">
        <v>242</v>
      </c>
      <c r="DO4" s="14" t="s">
        <v>243</v>
      </c>
      <c r="DP4" s="14" t="s">
        <v>244</v>
      </c>
      <c r="DQ4" s="14" t="s">
        <v>245</v>
      </c>
      <c r="DR4" s="14" t="s">
        <v>246</v>
      </c>
      <c r="DS4" s="14" t="s">
        <v>247</v>
      </c>
      <c r="DT4" s="14" t="s">
        <v>248</v>
      </c>
      <c r="DU4" s="14" t="s">
        <v>249</v>
      </c>
      <c r="DV4" s="14" t="s">
        <v>250</v>
      </c>
      <c r="DW4" s="14" t="s">
        <v>251</v>
      </c>
      <c r="DX4" s="14" t="s">
        <v>252</v>
      </c>
      <c r="DY4" s="14" t="s">
        <v>253</v>
      </c>
      <c r="DZ4" s="14" t="s">
        <v>254</v>
      </c>
      <c r="EA4" s="14" t="s">
        <v>255</v>
      </c>
      <c r="EB4" s="14" t="s">
        <v>256</v>
      </c>
      <c r="EC4" s="14" t="s">
        <v>257</v>
      </c>
      <c r="ED4" s="14" t="s">
        <v>258</v>
      </c>
      <c r="EE4" s="14" t="s">
        <v>259</v>
      </c>
      <c r="EF4" s="14" t="s">
        <v>260</v>
      </c>
      <c r="EG4" s="14" t="s">
        <v>261</v>
      </c>
      <c r="EH4" s="14" t="s">
        <v>187</v>
      </c>
      <c r="EI4" s="14" t="s">
        <v>187</v>
      </c>
      <c r="EJ4" s="14" t="s">
        <v>262</v>
      </c>
    </row>
    <row r="5" spans="1:141" x14ac:dyDescent="0.3">
      <c r="A5" s="14" t="s">
        <v>41</v>
      </c>
      <c r="C5" s="14" t="str">
        <f>VLOOKUP(A5,Sequences!$A$3:$E$42,5,FALSE())</f>
        <v>LEM reservoir fill</v>
      </c>
      <c r="D5" t="s">
        <v>263</v>
      </c>
      <c r="E5" t="s">
        <v>263</v>
      </c>
      <c r="F5" t="s">
        <v>264</v>
      </c>
      <c r="G5" t="s">
        <v>264</v>
      </c>
      <c r="H5" t="s">
        <v>264</v>
      </c>
      <c r="I5" t="s">
        <v>264</v>
      </c>
      <c r="J5" t="s">
        <v>264</v>
      </c>
      <c r="K5" t="s">
        <v>264</v>
      </c>
      <c r="L5" t="s">
        <v>264</v>
      </c>
      <c r="M5" t="s">
        <v>264</v>
      </c>
      <c r="N5" t="s">
        <v>264</v>
      </c>
      <c r="O5" t="s">
        <v>264</v>
      </c>
      <c r="P5" t="s">
        <v>264</v>
      </c>
      <c r="Q5" t="s">
        <v>264</v>
      </c>
      <c r="X5" t="str">
        <f t="shared" ref="X5:X21" si="0">CONCATENATE("4",SUBSTITUTE(_xlfn.TEXTAFTER(A5,"-",,1,0,NA()),".","")&amp;REPT("0",3-LEN(SUBSTITUTE(_xlfn.TEXTAFTER(A5,"-",,1,0,NA()),".",""))))</f>
        <v>4010</v>
      </c>
      <c r="Y5">
        <f t="shared" ref="Y5:Y33" si="1">IF(D5="Off",0,IF(D5="On",1,IF(D5="Rev",-1,NA())))</f>
        <v>0</v>
      </c>
      <c r="Z5">
        <f t="shared" ref="Z5:Z33" si="2">IF(E5="Off",0,IF(E5="On",1,IF(E5="Rev",-1,NA())))</f>
        <v>0</v>
      </c>
      <c r="AA5" s="1">
        <f t="array" ref="AA5">_xlfn.XLOOKUP(F5,$S$7:$S$11,IF(F$3="NO",$U$7:$U$11,$V$7:$V$11),NA(),0,1)</f>
        <v>0</v>
      </c>
      <c r="AB5" s="1">
        <f t="array" ref="AB5">_xlfn.XLOOKUP(G5,$S$7:$S$11,IF(G$3="NO",$U$7:$U$11,$V$7:$V$11),NA(),0,1)</f>
        <v>0</v>
      </c>
      <c r="AC5" s="1">
        <f t="array" ref="AC5">_xlfn.XLOOKUP(H5,$S$7:$S$11,IF(H$3="NO",$U$7:$U$11,$V$7:$V$11),NA(),0,1)</f>
        <v>0</v>
      </c>
      <c r="AD5" s="1">
        <f t="array" ref="AD5">_xlfn.XLOOKUP(I5,$S$7:$S$11,IF(I$3="NO",$U$7:$U$11,$V$7:$V$11),NA(),0,1)</f>
        <v>0</v>
      </c>
      <c r="AE5" s="1">
        <f t="array" ref="AE5">_xlfn.XLOOKUP(J5,$S$7:$S$11,IF(J$3="NO",$U$7:$U$11,$V$7:$V$11),NA(),0,1)</f>
        <v>0</v>
      </c>
      <c r="AF5" s="1">
        <f t="array" ref="AF5">_xlfn.XLOOKUP(K5,$S$7:$S$11,IF(K$3="NO",$U$7:$U$11,$V$7:$V$11),NA(),0,1)</f>
        <v>0</v>
      </c>
      <c r="AG5" s="1">
        <f t="array" ref="AG5">_xlfn.XLOOKUP(L5,$S$7:$S$11,IF(L$3="NO",$U$7:$U$11,$V$7:$V$11),NA(),0,1)</f>
        <v>0</v>
      </c>
      <c r="AH5" s="1">
        <f t="array" ref="AH5">_xlfn.XLOOKUP(M5,$S$7:$S$11,IF(M$3="NO",$U$7:$U$11,$V$7:$V$11),NA(),0,1)</f>
        <v>0</v>
      </c>
      <c r="AI5" s="1">
        <f t="array" ref="AI5">_xlfn.XLOOKUP(N5,$S$7:$S$11,IF(N$3="NO",$U$7:$U$11,$V$7:$V$11),NA(),0,1)</f>
        <v>0</v>
      </c>
      <c r="AJ5" s="1">
        <f t="array" ref="AJ5">_xlfn.XLOOKUP(O5,$S$7:$S$11,IF(O$3="NO",$U$7:$U$11,$V$7:$V$11),NA(),0,1)</f>
        <v>0</v>
      </c>
      <c r="AK5" s="1">
        <f t="array" ref="AK5">_xlfn.XLOOKUP(P5,$S$7:$S$11,IF(P$3="NO",$U$7:$U$11,$V$7:$V$11),NA(),0,1)</f>
        <v>0</v>
      </c>
      <c r="AL5" s="1">
        <f t="array" ref="AL5">_xlfn.XLOOKUP(Q5,$S$7:$S$11,IF(Q$3="NO",$U$7:$U$11,$V$7:$V$11),NA(),0,1)</f>
        <v>0</v>
      </c>
      <c r="AO5" t="str">
        <f t="shared" ref="AO5:AO33" si="3">C5</f>
        <v>LEM reservoir fill</v>
      </c>
      <c r="AP5">
        <v>0</v>
      </c>
      <c r="AQ5">
        <v>2501</v>
      </c>
      <c r="AR5">
        <v>1002</v>
      </c>
      <c r="AS5">
        <v>4010</v>
      </c>
      <c r="AT5">
        <v>5</v>
      </c>
      <c r="AU5">
        <f>IF(Z5=0,0,5)</f>
        <v>0</v>
      </c>
      <c r="AV5">
        <v>0</v>
      </c>
      <c r="AW5">
        <v>0</v>
      </c>
      <c r="AX5">
        <v>0</v>
      </c>
      <c r="AY5">
        <v>0</v>
      </c>
      <c r="AZ5">
        <v>0</v>
      </c>
      <c r="BA5">
        <f t="shared" ref="BA5:BA33" si="4">AS5</f>
        <v>4010</v>
      </c>
      <c r="BB5">
        <f t="shared" ref="BB5:BB33" si="5">AA5</f>
        <v>0</v>
      </c>
      <c r="BC5" s="26">
        <f t="shared" ref="BC5:BC33" si="6">IF(AB5=0,1,0)</f>
        <v>1</v>
      </c>
      <c r="BD5">
        <f t="shared" ref="BD5:BD33" si="7">AC5</f>
        <v>0</v>
      </c>
      <c r="BE5">
        <f t="shared" ref="BE5:BE33" si="8">AD5</f>
        <v>0</v>
      </c>
      <c r="BF5">
        <f t="shared" ref="BF5:BF33" si="9">AE5</f>
        <v>0</v>
      </c>
      <c r="BG5">
        <f t="shared" ref="BG5:BG33" si="10">AF5</f>
        <v>0</v>
      </c>
      <c r="BH5">
        <f t="shared" ref="BH5:BH33" si="11">AG5</f>
        <v>0</v>
      </c>
      <c r="BI5">
        <f t="shared" ref="BI5:BI33" si="12">AH5</f>
        <v>0</v>
      </c>
      <c r="BJ5">
        <f t="shared" ref="BJ5:BJ33" si="13">AI5</f>
        <v>0</v>
      </c>
      <c r="BK5">
        <f t="shared" ref="BK5:BK33" si="14">AJ5</f>
        <v>0</v>
      </c>
      <c r="BL5">
        <f t="shared" ref="BL5:BL33" si="15">AK5</f>
        <v>0</v>
      </c>
      <c r="BM5">
        <f t="shared" ref="BM5:BM33" si="16">AL5</f>
        <v>0</v>
      </c>
      <c r="BN5">
        <v>1</v>
      </c>
      <c r="BO5">
        <v>0</v>
      </c>
      <c r="BP5">
        <v>1</v>
      </c>
      <c r="BQ5">
        <v>0</v>
      </c>
      <c r="BR5">
        <v>0</v>
      </c>
      <c r="BS5">
        <v>0</v>
      </c>
      <c r="BT5">
        <v>0</v>
      </c>
      <c r="BU5">
        <v>0</v>
      </c>
      <c r="BV5">
        <v>0</v>
      </c>
      <c r="BW5">
        <v>0</v>
      </c>
      <c r="BX5">
        <v>0</v>
      </c>
      <c r="BY5">
        <v>0</v>
      </c>
      <c r="BZ5">
        <v>0</v>
      </c>
      <c r="CA5">
        <v>0</v>
      </c>
      <c r="CB5">
        <v>1</v>
      </c>
      <c r="CC5">
        <v>2500</v>
      </c>
      <c r="CD5">
        <v>0</v>
      </c>
      <c r="CE5">
        <v>0</v>
      </c>
      <c r="CF5">
        <v>0</v>
      </c>
      <c r="CG5">
        <v>0</v>
      </c>
      <c r="CH5">
        <v>0</v>
      </c>
      <c r="CI5">
        <v>0</v>
      </c>
      <c r="CJ5">
        <v>0</v>
      </c>
      <c r="CK5">
        <v>2</v>
      </c>
      <c r="CL5">
        <v>1</v>
      </c>
      <c r="CM5">
        <v>3.1250000000000002E-3</v>
      </c>
      <c r="CN5">
        <v>3.1250000000000002E-3</v>
      </c>
      <c r="CO5">
        <v>0</v>
      </c>
      <c r="CP5">
        <v>0</v>
      </c>
      <c r="CQ5">
        <v>115200</v>
      </c>
      <c r="CR5">
        <v>0</v>
      </c>
      <c r="CS5">
        <v>13</v>
      </c>
      <c r="CT5">
        <v>2</v>
      </c>
      <c r="CU5">
        <v>3</v>
      </c>
      <c r="CV5">
        <v>11</v>
      </c>
      <c r="CW5">
        <v>5</v>
      </c>
      <c r="CX5">
        <v>6</v>
      </c>
      <c r="CY5">
        <v>7</v>
      </c>
      <c r="CZ5">
        <v>8</v>
      </c>
      <c r="DA5">
        <v>9</v>
      </c>
      <c r="DB5">
        <v>10</v>
      </c>
      <c r="DC5">
        <v>0</v>
      </c>
      <c r="DD5">
        <v>0</v>
      </c>
      <c r="DE5">
        <v>0</v>
      </c>
      <c r="DF5">
        <v>0</v>
      </c>
      <c r="DG5">
        <v>0</v>
      </c>
      <c r="DH5">
        <v>0</v>
      </c>
      <c r="DI5">
        <v>27</v>
      </c>
      <c r="DJ5">
        <v>29</v>
      </c>
      <c r="DK5">
        <v>31</v>
      </c>
      <c r="DL5">
        <v>33</v>
      </c>
      <c r="DM5">
        <v>39</v>
      </c>
      <c r="DN5">
        <v>40</v>
      </c>
      <c r="DO5">
        <v>41</v>
      </c>
      <c r="DP5">
        <v>42</v>
      </c>
      <c r="DQ5">
        <v>47</v>
      </c>
      <c r="DR5">
        <v>4</v>
      </c>
      <c r="DS5">
        <v>1</v>
      </c>
      <c r="DT5">
        <v>200</v>
      </c>
      <c r="DU5">
        <v>2</v>
      </c>
      <c r="DV5">
        <v>5</v>
      </c>
      <c r="DW5">
        <v>1</v>
      </c>
      <c r="DX5">
        <v>0</v>
      </c>
      <c r="DY5">
        <v>1</v>
      </c>
      <c r="DZ5">
        <v>0</v>
      </c>
      <c r="EA5">
        <v>0</v>
      </c>
      <c r="EB5">
        <v>0</v>
      </c>
      <c r="EC5">
        <v>0</v>
      </c>
      <c r="ED5">
        <v>20</v>
      </c>
      <c r="EE5">
        <v>0.2</v>
      </c>
      <c r="EF5">
        <v>0</v>
      </c>
      <c r="EG5">
        <v>0</v>
      </c>
      <c r="EH5">
        <v>0</v>
      </c>
      <c r="EI5">
        <v>0</v>
      </c>
      <c r="EJ5">
        <v>0</v>
      </c>
      <c r="EK5" s="14"/>
    </row>
    <row r="6" spans="1:141" x14ac:dyDescent="0.3">
      <c r="A6" s="14" t="s">
        <v>46</v>
      </c>
      <c r="C6" s="14" t="str">
        <f>VLOOKUP(A6,Sequences!$A$3:$E$42,5,FALSE())</f>
        <v>Line fill L04 and L11</v>
      </c>
      <c r="D6" t="s">
        <v>265</v>
      </c>
      <c r="E6" t="s">
        <v>263</v>
      </c>
      <c r="F6" t="s">
        <v>266</v>
      </c>
      <c r="G6" t="s">
        <v>264</v>
      </c>
      <c r="H6" t="s">
        <v>264</v>
      </c>
      <c r="I6" t="s">
        <v>267</v>
      </c>
      <c r="J6" t="s">
        <v>266</v>
      </c>
      <c r="K6" t="s">
        <v>264</v>
      </c>
      <c r="L6" t="s">
        <v>266</v>
      </c>
      <c r="M6" t="s">
        <v>267</v>
      </c>
      <c r="N6" t="s">
        <v>264</v>
      </c>
      <c r="O6" t="s">
        <v>264</v>
      </c>
      <c r="P6" t="s">
        <v>267</v>
      </c>
      <c r="Q6" t="s">
        <v>266</v>
      </c>
      <c r="X6" t="str">
        <f t="shared" si="0"/>
        <v>4021</v>
      </c>
      <c r="Y6">
        <f t="shared" si="1"/>
        <v>1</v>
      </c>
      <c r="Z6">
        <f t="shared" si="2"/>
        <v>0</v>
      </c>
      <c r="AA6" s="1">
        <f t="array" ref="AA6">_xlfn.XLOOKUP(F6,$S$7:$S$11,IF(F$3="NO",$U$7:$U$11,$V$7:$V$11),NA(),0,1)</f>
        <v>1</v>
      </c>
      <c r="AB6" s="1">
        <f t="array" ref="AB6">_xlfn.XLOOKUP(G6,$S$7:$S$11,IF(G$3="NO",$U$7:$U$11,$V$7:$V$11),NA(),0,1)</f>
        <v>0</v>
      </c>
      <c r="AC6" s="1">
        <f t="array" ref="AC6">_xlfn.XLOOKUP(H6,$S$7:$S$11,IF(H$3="NO",$U$7:$U$11,$V$7:$V$11),NA(),0,1)</f>
        <v>0</v>
      </c>
      <c r="AD6" s="1">
        <f t="array" ref="AD6">_xlfn.XLOOKUP(I6,$S$7:$S$11,IF(I$3="NO",$U$7:$U$11,$V$7:$V$11),NA(),0,1)</f>
        <v>1</v>
      </c>
      <c r="AE6" s="1">
        <f t="array" ref="AE6">_xlfn.XLOOKUP(J6,$S$7:$S$11,IF(J$3="NO",$U$7:$U$11,$V$7:$V$11),NA(),0,1)</f>
        <v>1</v>
      </c>
      <c r="AF6" s="1">
        <f t="array" ref="AF6">_xlfn.XLOOKUP(K6,$S$7:$S$11,IF(K$3="NO",$U$7:$U$11,$V$7:$V$11),NA(),0,1)</f>
        <v>0</v>
      </c>
      <c r="AG6" s="1">
        <f t="array" ref="AG6">_xlfn.XLOOKUP(L6,$S$7:$S$11,IF(L$3="NO",$U$7:$U$11,$V$7:$V$11),NA(),0,1)</f>
        <v>1</v>
      </c>
      <c r="AH6" s="1">
        <f t="array" ref="AH6">_xlfn.XLOOKUP(M6,$S$7:$S$11,IF(M$3="NO",$U$7:$U$11,$V$7:$V$11),NA(),0,1)</f>
        <v>1</v>
      </c>
      <c r="AI6" s="1">
        <f t="array" ref="AI6">_xlfn.XLOOKUP(N6,$S$7:$S$11,IF(N$3="NO",$U$7:$U$11,$V$7:$V$11),NA(),0,1)</f>
        <v>0</v>
      </c>
      <c r="AJ6" s="1">
        <f t="array" ref="AJ6">_xlfn.XLOOKUP(O6,$S$7:$S$11,IF(O$3="NO",$U$7:$U$11,$V$7:$V$11),NA(),0,1)</f>
        <v>0</v>
      </c>
      <c r="AK6" s="1">
        <f t="array" ref="AK6">_xlfn.XLOOKUP(P6,$S$7:$S$11,IF(P$3="NO",$U$7:$U$11,$V$7:$V$11),NA(),0,1)</f>
        <v>0</v>
      </c>
      <c r="AL6" s="1">
        <f t="array" ref="AL6">_xlfn.XLOOKUP(Q6,$S$7:$S$11,IF(Q$3="NO",$U$7:$U$11,$V$7:$V$11),NA(),0,1)</f>
        <v>0</v>
      </c>
      <c r="AO6" t="str">
        <f t="shared" si="3"/>
        <v>Line fill L04 and L11</v>
      </c>
      <c r="AP6">
        <v>0</v>
      </c>
      <c r="AQ6">
        <v>2501</v>
      </c>
      <c r="AR6">
        <v>1002</v>
      </c>
      <c r="AS6">
        <v>4021</v>
      </c>
      <c r="AT6">
        <v>40</v>
      </c>
      <c r="AU6">
        <f>IF(Z6=0,0,5)</f>
        <v>0</v>
      </c>
      <c r="AV6">
        <v>0</v>
      </c>
      <c r="AW6">
        <v>0</v>
      </c>
      <c r="AX6">
        <v>0</v>
      </c>
      <c r="AY6">
        <v>0</v>
      </c>
      <c r="AZ6">
        <v>0</v>
      </c>
      <c r="BA6">
        <f t="shared" si="4"/>
        <v>4021</v>
      </c>
      <c r="BB6">
        <f t="shared" si="5"/>
        <v>1</v>
      </c>
      <c r="BC6" s="26">
        <f t="shared" si="6"/>
        <v>1</v>
      </c>
      <c r="BD6">
        <f t="shared" si="7"/>
        <v>0</v>
      </c>
      <c r="BE6">
        <f t="shared" si="8"/>
        <v>1</v>
      </c>
      <c r="BF6">
        <f t="shared" si="9"/>
        <v>1</v>
      </c>
      <c r="BG6">
        <f t="shared" si="10"/>
        <v>0</v>
      </c>
      <c r="BH6">
        <f t="shared" si="11"/>
        <v>1</v>
      </c>
      <c r="BI6">
        <f t="shared" si="12"/>
        <v>1</v>
      </c>
      <c r="BJ6">
        <f t="shared" si="13"/>
        <v>0</v>
      </c>
      <c r="BK6">
        <f t="shared" si="14"/>
        <v>0</v>
      </c>
      <c r="BL6">
        <f t="shared" si="15"/>
        <v>0</v>
      </c>
      <c r="BM6">
        <f t="shared" si="16"/>
        <v>0</v>
      </c>
      <c r="BN6">
        <v>1</v>
      </c>
      <c r="BO6">
        <v>0</v>
      </c>
      <c r="BP6">
        <v>1</v>
      </c>
      <c r="BQ6">
        <v>0</v>
      </c>
      <c r="BR6">
        <v>0</v>
      </c>
      <c r="BS6">
        <v>0</v>
      </c>
      <c r="BT6">
        <v>0</v>
      </c>
      <c r="BU6">
        <v>0</v>
      </c>
      <c r="BV6">
        <v>0</v>
      </c>
      <c r="BW6">
        <v>0</v>
      </c>
      <c r="BX6">
        <v>0</v>
      </c>
      <c r="BY6">
        <v>0</v>
      </c>
      <c r="BZ6">
        <v>0</v>
      </c>
      <c r="CA6">
        <v>0</v>
      </c>
      <c r="CB6">
        <v>1</v>
      </c>
      <c r="CC6">
        <v>10000</v>
      </c>
      <c r="CD6">
        <v>0</v>
      </c>
      <c r="CE6">
        <v>0</v>
      </c>
      <c r="CF6">
        <v>0</v>
      </c>
      <c r="CG6">
        <v>0</v>
      </c>
      <c r="CH6">
        <v>0</v>
      </c>
      <c r="CI6">
        <v>0</v>
      </c>
      <c r="CJ6">
        <v>0</v>
      </c>
      <c r="CK6">
        <v>2</v>
      </c>
      <c r="CL6">
        <v>1</v>
      </c>
      <c r="CM6">
        <v>3.1250000000000002E-3</v>
      </c>
      <c r="CN6">
        <v>3.1250000000000002E-3</v>
      </c>
      <c r="CO6">
        <v>0</v>
      </c>
      <c r="CP6">
        <v>0</v>
      </c>
      <c r="CQ6">
        <v>115200</v>
      </c>
      <c r="CR6">
        <v>0</v>
      </c>
      <c r="CS6">
        <v>13</v>
      </c>
      <c r="CT6">
        <v>2</v>
      </c>
      <c r="CU6">
        <v>3</v>
      </c>
      <c r="CV6">
        <v>11</v>
      </c>
      <c r="CW6">
        <v>5</v>
      </c>
      <c r="CX6">
        <v>6</v>
      </c>
      <c r="CY6">
        <v>7</v>
      </c>
      <c r="CZ6">
        <v>8</v>
      </c>
      <c r="DA6">
        <v>9</v>
      </c>
      <c r="DB6">
        <v>10</v>
      </c>
      <c r="DC6">
        <v>0</v>
      </c>
      <c r="DD6">
        <v>0</v>
      </c>
      <c r="DE6">
        <v>0</v>
      </c>
      <c r="DF6">
        <v>0</v>
      </c>
      <c r="DG6">
        <v>0</v>
      </c>
      <c r="DH6">
        <v>0</v>
      </c>
      <c r="DI6">
        <v>27</v>
      </c>
      <c r="DJ6">
        <v>29</v>
      </c>
      <c r="DK6">
        <v>31</v>
      </c>
      <c r="DL6">
        <v>33</v>
      </c>
      <c r="DM6">
        <v>39</v>
      </c>
      <c r="DN6">
        <v>40</v>
      </c>
      <c r="DO6">
        <v>41</v>
      </c>
      <c r="DP6">
        <v>42</v>
      </c>
      <c r="DQ6">
        <v>47</v>
      </c>
      <c r="DR6">
        <v>4</v>
      </c>
      <c r="DS6">
        <v>1</v>
      </c>
      <c r="DT6">
        <v>200</v>
      </c>
      <c r="DU6">
        <v>2</v>
      </c>
      <c r="DV6">
        <v>5</v>
      </c>
      <c r="DW6">
        <v>1</v>
      </c>
      <c r="DX6">
        <v>0</v>
      </c>
      <c r="DY6">
        <v>1</v>
      </c>
      <c r="DZ6">
        <v>0</v>
      </c>
      <c r="EA6">
        <v>0</v>
      </c>
      <c r="EB6">
        <v>0</v>
      </c>
      <c r="EC6">
        <v>0</v>
      </c>
      <c r="ED6">
        <v>20</v>
      </c>
      <c r="EE6">
        <v>0.2</v>
      </c>
      <c r="EF6">
        <v>0</v>
      </c>
      <c r="EG6">
        <v>0</v>
      </c>
      <c r="EH6">
        <v>0</v>
      </c>
      <c r="EI6">
        <v>0</v>
      </c>
      <c r="EJ6">
        <v>0</v>
      </c>
    </row>
    <row r="7" spans="1:141" x14ac:dyDescent="0.3">
      <c r="A7" s="14" t="s">
        <v>50</v>
      </c>
      <c r="C7" s="14" t="str">
        <f>VLOOKUP(A7,Sequences!$A$3:$E$42,5,FALSE())</f>
        <v>Line fill ECS</v>
      </c>
      <c r="D7" t="s">
        <v>265</v>
      </c>
      <c r="E7" t="s">
        <v>265</v>
      </c>
      <c r="F7" t="s">
        <v>266</v>
      </c>
      <c r="G7" t="s">
        <v>266</v>
      </c>
      <c r="H7" t="s">
        <v>266</v>
      </c>
      <c r="I7" t="s">
        <v>267</v>
      </c>
      <c r="J7" t="s">
        <v>267</v>
      </c>
      <c r="K7" t="s">
        <v>267</v>
      </c>
      <c r="L7" t="s">
        <v>266</v>
      </c>
      <c r="M7" t="s">
        <v>266</v>
      </c>
      <c r="N7" t="s">
        <v>267</v>
      </c>
      <c r="O7" t="s">
        <v>266</v>
      </c>
      <c r="P7" t="s">
        <v>267</v>
      </c>
      <c r="Q7" t="s">
        <v>266</v>
      </c>
      <c r="S7" s="63" t="s">
        <v>268</v>
      </c>
      <c r="T7" s="64" t="s">
        <v>7</v>
      </c>
      <c r="U7" s="65" t="s">
        <v>173</v>
      </c>
      <c r="V7" s="66" t="s">
        <v>174</v>
      </c>
      <c r="W7" s="32"/>
      <c r="X7" t="str">
        <f t="shared" si="0"/>
        <v>4022</v>
      </c>
      <c r="Y7">
        <f t="shared" si="1"/>
        <v>1</v>
      </c>
      <c r="Z7">
        <f t="shared" si="2"/>
        <v>1</v>
      </c>
      <c r="AA7" s="1">
        <f t="array" ref="AA7">_xlfn.XLOOKUP(F7,$S$7:$S$11,IF(F$3="NO",$U$7:$U$11,$V$7:$V$11),NA(),0,1)</f>
        <v>1</v>
      </c>
      <c r="AB7" s="1">
        <f t="array" ref="AB7">_xlfn.XLOOKUP(G7,$S$7:$S$11,IF(G$3="NO",$U$7:$U$11,$V$7:$V$11),NA(),0,1)</f>
        <v>1</v>
      </c>
      <c r="AC7" s="1">
        <f t="array" ref="AC7">_xlfn.XLOOKUP(H7,$S$7:$S$11,IF(H$3="NO",$U$7:$U$11,$V$7:$V$11),NA(),0,1)</f>
        <v>1</v>
      </c>
      <c r="AD7" s="1">
        <f t="array" ref="AD7">_xlfn.XLOOKUP(I7,$S$7:$S$11,IF(I$3="NO",$U$7:$U$11,$V$7:$V$11),NA(),0,1)</f>
        <v>1</v>
      </c>
      <c r="AE7" s="1">
        <f t="array" ref="AE7">_xlfn.XLOOKUP(J7,$S$7:$S$11,IF(J$3="NO",$U$7:$U$11,$V$7:$V$11),NA(),0,1)</f>
        <v>0</v>
      </c>
      <c r="AF7" s="1">
        <f t="array" ref="AF7">_xlfn.XLOOKUP(K7,$S$7:$S$11,IF(K$3="NO",$U$7:$U$11,$V$7:$V$11),NA(),0,1)</f>
        <v>1</v>
      </c>
      <c r="AG7" s="1">
        <f t="array" ref="AG7">_xlfn.XLOOKUP(L7,$S$7:$S$11,IF(L$3="NO",$U$7:$U$11,$V$7:$V$11),NA(),0,1)</f>
        <v>1</v>
      </c>
      <c r="AH7" s="1">
        <f t="array" ref="AH7">_xlfn.XLOOKUP(M7,$S$7:$S$11,IF(M$3="NO",$U$7:$U$11,$V$7:$V$11),NA(),0,1)</f>
        <v>0</v>
      </c>
      <c r="AI7" s="1">
        <f t="array" ref="AI7">_xlfn.XLOOKUP(N7,$S$7:$S$11,IF(N$3="NO",$U$7:$U$11,$V$7:$V$11),NA(),0,1)</f>
        <v>1</v>
      </c>
      <c r="AJ7" s="1">
        <f t="array" ref="AJ7">_xlfn.XLOOKUP(O7,$S$7:$S$11,IF(O$3="NO",$U$7:$U$11,$V$7:$V$11),NA(),0,1)</f>
        <v>0</v>
      </c>
      <c r="AK7" s="1">
        <f t="array" ref="AK7">_xlfn.XLOOKUP(P7,$S$7:$S$11,IF(P$3="NO",$U$7:$U$11,$V$7:$V$11),NA(),0,1)</f>
        <v>0</v>
      </c>
      <c r="AL7" s="1">
        <f t="array" ref="AL7">_xlfn.XLOOKUP(Q7,$S$7:$S$11,IF(Q$3="NO",$U$7:$U$11,$V$7:$V$11),NA(),0,1)</f>
        <v>0</v>
      </c>
      <c r="AO7" t="str">
        <f t="shared" si="3"/>
        <v>Line fill ECS</v>
      </c>
      <c r="AP7">
        <v>0</v>
      </c>
      <c r="AQ7">
        <v>2501</v>
      </c>
      <c r="AR7">
        <v>1002</v>
      </c>
      <c r="AS7">
        <v>4022</v>
      </c>
      <c r="AT7">
        <v>40</v>
      </c>
      <c r="AU7">
        <f>IF(Z7=0,0,AT7)</f>
        <v>40</v>
      </c>
      <c r="AV7">
        <v>0</v>
      </c>
      <c r="AW7">
        <v>0</v>
      </c>
      <c r="AX7">
        <v>0</v>
      </c>
      <c r="AY7">
        <v>0</v>
      </c>
      <c r="AZ7">
        <v>0</v>
      </c>
      <c r="BA7">
        <f t="shared" si="4"/>
        <v>4022</v>
      </c>
      <c r="BB7">
        <f t="shared" si="5"/>
        <v>1</v>
      </c>
      <c r="BC7" s="26">
        <f t="shared" si="6"/>
        <v>0</v>
      </c>
      <c r="BD7">
        <f t="shared" si="7"/>
        <v>1</v>
      </c>
      <c r="BE7">
        <f t="shared" si="8"/>
        <v>1</v>
      </c>
      <c r="BF7">
        <f t="shared" si="9"/>
        <v>0</v>
      </c>
      <c r="BG7">
        <f t="shared" si="10"/>
        <v>1</v>
      </c>
      <c r="BH7">
        <f t="shared" si="11"/>
        <v>1</v>
      </c>
      <c r="BI7">
        <f t="shared" si="12"/>
        <v>0</v>
      </c>
      <c r="BJ7">
        <f t="shared" si="13"/>
        <v>1</v>
      </c>
      <c r="BK7">
        <f t="shared" si="14"/>
        <v>0</v>
      </c>
      <c r="BL7">
        <f t="shared" si="15"/>
        <v>0</v>
      </c>
      <c r="BM7">
        <f t="shared" si="16"/>
        <v>0</v>
      </c>
      <c r="BN7">
        <v>1</v>
      </c>
      <c r="BO7">
        <v>0</v>
      </c>
      <c r="BP7">
        <v>1</v>
      </c>
      <c r="BQ7">
        <v>0</v>
      </c>
      <c r="BR7">
        <v>0</v>
      </c>
      <c r="BS7">
        <v>0</v>
      </c>
      <c r="BT7">
        <v>0</v>
      </c>
      <c r="BU7">
        <v>0</v>
      </c>
      <c r="BV7">
        <v>0</v>
      </c>
      <c r="BW7">
        <v>0</v>
      </c>
      <c r="BX7">
        <v>0</v>
      </c>
      <c r="BY7">
        <v>0</v>
      </c>
      <c r="BZ7">
        <v>0</v>
      </c>
      <c r="CA7">
        <v>0</v>
      </c>
      <c r="CB7">
        <v>1</v>
      </c>
      <c r="CC7">
        <v>10000</v>
      </c>
      <c r="CD7">
        <v>0</v>
      </c>
      <c r="CE7">
        <v>0</v>
      </c>
      <c r="CF7">
        <v>0</v>
      </c>
      <c r="CG7">
        <v>0</v>
      </c>
      <c r="CH7">
        <v>0</v>
      </c>
      <c r="CI7">
        <v>0</v>
      </c>
      <c r="CJ7">
        <v>0</v>
      </c>
      <c r="CK7">
        <v>2</v>
      </c>
      <c r="CL7">
        <v>1</v>
      </c>
      <c r="CM7">
        <v>3.1250000000000002E-3</v>
      </c>
      <c r="CN7">
        <v>3.1250000000000002E-3</v>
      </c>
      <c r="CO7">
        <v>0</v>
      </c>
      <c r="CP7">
        <v>0</v>
      </c>
      <c r="CQ7">
        <v>115200</v>
      </c>
      <c r="CR7">
        <v>0</v>
      </c>
      <c r="CS7">
        <v>13</v>
      </c>
      <c r="CT7">
        <v>2</v>
      </c>
      <c r="CU7">
        <v>3</v>
      </c>
      <c r="CV7">
        <v>11</v>
      </c>
      <c r="CW7">
        <v>5</v>
      </c>
      <c r="CX7">
        <v>6</v>
      </c>
      <c r="CY7">
        <v>7</v>
      </c>
      <c r="CZ7">
        <v>8</v>
      </c>
      <c r="DA7">
        <v>9</v>
      </c>
      <c r="DB7">
        <v>10</v>
      </c>
      <c r="DC7">
        <v>0</v>
      </c>
      <c r="DD7">
        <v>0</v>
      </c>
      <c r="DE7">
        <v>0</v>
      </c>
      <c r="DF7">
        <v>0</v>
      </c>
      <c r="DG7">
        <v>0</v>
      </c>
      <c r="DH7">
        <v>0</v>
      </c>
      <c r="DI7">
        <v>27</v>
      </c>
      <c r="DJ7">
        <v>29</v>
      </c>
      <c r="DK7">
        <v>31</v>
      </c>
      <c r="DL7">
        <v>33</v>
      </c>
      <c r="DM7">
        <v>39</v>
      </c>
      <c r="DN7">
        <v>40</v>
      </c>
      <c r="DO7">
        <v>41</v>
      </c>
      <c r="DP7">
        <v>42</v>
      </c>
      <c r="DQ7">
        <v>47</v>
      </c>
      <c r="DR7">
        <v>4</v>
      </c>
      <c r="DS7">
        <v>1</v>
      </c>
      <c r="DT7">
        <v>200</v>
      </c>
      <c r="DU7">
        <v>2</v>
      </c>
      <c r="DV7">
        <v>5</v>
      </c>
      <c r="DW7">
        <v>1</v>
      </c>
      <c r="DX7">
        <v>0</v>
      </c>
      <c r="DY7">
        <v>1</v>
      </c>
      <c r="DZ7">
        <v>0</v>
      </c>
      <c r="EA7">
        <v>0</v>
      </c>
      <c r="EB7">
        <v>0</v>
      </c>
      <c r="EC7">
        <v>0</v>
      </c>
      <c r="ED7">
        <v>20</v>
      </c>
      <c r="EE7">
        <v>0.2</v>
      </c>
      <c r="EF7">
        <v>0</v>
      </c>
      <c r="EG7">
        <v>0</v>
      </c>
      <c r="EH7">
        <v>0</v>
      </c>
      <c r="EI7">
        <v>0</v>
      </c>
      <c r="EJ7">
        <v>0</v>
      </c>
    </row>
    <row r="8" spans="1:141" x14ac:dyDescent="0.3">
      <c r="A8" s="14" t="s">
        <v>54</v>
      </c>
      <c r="C8" s="14" t="str">
        <f>VLOOKUP(A8,Sequences!$A$3:$E$42,5,FALSE())</f>
        <v>Line fill ICS</v>
      </c>
      <c r="D8" t="s">
        <v>265</v>
      </c>
      <c r="E8" t="s">
        <v>265</v>
      </c>
      <c r="F8" t="s">
        <v>267</v>
      </c>
      <c r="G8" t="s">
        <v>267</v>
      </c>
      <c r="H8" t="s">
        <v>266</v>
      </c>
      <c r="I8" t="s">
        <v>266</v>
      </c>
      <c r="J8" t="s">
        <v>267</v>
      </c>
      <c r="K8" t="s">
        <v>266</v>
      </c>
      <c r="L8" t="s">
        <v>267</v>
      </c>
      <c r="M8" t="s">
        <v>266</v>
      </c>
      <c r="N8" t="s">
        <v>266</v>
      </c>
      <c r="O8" t="s">
        <v>267</v>
      </c>
      <c r="P8" t="s">
        <v>267</v>
      </c>
      <c r="Q8" t="s">
        <v>266</v>
      </c>
      <c r="S8" s="67" t="s">
        <v>264</v>
      </c>
      <c r="T8" t="s">
        <v>269</v>
      </c>
      <c r="U8" s="1">
        <v>0</v>
      </c>
      <c r="V8" s="68">
        <v>0</v>
      </c>
      <c r="W8" s="1"/>
      <c r="X8" t="str">
        <f t="shared" si="0"/>
        <v>4023</v>
      </c>
      <c r="Y8">
        <f t="shared" si="1"/>
        <v>1</v>
      </c>
      <c r="Z8">
        <f t="shared" si="2"/>
        <v>1</v>
      </c>
      <c r="AA8" s="1">
        <f t="array" ref="AA8">_xlfn.XLOOKUP(F8,$S$7:$S$11,IF(F$3="NO",$U$7:$U$11,$V$7:$V$11),NA(),0,1)</f>
        <v>0</v>
      </c>
      <c r="AB8" s="1">
        <f t="array" ref="AB8">_xlfn.XLOOKUP(G8,$S$7:$S$11,IF(G$3="NO",$U$7:$U$11,$V$7:$V$11),NA(),0,1)</f>
        <v>0</v>
      </c>
      <c r="AC8" s="1">
        <f t="array" ref="AC8">_xlfn.XLOOKUP(H8,$S$7:$S$11,IF(H$3="NO",$U$7:$U$11,$V$7:$V$11),NA(),0,1)</f>
        <v>1</v>
      </c>
      <c r="AD8" s="1">
        <f t="array" ref="AD8">_xlfn.XLOOKUP(I8,$S$7:$S$11,IF(I$3="NO",$U$7:$U$11,$V$7:$V$11),NA(),0,1)</f>
        <v>0</v>
      </c>
      <c r="AE8" s="1">
        <f t="array" ref="AE8">_xlfn.XLOOKUP(J8,$S$7:$S$11,IF(J$3="NO",$U$7:$U$11,$V$7:$V$11),NA(),0,1)</f>
        <v>0</v>
      </c>
      <c r="AF8" s="1">
        <f t="array" ref="AF8">_xlfn.XLOOKUP(K8,$S$7:$S$11,IF(K$3="NO",$U$7:$U$11,$V$7:$V$11),NA(),0,1)</f>
        <v>0</v>
      </c>
      <c r="AG8" s="1">
        <f t="array" ref="AG8">_xlfn.XLOOKUP(L8,$S$7:$S$11,IF(L$3="NO",$U$7:$U$11,$V$7:$V$11),NA(),0,1)</f>
        <v>0</v>
      </c>
      <c r="AH8" s="1">
        <f t="array" ref="AH8">_xlfn.XLOOKUP(M8,$S$7:$S$11,IF(M$3="NO",$U$7:$U$11,$V$7:$V$11),NA(),0,1)</f>
        <v>0</v>
      </c>
      <c r="AI8" s="1">
        <f t="array" ref="AI8">_xlfn.XLOOKUP(N8,$S$7:$S$11,IF(N$3="NO",$U$7:$U$11,$V$7:$V$11),NA(),0,1)</f>
        <v>0</v>
      </c>
      <c r="AJ8" s="1">
        <f t="array" ref="AJ8">_xlfn.XLOOKUP(O8,$S$7:$S$11,IF(O$3="NO",$U$7:$U$11,$V$7:$V$11),NA(),0,1)</f>
        <v>1</v>
      </c>
      <c r="AK8" s="1">
        <f t="array" ref="AK8">_xlfn.XLOOKUP(P8,$S$7:$S$11,IF(P$3="NO",$U$7:$U$11,$V$7:$V$11),NA(),0,1)</f>
        <v>0</v>
      </c>
      <c r="AL8" s="1">
        <f t="array" ref="AL8">_xlfn.XLOOKUP(Q8,$S$7:$S$11,IF(Q$3="NO",$U$7:$U$11,$V$7:$V$11),NA(),0,1)</f>
        <v>0</v>
      </c>
      <c r="AO8" t="str">
        <f t="shared" si="3"/>
        <v>Line fill ICS</v>
      </c>
      <c r="AP8">
        <v>0</v>
      </c>
      <c r="AQ8">
        <v>2501</v>
      </c>
      <c r="AR8">
        <v>1002</v>
      </c>
      <c r="AS8">
        <v>4023</v>
      </c>
      <c r="AT8">
        <v>100</v>
      </c>
      <c r="AU8">
        <f>IF(Z8=0,0,AT8/2)</f>
        <v>50</v>
      </c>
      <c r="AV8">
        <v>0</v>
      </c>
      <c r="AW8">
        <v>0</v>
      </c>
      <c r="AX8">
        <v>0</v>
      </c>
      <c r="AY8">
        <v>0</v>
      </c>
      <c r="AZ8">
        <v>0</v>
      </c>
      <c r="BA8">
        <f t="shared" si="4"/>
        <v>4023</v>
      </c>
      <c r="BB8">
        <f t="shared" si="5"/>
        <v>0</v>
      </c>
      <c r="BC8" s="26">
        <f t="shared" si="6"/>
        <v>1</v>
      </c>
      <c r="BD8">
        <f t="shared" si="7"/>
        <v>1</v>
      </c>
      <c r="BE8">
        <f t="shared" si="8"/>
        <v>0</v>
      </c>
      <c r="BF8">
        <f t="shared" si="9"/>
        <v>0</v>
      </c>
      <c r="BG8">
        <f t="shared" si="10"/>
        <v>0</v>
      </c>
      <c r="BH8">
        <f t="shared" si="11"/>
        <v>0</v>
      </c>
      <c r="BI8">
        <f t="shared" si="12"/>
        <v>0</v>
      </c>
      <c r="BJ8">
        <f t="shared" si="13"/>
        <v>0</v>
      </c>
      <c r="BK8">
        <f t="shared" si="14"/>
        <v>1</v>
      </c>
      <c r="BL8">
        <f t="shared" si="15"/>
        <v>0</v>
      </c>
      <c r="BM8">
        <f t="shared" si="16"/>
        <v>0</v>
      </c>
      <c r="BN8">
        <v>1</v>
      </c>
      <c r="BO8">
        <v>0</v>
      </c>
      <c r="BP8">
        <v>1</v>
      </c>
      <c r="BQ8">
        <v>0</v>
      </c>
      <c r="BR8">
        <v>0</v>
      </c>
      <c r="BS8">
        <v>0</v>
      </c>
      <c r="BT8">
        <v>0</v>
      </c>
      <c r="BU8">
        <v>0</v>
      </c>
      <c r="BV8">
        <v>0</v>
      </c>
      <c r="BW8">
        <v>0</v>
      </c>
      <c r="BX8">
        <v>0</v>
      </c>
      <c r="BY8">
        <v>0</v>
      </c>
      <c r="BZ8">
        <v>0</v>
      </c>
      <c r="CA8">
        <v>0</v>
      </c>
      <c r="CB8">
        <v>1</v>
      </c>
      <c r="CC8">
        <v>40000</v>
      </c>
      <c r="CD8">
        <v>0</v>
      </c>
      <c r="CE8">
        <v>0</v>
      </c>
      <c r="CF8">
        <v>0</v>
      </c>
      <c r="CG8">
        <v>0</v>
      </c>
      <c r="CH8">
        <v>0</v>
      </c>
      <c r="CI8">
        <v>0</v>
      </c>
      <c r="CJ8">
        <v>0</v>
      </c>
      <c r="CK8">
        <v>2</v>
      </c>
      <c r="CL8">
        <v>1</v>
      </c>
      <c r="CM8">
        <v>3.1250000000000002E-3</v>
      </c>
      <c r="CN8">
        <v>3.1250000000000002E-3</v>
      </c>
      <c r="CO8">
        <v>0</v>
      </c>
      <c r="CP8">
        <v>0</v>
      </c>
      <c r="CQ8">
        <v>115200</v>
      </c>
      <c r="CR8">
        <v>0</v>
      </c>
      <c r="CS8">
        <v>13</v>
      </c>
      <c r="CT8">
        <v>2</v>
      </c>
      <c r="CU8">
        <v>3</v>
      </c>
      <c r="CV8">
        <v>11</v>
      </c>
      <c r="CW8">
        <v>5</v>
      </c>
      <c r="CX8">
        <v>6</v>
      </c>
      <c r="CY8">
        <v>7</v>
      </c>
      <c r="CZ8">
        <v>8</v>
      </c>
      <c r="DA8">
        <v>9</v>
      </c>
      <c r="DB8">
        <v>10</v>
      </c>
      <c r="DC8">
        <v>0</v>
      </c>
      <c r="DD8">
        <v>0</v>
      </c>
      <c r="DE8">
        <v>0</v>
      </c>
      <c r="DF8">
        <v>0</v>
      </c>
      <c r="DG8">
        <v>0</v>
      </c>
      <c r="DH8">
        <v>0</v>
      </c>
      <c r="DI8">
        <v>27</v>
      </c>
      <c r="DJ8">
        <v>29</v>
      </c>
      <c r="DK8">
        <v>31</v>
      </c>
      <c r="DL8">
        <v>33</v>
      </c>
      <c r="DM8">
        <v>39</v>
      </c>
      <c r="DN8">
        <v>40</v>
      </c>
      <c r="DO8">
        <v>41</v>
      </c>
      <c r="DP8">
        <v>42</v>
      </c>
      <c r="DQ8">
        <v>47</v>
      </c>
      <c r="DR8">
        <v>4</v>
      </c>
      <c r="DS8">
        <v>1</v>
      </c>
      <c r="DT8">
        <v>200</v>
      </c>
      <c r="DU8">
        <v>2</v>
      </c>
      <c r="DV8">
        <v>5</v>
      </c>
      <c r="DW8">
        <v>1</v>
      </c>
      <c r="DX8">
        <v>0</v>
      </c>
      <c r="DY8">
        <v>1</v>
      </c>
      <c r="DZ8">
        <v>0</v>
      </c>
      <c r="EA8">
        <v>0</v>
      </c>
      <c r="EB8">
        <v>0</v>
      </c>
      <c r="EC8">
        <v>0</v>
      </c>
      <c r="ED8">
        <v>20</v>
      </c>
      <c r="EE8">
        <v>0.2</v>
      </c>
      <c r="EF8">
        <v>0</v>
      </c>
      <c r="EG8">
        <v>0</v>
      </c>
      <c r="EH8">
        <v>0</v>
      </c>
      <c r="EI8">
        <v>0</v>
      </c>
      <c r="EJ8">
        <v>0</v>
      </c>
    </row>
    <row r="9" spans="1:141" x14ac:dyDescent="0.3">
      <c r="A9" s="14" t="s">
        <v>58</v>
      </c>
      <c r="C9" s="14" t="str">
        <f>VLOOKUP(A9,Sequences!$A$3:$E$42,5,FALSE())</f>
        <v>Line fill and circulation</v>
      </c>
      <c r="D9" t="s">
        <v>265</v>
      </c>
      <c r="E9" t="s">
        <v>265</v>
      </c>
      <c r="F9" t="s">
        <v>267</v>
      </c>
      <c r="G9" t="s">
        <v>267</v>
      </c>
      <c r="H9" t="s">
        <v>267</v>
      </c>
      <c r="I9" t="s">
        <v>266</v>
      </c>
      <c r="J9" t="s">
        <v>267</v>
      </c>
      <c r="K9" t="s">
        <v>266</v>
      </c>
      <c r="L9" t="s">
        <v>267</v>
      </c>
      <c r="M9" t="s">
        <v>266</v>
      </c>
      <c r="N9" t="s">
        <v>266</v>
      </c>
      <c r="O9" t="s">
        <v>266</v>
      </c>
      <c r="P9" t="s">
        <v>267</v>
      </c>
      <c r="Q9" t="s">
        <v>266</v>
      </c>
      <c r="S9" s="67" t="s">
        <v>267</v>
      </c>
      <c r="T9" t="s">
        <v>270</v>
      </c>
      <c r="U9" s="1">
        <v>0</v>
      </c>
      <c r="V9" s="68">
        <v>1</v>
      </c>
      <c r="W9" s="1"/>
      <c r="X9" t="str">
        <f t="shared" si="0"/>
        <v>4024</v>
      </c>
      <c r="Y9">
        <f t="shared" si="1"/>
        <v>1</v>
      </c>
      <c r="Z9">
        <f t="shared" si="2"/>
        <v>1</v>
      </c>
      <c r="AA9" s="1">
        <f t="array" ref="AA9">_xlfn.XLOOKUP(F9,$S$7:$S$11,IF(F$3="NO",$U$7:$U$11,$V$7:$V$11),NA(),0,1)</f>
        <v>0</v>
      </c>
      <c r="AB9" s="1">
        <f t="array" ref="AB9">_xlfn.XLOOKUP(G9,$S$7:$S$11,IF(G$3="NO",$U$7:$U$11,$V$7:$V$11),NA(),0,1)</f>
        <v>0</v>
      </c>
      <c r="AC9" s="1">
        <f t="array" ref="AC9">_xlfn.XLOOKUP(H9,$S$7:$S$11,IF(H$3="NO",$U$7:$U$11,$V$7:$V$11),NA(),0,1)</f>
        <v>0</v>
      </c>
      <c r="AD9" s="1">
        <f t="array" ref="AD9">_xlfn.XLOOKUP(I9,$S$7:$S$11,IF(I$3="NO",$U$7:$U$11,$V$7:$V$11),NA(),0,1)</f>
        <v>0</v>
      </c>
      <c r="AE9" s="1">
        <f t="array" ref="AE9">_xlfn.XLOOKUP(J9,$S$7:$S$11,IF(J$3="NO",$U$7:$U$11,$V$7:$V$11),NA(),0,1)</f>
        <v>0</v>
      </c>
      <c r="AF9" s="1">
        <f t="array" ref="AF9">_xlfn.XLOOKUP(K9,$S$7:$S$11,IF(K$3="NO",$U$7:$U$11,$V$7:$V$11),NA(),0,1)</f>
        <v>0</v>
      </c>
      <c r="AG9" s="1">
        <f t="array" ref="AG9">_xlfn.XLOOKUP(L9,$S$7:$S$11,IF(L$3="NO",$U$7:$U$11,$V$7:$V$11),NA(),0,1)</f>
        <v>0</v>
      </c>
      <c r="AH9" s="1">
        <f t="array" ref="AH9">_xlfn.XLOOKUP(M9,$S$7:$S$11,IF(M$3="NO",$U$7:$U$11,$V$7:$V$11),NA(),0,1)</f>
        <v>0</v>
      </c>
      <c r="AI9" s="1">
        <f t="array" ref="AI9">_xlfn.XLOOKUP(N9,$S$7:$S$11,IF(N$3="NO",$U$7:$U$11,$V$7:$V$11),NA(),0,1)</f>
        <v>0</v>
      </c>
      <c r="AJ9" s="1">
        <f t="array" ref="AJ9">_xlfn.XLOOKUP(O9,$S$7:$S$11,IF(O$3="NO",$U$7:$U$11,$V$7:$V$11),NA(),0,1)</f>
        <v>0</v>
      </c>
      <c r="AK9" s="1">
        <f t="array" ref="AK9">_xlfn.XLOOKUP(P9,$S$7:$S$11,IF(P$3="NO",$U$7:$U$11,$V$7:$V$11),NA(),0,1)</f>
        <v>0</v>
      </c>
      <c r="AL9" s="1">
        <f t="array" ref="AL9">_xlfn.XLOOKUP(Q9,$S$7:$S$11,IF(Q$3="NO",$U$7:$U$11,$V$7:$V$11),NA(),0,1)</f>
        <v>0</v>
      </c>
      <c r="AO9" t="str">
        <f t="shared" si="3"/>
        <v>Line fill and circulation</v>
      </c>
      <c r="AP9">
        <v>0</v>
      </c>
      <c r="AQ9">
        <v>2501</v>
      </c>
      <c r="AR9">
        <v>1002</v>
      </c>
      <c r="AS9">
        <v>4024</v>
      </c>
      <c r="AT9">
        <v>100</v>
      </c>
      <c r="AU9">
        <f>IF(Z9=0,0,AT9/2)</f>
        <v>50</v>
      </c>
      <c r="AV9">
        <v>0</v>
      </c>
      <c r="AW9">
        <v>0</v>
      </c>
      <c r="AX9">
        <v>0</v>
      </c>
      <c r="AY9">
        <v>0</v>
      </c>
      <c r="AZ9">
        <v>0</v>
      </c>
      <c r="BA9">
        <f t="shared" si="4"/>
        <v>4024</v>
      </c>
      <c r="BB9">
        <f t="shared" si="5"/>
        <v>0</v>
      </c>
      <c r="BC9" s="26">
        <f t="shared" si="6"/>
        <v>1</v>
      </c>
      <c r="BD9">
        <f t="shared" si="7"/>
        <v>0</v>
      </c>
      <c r="BE9">
        <f t="shared" si="8"/>
        <v>0</v>
      </c>
      <c r="BF9">
        <f t="shared" si="9"/>
        <v>0</v>
      </c>
      <c r="BG9">
        <f t="shared" si="10"/>
        <v>0</v>
      </c>
      <c r="BH9">
        <f t="shared" si="11"/>
        <v>0</v>
      </c>
      <c r="BI9">
        <f t="shared" si="12"/>
        <v>0</v>
      </c>
      <c r="BJ9">
        <f t="shared" si="13"/>
        <v>0</v>
      </c>
      <c r="BK9">
        <f t="shared" si="14"/>
        <v>0</v>
      </c>
      <c r="BL9">
        <f t="shared" si="15"/>
        <v>0</v>
      </c>
      <c r="BM9">
        <f t="shared" si="16"/>
        <v>0</v>
      </c>
      <c r="BN9">
        <v>1</v>
      </c>
      <c r="BO9">
        <v>0</v>
      </c>
      <c r="BP9">
        <v>1</v>
      </c>
      <c r="BQ9">
        <v>0</v>
      </c>
      <c r="BR9">
        <v>0</v>
      </c>
      <c r="BS9">
        <v>0</v>
      </c>
      <c r="BT9">
        <v>0</v>
      </c>
      <c r="BU9">
        <v>0</v>
      </c>
      <c r="BV9">
        <v>0</v>
      </c>
      <c r="BW9">
        <v>0</v>
      </c>
      <c r="BX9">
        <v>0</v>
      </c>
      <c r="BY9">
        <v>0</v>
      </c>
      <c r="BZ9">
        <v>0</v>
      </c>
      <c r="CA9">
        <v>0</v>
      </c>
      <c r="CB9">
        <v>1</v>
      </c>
      <c r="CC9">
        <v>40000</v>
      </c>
      <c r="CD9">
        <v>0</v>
      </c>
      <c r="CE9">
        <v>0</v>
      </c>
      <c r="CF9">
        <v>0</v>
      </c>
      <c r="CG9">
        <v>0</v>
      </c>
      <c r="CH9">
        <v>0</v>
      </c>
      <c r="CI9">
        <v>0</v>
      </c>
      <c r="CJ9">
        <v>0</v>
      </c>
      <c r="CK9">
        <v>2</v>
      </c>
      <c r="CL9">
        <v>1</v>
      </c>
      <c r="CM9">
        <v>3.1250000000000002E-3</v>
      </c>
      <c r="CN9">
        <v>3.1250000000000002E-3</v>
      </c>
      <c r="CO9">
        <v>0</v>
      </c>
      <c r="CP9">
        <v>0</v>
      </c>
      <c r="CQ9">
        <v>115200</v>
      </c>
      <c r="CR9">
        <v>0</v>
      </c>
      <c r="CS9">
        <v>13</v>
      </c>
      <c r="CT9">
        <v>2</v>
      </c>
      <c r="CU9">
        <v>3</v>
      </c>
      <c r="CV9">
        <v>11</v>
      </c>
      <c r="CW9">
        <v>5</v>
      </c>
      <c r="CX9">
        <v>6</v>
      </c>
      <c r="CY9">
        <v>7</v>
      </c>
      <c r="CZ9">
        <v>8</v>
      </c>
      <c r="DA9">
        <v>9</v>
      </c>
      <c r="DB9">
        <v>10</v>
      </c>
      <c r="DC9">
        <v>0</v>
      </c>
      <c r="DD9">
        <v>0</v>
      </c>
      <c r="DE9">
        <v>0</v>
      </c>
      <c r="DF9">
        <v>0</v>
      </c>
      <c r="DG9">
        <v>0</v>
      </c>
      <c r="DH9">
        <v>0</v>
      </c>
      <c r="DI9">
        <v>27</v>
      </c>
      <c r="DJ9">
        <v>29</v>
      </c>
      <c r="DK9">
        <v>31</v>
      </c>
      <c r="DL9">
        <v>33</v>
      </c>
      <c r="DM9">
        <v>39</v>
      </c>
      <c r="DN9">
        <v>40</v>
      </c>
      <c r="DO9">
        <v>41</v>
      </c>
      <c r="DP9">
        <v>42</v>
      </c>
      <c r="DQ9">
        <v>47</v>
      </c>
      <c r="DR9">
        <v>4</v>
      </c>
      <c r="DS9">
        <v>1</v>
      </c>
      <c r="DT9">
        <v>200</v>
      </c>
      <c r="DU9">
        <v>2</v>
      </c>
      <c r="DV9">
        <v>5</v>
      </c>
      <c r="DW9">
        <v>1</v>
      </c>
      <c r="DX9">
        <v>0</v>
      </c>
      <c r="DY9">
        <v>1</v>
      </c>
      <c r="DZ9">
        <v>0</v>
      </c>
      <c r="EA9">
        <v>0</v>
      </c>
      <c r="EB9">
        <v>0</v>
      </c>
      <c r="EC9">
        <v>0</v>
      </c>
      <c r="ED9">
        <v>20</v>
      </c>
      <c r="EE9">
        <v>0.2</v>
      </c>
      <c r="EF9">
        <v>0</v>
      </c>
      <c r="EG9">
        <v>0</v>
      </c>
      <c r="EH9">
        <v>0</v>
      </c>
      <c r="EI9">
        <v>0</v>
      </c>
      <c r="EJ9">
        <v>0</v>
      </c>
    </row>
    <row r="10" spans="1:141" x14ac:dyDescent="0.3">
      <c r="A10" s="14" t="s">
        <v>139</v>
      </c>
      <c r="C10" s="14" t="str">
        <f>VLOOKUP(A10,Sequences!$A$3:$E$42,5,FALSE())</f>
        <v>Drain circulation loop</v>
      </c>
      <c r="D10" t="s">
        <v>265</v>
      </c>
      <c r="E10" t="s">
        <v>265</v>
      </c>
      <c r="F10" t="s">
        <v>267</v>
      </c>
      <c r="G10" t="s">
        <v>267</v>
      </c>
      <c r="H10" t="s">
        <v>267</v>
      </c>
      <c r="I10" t="s">
        <v>266</v>
      </c>
      <c r="J10" t="s">
        <v>267</v>
      </c>
      <c r="K10" t="s">
        <v>266</v>
      </c>
      <c r="L10" t="s">
        <v>267</v>
      </c>
      <c r="M10" t="s">
        <v>266</v>
      </c>
      <c r="N10" t="s">
        <v>266</v>
      </c>
      <c r="O10" t="s">
        <v>266</v>
      </c>
      <c r="P10" t="s">
        <v>266</v>
      </c>
      <c r="Q10" t="s">
        <v>267</v>
      </c>
      <c r="S10" s="67" t="s">
        <v>266</v>
      </c>
      <c r="T10" t="s">
        <v>271</v>
      </c>
      <c r="U10" s="1">
        <v>1</v>
      </c>
      <c r="V10" s="68">
        <v>0</v>
      </c>
      <c r="W10" s="1"/>
      <c r="X10" t="str">
        <f t="shared" si="0"/>
        <v>4031</v>
      </c>
      <c r="Y10">
        <f t="shared" si="1"/>
        <v>1</v>
      </c>
      <c r="Z10">
        <f t="shared" si="2"/>
        <v>1</v>
      </c>
      <c r="AA10" s="1">
        <f t="array" ref="AA10">_xlfn.XLOOKUP(F10,$S$7:$S$11,IF(F$3="NO",$U$7:$U$11,$V$7:$V$11),NA(),0,1)</f>
        <v>0</v>
      </c>
      <c r="AB10" s="1">
        <f t="array" ref="AB10">_xlfn.XLOOKUP(G10,$S$7:$S$11,IF(G$3="NO",$U$7:$U$11,$V$7:$V$11),NA(),0,1)</f>
        <v>0</v>
      </c>
      <c r="AC10" s="1">
        <f t="array" ref="AC10">_xlfn.XLOOKUP(H10,$S$7:$S$11,IF(H$3="NO",$U$7:$U$11,$V$7:$V$11),NA(),0,1)</f>
        <v>0</v>
      </c>
      <c r="AD10" s="1">
        <f t="array" ref="AD10">_xlfn.XLOOKUP(I10,$S$7:$S$11,IF(I$3="NO",$U$7:$U$11,$V$7:$V$11),NA(),0,1)</f>
        <v>0</v>
      </c>
      <c r="AE10" s="1">
        <f t="array" ref="AE10">_xlfn.XLOOKUP(J10,$S$7:$S$11,IF(J$3="NO",$U$7:$U$11,$V$7:$V$11),NA(),0,1)</f>
        <v>0</v>
      </c>
      <c r="AF10" s="1">
        <f t="array" ref="AF10">_xlfn.XLOOKUP(K10,$S$7:$S$11,IF(K$3="NO",$U$7:$U$11,$V$7:$V$11),NA(),0,1)</f>
        <v>0</v>
      </c>
      <c r="AG10" s="1">
        <f t="array" ref="AG10">_xlfn.XLOOKUP(L10,$S$7:$S$11,IF(L$3="NO",$U$7:$U$11,$V$7:$V$11),NA(),0,1)</f>
        <v>0</v>
      </c>
      <c r="AH10" s="1">
        <f t="array" ref="AH10">_xlfn.XLOOKUP(M10,$S$7:$S$11,IF(M$3="NO",$U$7:$U$11,$V$7:$V$11),NA(),0,1)</f>
        <v>0</v>
      </c>
      <c r="AI10" s="1">
        <f t="array" ref="AI10">_xlfn.XLOOKUP(N10,$S$7:$S$11,IF(N$3="NO",$U$7:$U$11,$V$7:$V$11),NA(),0,1)</f>
        <v>0</v>
      </c>
      <c r="AJ10" s="1">
        <f t="array" ref="AJ10">_xlfn.XLOOKUP(O10,$S$7:$S$11,IF(O$3="NO",$U$7:$U$11,$V$7:$V$11),NA(),0,1)</f>
        <v>0</v>
      </c>
      <c r="AK10" s="1">
        <f t="array" ref="AK10">_xlfn.XLOOKUP(P10,$S$7:$S$11,IF(P$3="NO",$U$7:$U$11,$V$7:$V$11),NA(),0,1)</f>
        <v>1</v>
      </c>
      <c r="AL10" s="1">
        <f t="array" ref="AL10">_xlfn.XLOOKUP(Q10,$S$7:$S$11,IF(Q$3="NO",$U$7:$U$11,$V$7:$V$11),NA(),0,1)</f>
        <v>1</v>
      </c>
      <c r="AO10" t="str">
        <f t="shared" si="3"/>
        <v>Drain circulation loop</v>
      </c>
      <c r="AP10">
        <v>0</v>
      </c>
      <c r="AQ10">
        <v>2501</v>
      </c>
      <c r="AR10">
        <v>1002</v>
      </c>
      <c r="AS10">
        <v>4031</v>
      </c>
      <c r="AT10">
        <v>60</v>
      </c>
      <c r="AU10">
        <f>IF(Z10=0,0,AT10/2)</f>
        <v>30</v>
      </c>
      <c r="AV10">
        <v>0</v>
      </c>
      <c r="AW10">
        <v>0</v>
      </c>
      <c r="AX10">
        <v>0</v>
      </c>
      <c r="AY10">
        <v>0</v>
      </c>
      <c r="AZ10">
        <v>0</v>
      </c>
      <c r="BA10">
        <f t="shared" si="4"/>
        <v>4031</v>
      </c>
      <c r="BB10">
        <f t="shared" si="5"/>
        <v>0</v>
      </c>
      <c r="BC10" s="26">
        <f t="shared" si="6"/>
        <v>1</v>
      </c>
      <c r="BD10">
        <f t="shared" si="7"/>
        <v>0</v>
      </c>
      <c r="BE10">
        <f t="shared" si="8"/>
        <v>0</v>
      </c>
      <c r="BF10">
        <f t="shared" si="9"/>
        <v>0</v>
      </c>
      <c r="BG10">
        <f t="shared" si="10"/>
        <v>0</v>
      </c>
      <c r="BH10">
        <f t="shared" si="11"/>
        <v>0</v>
      </c>
      <c r="BI10">
        <f t="shared" si="12"/>
        <v>0</v>
      </c>
      <c r="BJ10">
        <f t="shared" si="13"/>
        <v>0</v>
      </c>
      <c r="BK10">
        <f t="shared" si="14"/>
        <v>0</v>
      </c>
      <c r="BL10">
        <f t="shared" si="15"/>
        <v>1</v>
      </c>
      <c r="BM10">
        <f t="shared" si="16"/>
        <v>1</v>
      </c>
      <c r="BN10">
        <v>1</v>
      </c>
      <c r="BO10">
        <v>0</v>
      </c>
      <c r="BP10">
        <v>1</v>
      </c>
      <c r="BQ10">
        <v>0</v>
      </c>
      <c r="BR10">
        <v>0</v>
      </c>
      <c r="BS10">
        <v>0</v>
      </c>
      <c r="BT10">
        <v>0</v>
      </c>
      <c r="BU10">
        <v>0</v>
      </c>
      <c r="BV10">
        <v>0</v>
      </c>
      <c r="BW10">
        <v>0</v>
      </c>
      <c r="BX10">
        <v>0</v>
      </c>
      <c r="BY10">
        <v>0</v>
      </c>
      <c r="BZ10">
        <v>0</v>
      </c>
      <c r="CA10">
        <v>0</v>
      </c>
      <c r="CB10">
        <v>1</v>
      </c>
      <c r="CC10">
        <v>20000</v>
      </c>
      <c r="CD10">
        <v>0</v>
      </c>
      <c r="CE10">
        <v>0</v>
      </c>
      <c r="CF10">
        <v>0</v>
      </c>
      <c r="CG10">
        <v>0</v>
      </c>
      <c r="CH10">
        <v>0</v>
      </c>
      <c r="CI10">
        <v>0</v>
      </c>
      <c r="CJ10">
        <v>0</v>
      </c>
      <c r="CK10">
        <v>2</v>
      </c>
      <c r="CL10">
        <v>1</v>
      </c>
      <c r="CM10">
        <v>3.1250000000000002E-3</v>
      </c>
      <c r="CN10">
        <v>3.1250000000000002E-3</v>
      </c>
      <c r="CO10">
        <v>0</v>
      </c>
      <c r="CP10">
        <v>0</v>
      </c>
      <c r="CQ10">
        <v>115200</v>
      </c>
      <c r="CR10">
        <v>0</v>
      </c>
      <c r="CS10">
        <v>13</v>
      </c>
      <c r="CT10">
        <v>2</v>
      </c>
      <c r="CU10">
        <v>3</v>
      </c>
      <c r="CV10">
        <v>11</v>
      </c>
      <c r="CW10">
        <v>5</v>
      </c>
      <c r="CX10">
        <v>6</v>
      </c>
      <c r="CY10">
        <v>7</v>
      </c>
      <c r="CZ10">
        <v>8</v>
      </c>
      <c r="DA10">
        <v>9</v>
      </c>
      <c r="DB10">
        <v>10</v>
      </c>
      <c r="DC10">
        <v>0</v>
      </c>
      <c r="DD10">
        <v>0</v>
      </c>
      <c r="DE10">
        <v>0</v>
      </c>
      <c r="DF10">
        <v>0</v>
      </c>
      <c r="DG10">
        <v>0</v>
      </c>
      <c r="DH10">
        <v>0</v>
      </c>
      <c r="DI10">
        <v>27</v>
      </c>
      <c r="DJ10">
        <v>29</v>
      </c>
      <c r="DK10">
        <v>31</v>
      </c>
      <c r="DL10">
        <v>33</v>
      </c>
      <c r="DM10">
        <v>39</v>
      </c>
      <c r="DN10">
        <v>40</v>
      </c>
      <c r="DO10">
        <v>41</v>
      </c>
      <c r="DP10">
        <v>42</v>
      </c>
      <c r="DQ10">
        <v>47</v>
      </c>
      <c r="DR10">
        <v>4</v>
      </c>
      <c r="DS10">
        <v>1</v>
      </c>
      <c r="DT10">
        <v>200</v>
      </c>
      <c r="DU10">
        <v>2</v>
      </c>
      <c r="DV10">
        <v>5</v>
      </c>
      <c r="DW10">
        <v>1</v>
      </c>
      <c r="DX10">
        <v>0</v>
      </c>
      <c r="DY10">
        <v>1</v>
      </c>
      <c r="DZ10">
        <v>0</v>
      </c>
      <c r="EA10">
        <v>0</v>
      </c>
      <c r="EB10">
        <v>0</v>
      </c>
      <c r="EC10">
        <v>0</v>
      </c>
      <c r="ED10">
        <v>20</v>
      </c>
      <c r="EE10">
        <v>0.2</v>
      </c>
      <c r="EF10">
        <v>0</v>
      </c>
      <c r="EG10">
        <v>0</v>
      </c>
      <c r="EH10">
        <v>0</v>
      </c>
      <c r="EI10">
        <v>0</v>
      </c>
      <c r="EJ10">
        <v>0</v>
      </c>
    </row>
    <row r="11" spans="1:141" x14ac:dyDescent="0.3">
      <c r="A11" s="14" t="s">
        <v>23</v>
      </c>
      <c r="C11" s="14" t="str">
        <f>VLOOKUP(A11,Sequences!$A$3:$E$42,5,FALSE())</f>
        <v>Drain step 2</v>
      </c>
      <c r="D11" t="s">
        <v>265</v>
      </c>
      <c r="E11" t="s">
        <v>265</v>
      </c>
      <c r="F11" t="s">
        <v>266</v>
      </c>
      <c r="G11" t="s">
        <v>266</v>
      </c>
      <c r="H11" t="s">
        <v>266</v>
      </c>
      <c r="I11" t="s">
        <v>267</v>
      </c>
      <c r="J11" t="s">
        <v>267</v>
      </c>
      <c r="K11" t="s">
        <v>267</v>
      </c>
      <c r="L11" t="s">
        <v>266</v>
      </c>
      <c r="M11" t="s">
        <v>266</v>
      </c>
      <c r="N11" t="s">
        <v>267</v>
      </c>
      <c r="O11" t="s">
        <v>266</v>
      </c>
      <c r="P11" t="s">
        <v>266</v>
      </c>
      <c r="Q11" t="s">
        <v>267</v>
      </c>
      <c r="S11" s="69" t="s">
        <v>272</v>
      </c>
      <c r="T11" s="39" t="s">
        <v>273</v>
      </c>
      <c r="U11" s="39"/>
      <c r="V11" s="70"/>
      <c r="X11" t="str">
        <f t="shared" si="0"/>
        <v>4032</v>
      </c>
      <c r="Y11">
        <f t="shared" si="1"/>
        <v>1</v>
      </c>
      <c r="Z11">
        <f t="shared" si="2"/>
        <v>1</v>
      </c>
      <c r="AA11" s="1">
        <f t="array" ref="AA11">_xlfn.XLOOKUP(F11,$S$7:$S$11,IF(F$3="NO",$U$7:$U$11,$V$7:$V$11),NA(),0,1)</f>
        <v>1</v>
      </c>
      <c r="AB11" s="1">
        <f t="array" ref="AB11">_xlfn.XLOOKUP(G11,$S$7:$S$11,IF(G$3="NO",$U$7:$U$11,$V$7:$V$11),NA(),0,1)</f>
        <v>1</v>
      </c>
      <c r="AC11" s="1">
        <f t="array" ref="AC11">_xlfn.XLOOKUP(H11,$S$7:$S$11,IF(H$3="NO",$U$7:$U$11,$V$7:$V$11),NA(),0,1)</f>
        <v>1</v>
      </c>
      <c r="AD11" s="1">
        <f t="array" ref="AD11">_xlfn.XLOOKUP(I11,$S$7:$S$11,IF(I$3="NO",$U$7:$U$11,$V$7:$V$11),NA(),0,1)</f>
        <v>1</v>
      </c>
      <c r="AE11" s="1">
        <f t="array" ref="AE11">_xlfn.XLOOKUP(J11,$S$7:$S$11,IF(J$3="NO",$U$7:$U$11,$V$7:$V$11),NA(),0,1)</f>
        <v>0</v>
      </c>
      <c r="AF11" s="1">
        <f t="array" ref="AF11">_xlfn.XLOOKUP(K11,$S$7:$S$11,IF(K$3="NO",$U$7:$U$11,$V$7:$V$11),NA(),0,1)</f>
        <v>1</v>
      </c>
      <c r="AG11" s="1">
        <f t="array" ref="AG11">_xlfn.XLOOKUP(L11,$S$7:$S$11,IF(L$3="NO",$U$7:$U$11,$V$7:$V$11),NA(),0,1)</f>
        <v>1</v>
      </c>
      <c r="AH11" s="1">
        <f t="array" ref="AH11">_xlfn.XLOOKUP(M11,$S$7:$S$11,IF(M$3="NO",$U$7:$U$11,$V$7:$V$11),NA(),0,1)</f>
        <v>0</v>
      </c>
      <c r="AI11" s="1">
        <f t="array" ref="AI11">_xlfn.XLOOKUP(N11,$S$7:$S$11,IF(N$3="NO",$U$7:$U$11,$V$7:$V$11),NA(),0,1)</f>
        <v>1</v>
      </c>
      <c r="AJ11" s="1">
        <f t="array" ref="AJ11">_xlfn.XLOOKUP(O11,$S$7:$S$11,IF(O$3="NO",$U$7:$U$11,$V$7:$V$11),NA(),0,1)</f>
        <v>0</v>
      </c>
      <c r="AK11" s="1">
        <f t="array" ref="AK11">_xlfn.XLOOKUP(P11,$S$7:$S$11,IF(P$3="NO",$U$7:$U$11,$V$7:$V$11),NA(),0,1)</f>
        <v>1</v>
      </c>
      <c r="AL11" s="1">
        <f t="array" ref="AL11">_xlfn.XLOOKUP(Q11,$S$7:$S$11,IF(Q$3="NO",$U$7:$U$11,$V$7:$V$11),NA(),0,1)</f>
        <v>1</v>
      </c>
      <c r="AO11" t="str">
        <f t="shared" si="3"/>
        <v>Drain step 2</v>
      </c>
      <c r="AP11">
        <v>0</v>
      </c>
      <c r="AQ11">
        <v>2501</v>
      </c>
      <c r="AR11">
        <v>1002</v>
      </c>
      <c r="AS11">
        <v>4032</v>
      </c>
      <c r="AT11">
        <v>60</v>
      </c>
      <c r="AU11">
        <f>IF(Z11=0,0,AT11)</f>
        <v>60</v>
      </c>
      <c r="AV11">
        <v>0</v>
      </c>
      <c r="AW11">
        <v>0</v>
      </c>
      <c r="AX11">
        <v>0</v>
      </c>
      <c r="AY11">
        <v>0</v>
      </c>
      <c r="AZ11">
        <v>0</v>
      </c>
      <c r="BA11">
        <f t="shared" si="4"/>
        <v>4032</v>
      </c>
      <c r="BB11">
        <f t="shared" si="5"/>
        <v>1</v>
      </c>
      <c r="BC11" s="26">
        <f t="shared" si="6"/>
        <v>0</v>
      </c>
      <c r="BD11">
        <f t="shared" si="7"/>
        <v>1</v>
      </c>
      <c r="BE11">
        <f t="shared" si="8"/>
        <v>1</v>
      </c>
      <c r="BF11">
        <f t="shared" si="9"/>
        <v>0</v>
      </c>
      <c r="BG11">
        <f t="shared" si="10"/>
        <v>1</v>
      </c>
      <c r="BH11">
        <f t="shared" si="11"/>
        <v>1</v>
      </c>
      <c r="BI11">
        <f t="shared" si="12"/>
        <v>0</v>
      </c>
      <c r="BJ11">
        <f t="shared" si="13"/>
        <v>1</v>
      </c>
      <c r="BK11">
        <f t="shared" si="14"/>
        <v>0</v>
      </c>
      <c r="BL11">
        <f t="shared" si="15"/>
        <v>1</v>
      </c>
      <c r="BM11">
        <f t="shared" si="16"/>
        <v>1</v>
      </c>
      <c r="BN11">
        <v>1</v>
      </c>
      <c r="BO11">
        <v>0</v>
      </c>
      <c r="BP11">
        <v>1</v>
      </c>
      <c r="BQ11">
        <v>0</v>
      </c>
      <c r="BR11">
        <v>0</v>
      </c>
      <c r="BS11">
        <v>0</v>
      </c>
      <c r="BT11">
        <v>0</v>
      </c>
      <c r="BU11">
        <v>0</v>
      </c>
      <c r="BV11">
        <v>0</v>
      </c>
      <c r="BW11">
        <v>0</v>
      </c>
      <c r="BX11">
        <v>0</v>
      </c>
      <c r="BY11">
        <v>0</v>
      </c>
      <c r="BZ11">
        <v>0</v>
      </c>
      <c r="CA11">
        <v>0</v>
      </c>
      <c r="CB11">
        <v>1</v>
      </c>
      <c r="CC11">
        <v>10000</v>
      </c>
      <c r="CD11">
        <v>0</v>
      </c>
      <c r="CE11">
        <v>0</v>
      </c>
      <c r="CF11">
        <v>0</v>
      </c>
      <c r="CG11">
        <v>0</v>
      </c>
      <c r="CH11">
        <v>0</v>
      </c>
      <c r="CI11">
        <v>0</v>
      </c>
      <c r="CJ11">
        <v>0</v>
      </c>
      <c r="CK11">
        <v>2</v>
      </c>
      <c r="CL11">
        <v>1</v>
      </c>
      <c r="CM11">
        <v>3.1250000000000002E-3</v>
      </c>
      <c r="CN11">
        <v>3.1250000000000002E-3</v>
      </c>
      <c r="CO11">
        <v>0</v>
      </c>
      <c r="CP11">
        <v>0</v>
      </c>
      <c r="CQ11">
        <v>115200</v>
      </c>
      <c r="CR11">
        <v>0</v>
      </c>
      <c r="CS11">
        <v>13</v>
      </c>
      <c r="CT11">
        <v>2</v>
      </c>
      <c r="CU11">
        <v>3</v>
      </c>
      <c r="CV11">
        <v>11</v>
      </c>
      <c r="CW11">
        <v>5</v>
      </c>
      <c r="CX11">
        <v>6</v>
      </c>
      <c r="CY11">
        <v>7</v>
      </c>
      <c r="CZ11">
        <v>8</v>
      </c>
      <c r="DA11">
        <v>9</v>
      </c>
      <c r="DB11">
        <v>10</v>
      </c>
      <c r="DC11">
        <v>0</v>
      </c>
      <c r="DD11">
        <v>0</v>
      </c>
      <c r="DE11">
        <v>0</v>
      </c>
      <c r="DF11">
        <v>0</v>
      </c>
      <c r="DG11">
        <v>0</v>
      </c>
      <c r="DH11">
        <v>0</v>
      </c>
      <c r="DI11">
        <v>27</v>
      </c>
      <c r="DJ11">
        <v>29</v>
      </c>
      <c r="DK11">
        <v>31</v>
      </c>
      <c r="DL11">
        <v>33</v>
      </c>
      <c r="DM11">
        <v>39</v>
      </c>
      <c r="DN11">
        <v>40</v>
      </c>
      <c r="DO11">
        <v>41</v>
      </c>
      <c r="DP11">
        <v>42</v>
      </c>
      <c r="DQ11">
        <v>47</v>
      </c>
      <c r="DR11">
        <v>4</v>
      </c>
      <c r="DS11">
        <v>1</v>
      </c>
      <c r="DT11">
        <v>200</v>
      </c>
      <c r="DU11">
        <v>2</v>
      </c>
      <c r="DV11">
        <v>5</v>
      </c>
      <c r="DW11">
        <v>1</v>
      </c>
      <c r="DX11">
        <v>0</v>
      </c>
      <c r="DY11">
        <v>1</v>
      </c>
      <c r="DZ11">
        <v>0</v>
      </c>
      <c r="EA11">
        <v>0</v>
      </c>
      <c r="EB11">
        <v>0</v>
      </c>
      <c r="EC11">
        <v>0</v>
      </c>
      <c r="ED11">
        <v>20</v>
      </c>
      <c r="EE11">
        <v>0.2</v>
      </c>
      <c r="EF11">
        <v>0</v>
      </c>
      <c r="EG11">
        <v>0</v>
      </c>
      <c r="EH11">
        <v>0</v>
      </c>
      <c r="EI11">
        <v>0</v>
      </c>
      <c r="EJ11">
        <v>0</v>
      </c>
    </row>
    <row r="12" spans="1:141" x14ac:dyDescent="0.3">
      <c r="A12" s="14" t="s">
        <v>26</v>
      </c>
      <c r="C12" s="14" t="str">
        <f>VLOOKUP(A12,Sequences!$A$3:$E$42,5,FALSE())</f>
        <v>Drain step 3</v>
      </c>
      <c r="D12" t="s">
        <v>265</v>
      </c>
      <c r="E12" s="71" t="s">
        <v>263</v>
      </c>
      <c r="F12" t="s">
        <v>266</v>
      </c>
      <c r="G12" t="s">
        <v>264</v>
      </c>
      <c r="H12" t="s">
        <v>264</v>
      </c>
      <c r="I12" t="s">
        <v>267</v>
      </c>
      <c r="J12" t="s">
        <v>266</v>
      </c>
      <c r="K12" t="s">
        <v>264</v>
      </c>
      <c r="L12" t="s">
        <v>266</v>
      </c>
      <c r="M12" t="s">
        <v>267</v>
      </c>
      <c r="N12" t="s">
        <v>264</v>
      </c>
      <c r="O12" t="s">
        <v>266</v>
      </c>
      <c r="P12" t="s">
        <v>266</v>
      </c>
      <c r="Q12" t="s">
        <v>267</v>
      </c>
      <c r="X12" t="str">
        <f t="shared" si="0"/>
        <v>4033</v>
      </c>
      <c r="Y12">
        <f t="shared" si="1"/>
        <v>1</v>
      </c>
      <c r="Z12">
        <f t="shared" si="2"/>
        <v>0</v>
      </c>
      <c r="AA12" s="1">
        <f t="array" ref="AA12">_xlfn.XLOOKUP(F12,$S$7:$S$11,IF(F$3="NO",$U$7:$U$11,$V$7:$V$11),NA(),0,1)</f>
        <v>1</v>
      </c>
      <c r="AB12" s="1">
        <f t="array" ref="AB12">_xlfn.XLOOKUP(G12,$S$7:$S$11,IF(G$3="NO",$U$7:$U$11,$V$7:$V$11),NA(),0,1)</f>
        <v>0</v>
      </c>
      <c r="AC12" s="1">
        <f t="array" ref="AC12">_xlfn.XLOOKUP(H12,$S$7:$S$11,IF(H$3="NO",$U$7:$U$11,$V$7:$V$11),NA(),0,1)</f>
        <v>0</v>
      </c>
      <c r="AD12" s="1">
        <f t="array" ref="AD12">_xlfn.XLOOKUP(I12,$S$7:$S$11,IF(I$3="NO",$U$7:$U$11,$V$7:$V$11),NA(),0,1)</f>
        <v>1</v>
      </c>
      <c r="AE12" s="1">
        <f t="array" ref="AE12">_xlfn.XLOOKUP(J12,$S$7:$S$11,IF(J$3="NO",$U$7:$U$11,$V$7:$V$11),NA(),0,1)</f>
        <v>1</v>
      </c>
      <c r="AF12" s="1">
        <f t="array" ref="AF12">_xlfn.XLOOKUP(K12,$S$7:$S$11,IF(K$3="NO",$U$7:$U$11,$V$7:$V$11),NA(),0,1)</f>
        <v>0</v>
      </c>
      <c r="AG12" s="1">
        <f t="array" ref="AG12">_xlfn.XLOOKUP(L12,$S$7:$S$11,IF(L$3="NO",$U$7:$U$11,$V$7:$V$11),NA(),0,1)</f>
        <v>1</v>
      </c>
      <c r="AH12" s="1">
        <f t="array" ref="AH12">_xlfn.XLOOKUP(M12,$S$7:$S$11,IF(M$3="NO",$U$7:$U$11,$V$7:$V$11),NA(),0,1)</f>
        <v>1</v>
      </c>
      <c r="AI12" s="1">
        <f t="array" ref="AI12">_xlfn.XLOOKUP(N12,$S$7:$S$11,IF(N$3="NO",$U$7:$U$11,$V$7:$V$11),NA(),0,1)</f>
        <v>0</v>
      </c>
      <c r="AJ12" s="1">
        <f t="array" ref="AJ12">_xlfn.XLOOKUP(O12,$S$7:$S$11,IF(O$3="NO",$U$7:$U$11,$V$7:$V$11),NA(),0,1)</f>
        <v>0</v>
      </c>
      <c r="AK12" s="1">
        <f t="array" ref="AK12">_xlfn.XLOOKUP(P12,$S$7:$S$11,IF(P$3="NO",$U$7:$U$11,$V$7:$V$11),NA(),0,1)</f>
        <v>1</v>
      </c>
      <c r="AL12" s="1">
        <f t="array" ref="AL12">_xlfn.XLOOKUP(Q12,$S$7:$S$11,IF(Q$3="NO",$U$7:$U$11,$V$7:$V$11),NA(),0,1)</f>
        <v>1</v>
      </c>
      <c r="AO12" t="str">
        <f t="shared" si="3"/>
        <v>Drain step 3</v>
      </c>
      <c r="AP12">
        <v>0</v>
      </c>
      <c r="AQ12">
        <v>2501</v>
      </c>
      <c r="AR12">
        <v>1002</v>
      </c>
      <c r="AS12">
        <v>4033</v>
      </c>
      <c r="AT12">
        <v>60</v>
      </c>
      <c r="AU12">
        <f>IF(Z12=0,0,AT12)</f>
        <v>0</v>
      </c>
      <c r="AV12">
        <v>0</v>
      </c>
      <c r="AW12">
        <v>0</v>
      </c>
      <c r="AX12">
        <v>0</v>
      </c>
      <c r="AY12">
        <v>0</v>
      </c>
      <c r="AZ12">
        <v>0</v>
      </c>
      <c r="BA12">
        <f t="shared" si="4"/>
        <v>4033</v>
      </c>
      <c r="BB12">
        <f t="shared" si="5"/>
        <v>1</v>
      </c>
      <c r="BC12" s="26">
        <f t="shared" si="6"/>
        <v>1</v>
      </c>
      <c r="BD12">
        <f t="shared" si="7"/>
        <v>0</v>
      </c>
      <c r="BE12">
        <f t="shared" si="8"/>
        <v>1</v>
      </c>
      <c r="BF12">
        <f t="shared" si="9"/>
        <v>1</v>
      </c>
      <c r="BG12">
        <f t="shared" si="10"/>
        <v>0</v>
      </c>
      <c r="BH12">
        <f t="shared" si="11"/>
        <v>1</v>
      </c>
      <c r="BI12">
        <f t="shared" si="12"/>
        <v>1</v>
      </c>
      <c r="BJ12">
        <f t="shared" si="13"/>
        <v>0</v>
      </c>
      <c r="BK12">
        <f t="shared" si="14"/>
        <v>0</v>
      </c>
      <c r="BL12">
        <f t="shared" si="15"/>
        <v>1</v>
      </c>
      <c r="BM12">
        <f t="shared" si="16"/>
        <v>1</v>
      </c>
      <c r="BN12">
        <v>1</v>
      </c>
      <c r="BO12">
        <v>0</v>
      </c>
      <c r="BP12">
        <v>1</v>
      </c>
      <c r="BQ12">
        <v>0</v>
      </c>
      <c r="BR12">
        <v>0</v>
      </c>
      <c r="BS12">
        <v>0</v>
      </c>
      <c r="BT12">
        <v>0</v>
      </c>
      <c r="BU12">
        <v>0</v>
      </c>
      <c r="BV12">
        <v>0</v>
      </c>
      <c r="BW12">
        <v>0</v>
      </c>
      <c r="BX12">
        <v>0</v>
      </c>
      <c r="BY12">
        <v>0</v>
      </c>
      <c r="BZ12">
        <v>0</v>
      </c>
      <c r="CA12">
        <v>0</v>
      </c>
      <c r="CB12">
        <v>1</v>
      </c>
      <c r="CC12">
        <v>10000</v>
      </c>
      <c r="CD12">
        <v>0</v>
      </c>
      <c r="CE12">
        <v>0</v>
      </c>
      <c r="CF12">
        <v>0</v>
      </c>
      <c r="CG12">
        <v>0</v>
      </c>
      <c r="CH12">
        <v>0</v>
      </c>
      <c r="CI12">
        <v>0</v>
      </c>
      <c r="CJ12">
        <v>0</v>
      </c>
      <c r="CK12">
        <v>2</v>
      </c>
      <c r="CL12">
        <v>1</v>
      </c>
      <c r="CM12">
        <v>3.1250000000000002E-3</v>
      </c>
      <c r="CN12">
        <v>3.1250000000000002E-3</v>
      </c>
      <c r="CO12">
        <v>0</v>
      </c>
      <c r="CP12">
        <v>0</v>
      </c>
      <c r="CQ12">
        <v>115200</v>
      </c>
      <c r="CR12">
        <v>0</v>
      </c>
      <c r="CS12">
        <v>13</v>
      </c>
      <c r="CT12">
        <v>2</v>
      </c>
      <c r="CU12">
        <v>3</v>
      </c>
      <c r="CV12">
        <v>11</v>
      </c>
      <c r="CW12">
        <v>5</v>
      </c>
      <c r="CX12">
        <v>6</v>
      </c>
      <c r="CY12">
        <v>7</v>
      </c>
      <c r="CZ12">
        <v>8</v>
      </c>
      <c r="DA12">
        <v>9</v>
      </c>
      <c r="DB12">
        <v>10</v>
      </c>
      <c r="DC12">
        <v>0</v>
      </c>
      <c r="DD12">
        <v>0</v>
      </c>
      <c r="DE12">
        <v>0</v>
      </c>
      <c r="DF12">
        <v>0</v>
      </c>
      <c r="DG12">
        <v>0</v>
      </c>
      <c r="DH12">
        <v>0</v>
      </c>
      <c r="DI12">
        <v>27</v>
      </c>
      <c r="DJ12">
        <v>29</v>
      </c>
      <c r="DK12">
        <v>31</v>
      </c>
      <c r="DL12">
        <v>33</v>
      </c>
      <c r="DM12">
        <v>39</v>
      </c>
      <c r="DN12">
        <v>40</v>
      </c>
      <c r="DO12">
        <v>41</v>
      </c>
      <c r="DP12">
        <v>42</v>
      </c>
      <c r="DQ12">
        <v>47</v>
      </c>
      <c r="DR12">
        <v>4</v>
      </c>
      <c r="DS12">
        <v>1</v>
      </c>
      <c r="DT12">
        <v>200</v>
      </c>
      <c r="DU12">
        <v>2</v>
      </c>
      <c r="DV12">
        <v>5</v>
      </c>
      <c r="DW12">
        <v>1</v>
      </c>
      <c r="DX12">
        <v>0</v>
      </c>
      <c r="DY12">
        <v>1</v>
      </c>
      <c r="DZ12">
        <v>0</v>
      </c>
      <c r="EA12">
        <v>0</v>
      </c>
      <c r="EB12">
        <v>0</v>
      </c>
      <c r="EC12">
        <v>0</v>
      </c>
      <c r="ED12">
        <v>20</v>
      </c>
      <c r="EE12">
        <v>0.2</v>
      </c>
      <c r="EF12">
        <v>0</v>
      </c>
      <c r="EG12">
        <v>0</v>
      </c>
      <c r="EH12">
        <v>0</v>
      </c>
      <c r="EI12">
        <v>0</v>
      </c>
      <c r="EJ12">
        <v>0</v>
      </c>
    </row>
    <row r="13" spans="1:141" x14ac:dyDescent="0.3">
      <c r="A13" s="14" t="s">
        <v>29</v>
      </c>
      <c r="C13" s="14" t="str">
        <f>VLOOKUP(A13,Sequences!$A$3:$E$42,5,FALSE())</f>
        <v>Drain to empty the reservoir</v>
      </c>
      <c r="D13" t="s">
        <v>265</v>
      </c>
      <c r="E13" t="s">
        <v>263</v>
      </c>
      <c r="F13" t="s">
        <v>266</v>
      </c>
      <c r="G13" t="s">
        <v>264</v>
      </c>
      <c r="H13" t="s">
        <v>266</v>
      </c>
      <c r="I13" t="s">
        <v>267</v>
      </c>
      <c r="J13" t="s">
        <v>266</v>
      </c>
      <c r="K13" t="s">
        <v>264</v>
      </c>
      <c r="L13" t="s">
        <v>266</v>
      </c>
      <c r="M13" t="s">
        <v>266</v>
      </c>
      <c r="N13" t="s">
        <v>267</v>
      </c>
      <c r="O13" t="s">
        <v>267</v>
      </c>
      <c r="P13" t="s">
        <v>267</v>
      </c>
      <c r="Q13" t="s">
        <v>266</v>
      </c>
      <c r="X13" t="str">
        <f t="shared" si="0"/>
        <v>4034</v>
      </c>
      <c r="Y13">
        <f t="shared" si="1"/>
        <v>1</v>
      </c>
      <c r="Z13">
        <f t="shared" si="2"/>
        <v>0</v>
      </c>
      <c r="AA13" s="1">
        <f t="array" ref="AA13">_xlfn.XLOOKUP(F13,$S$7:$S$11,IF(F$3="NO",$U$7:$U$11,$V$7:$V$11),NA(),0,1)</f>
        <v>1</v>
      </c>
      <c r="AB13" s="1">
        <f t="array" ref="AB13">_xlfn.XLOOKUP(G13,$S$7:$S$11,IF(G$3="NO",$U$7:$U$11,$V$7:$V$11),NA(),0,1)</f>
        <v>0</v>
      </c>
      <c r="AC13" s="1">
        <f t="array" ref="AC13">_xlfn.XLOOKUP(H13,$S$7:$S$11,IF(H$3="NO",$U$7:$U$11,$V$7:$V$11),NA(),0,1)</f>
        <v>1</v>
      </c>
      <c r="AD13" s="1">
        <f t="array" ref="AD13">_xlfn.XLOOKUP(I13,$S$7:$S$11,IF(I$3="NO",$U$7:$U$11,$V$7:$V$11),NA(),0,1)</f>
        <v>1</v>
      </c>
      <c r="AE13" s="1">
        <f t="array" ref="AE13">_xlfn.XLOOKUP(J13,$S$7:$S$11,IF(J$3="NO",$U$7:$U$11,$V$7:$V$11),NA(),0,1)</f>
        <v>1</v>
      </c>
      <c r="AF13" s="1">
        <f t="array" ref="AF13">_xlfn.XLOOKUP(K13,$S$7:$S$11,IF(K$3="NO",$U$7:$U$11,$V$7:$V$11),NA(),0,1)</f>
        <v>0</v>
      </c>
      <c r="AG13" s="1">
        <f t="array" ref="AG13">_xlfn.XLOOKUP(L13,$S$7:$S$11,IF(L$3="NO",$U$7:$U$11,$V$7:$V$11),NA(),0,1)</f>
        <v>1</v>
      </c>
      <c r="AH13" s="1">
        <f t="array" ref="AH13">_xlfn.XLOOKUP(M13,$S$7:$S$11,IF(M$3="NO",$U$7:$U$11,$V$7:$V$11),NA(),0,1)</f>
        <v>0</v>
      </c>
      <c r="AI13" s="1">
        <f t="array" ref="AI13">_xlfn.XLOOKUP(N13,$S$7:$S$11,IF(N$3="NO",$U$7:$U$11,$V$7:$V$11),NA(),0,1)</f>
        <v>1</v>
      </c>
      <c r="AJ13" s="1">
        <f t="array" ref="AJ13">_xlfn.XLOOKUP(O13,$S$7:$S$11,IF(O$3="NO",$U$7:$U$11,$V$7:$V$11),NA(),0,1)</f>
        <v>1</v>
      </c>
      <c r="AK13" s="1">
        <f t="array" ref="AK13">_xlfn.XLOOKUP(P13,$S$7:$S$11,IF(P$3="NO",$U$7:$U$11,$V$7:$V$11),NA(),0,1)</f>
        <v>0</v>
      </c>
      <c r="AL13" s="1">
        <f t="array" ref="AL13">_xlfn.XLOOKUP(Q13,$S$7:$S$11,IF(Q$3="NO",$U$7:$U$11,$V$7:$V$11),NA(),0,1)</f>
        <v>0</v>
      </c>
      <c r="AO13" t="str">
        <f t="shared" si="3"/>
        <v>Drain to empty the reservoir</v>
      </c>
      <c r="AP13">
        <v>0</v>
      </c>
      <c r="AQ13">
        <v>2501</v>
      </c>
      <c r="AR13">
        <v>1002</v>
      </c>
      <c r="AS13">
        <v>4034</v>
      </c>
      <c r="AT13">
        <v>60</v>
      </c>
      <c r="AU13">
        <f>IF(Z13=0,0,AT13)</f>
        <v>0</v>
      </c>
      <c r="AV13">
        <v>0</v>
      </c>
      <c r="AW13">
        <v>0</v>
      </c>
      <c r="AX13">
        <v>0</v>
      </c>
      <c r="AY13">
        <v>0</v>
      </c>
      <c r="AZ13">
        <v>0</v>
      </c>
      <c r="BA13">
        <f t="shared" si="4"/>
        <v>4034</v>
      </c>
      <c r="BB13">
        <f t="shared" si="5"/>
        <v>1</v>
      </c>
      <c r="BC13" s="26">
        <f t="shared" si="6"/>
        <v>1</v>
      </c>
      <c r="BD13">
        <f t="shared" si="7"/>
        <v>1</v>
      </c>
      <c r="BE13">
        <f t="shared" si="8"/>
        <v>1</v>
      </c>
      <c r="BF13">
        <f t="shared" si="9"/>
        <v>1</v>
      </c>
      <c r="BG13">
        <f t="shared" si="10"/>
        <v>0</v>
      </c>
      <c r="BH13">
        <f t="shared" si="11"/>
        <v>1</v>
      </c>
      <c r="BI13">
        <f t="shared" si="12"/>
        <v>0</v>
      </c>
      <c r="BJ13">
        <f t="shared" si="13"/>
        <v>1</v>
      </c>
      <c r="BK13">
        <f t="shared" si="14"/>
        <v>1</v>
      </c>
      <c r="BL13">
        <f t="shared" si="15"/>
        <v>0</v>
      </c>
      <c r="BM13">
        <f t="shared" si="16"/>
        <v>0</v>
      </c>
      <c r="BN13">
        <v>1</v>
      </c>
      <c r="BO13">
        <v>0</v>
      </c>
      <c r="BP13">
        <v>1</v>
      </c>
      <c r="BQ13">
        <v>0</v>
      </c>
      <c r="BR13">
        <v>0</v>
      </c>
      <c r="BS13">
        <v>0</v>
      </c>
      <c r="BT13">
        <v>0</v>
      </c>
      <c r="BU13">
        <v>0</v>
      </c>
      <c r="BV13">
        <v>0</v>
      </c>
      <c r="BW13">
        <v>0</v>
      </c>
      <c r="BX13">
        <v>0</v>
      </c>
      <c r="BY13">
        <v>0</v>
      </c>
      <c r="BZ13">
        <v>0</v>
      </c>
      <c r="CA13">
        <v>0</v>
      </c>
      <c r="CB13">
        <v>1</v>
      </c>
      <c r="CC13">
        <v>20000</v>
      </c>
      <c r="CD13">
        <v>0</v>
      </c>
      <c r="CE13">
        <v>0</v>
      </c>
      <c r="CF13">
        <v>0</v>
      </c>
      <c r="CG13">
        <v>0</v>
      </c>
      <c r="CH13">
        <v>0</v>
      </c>
      <c r="CI13">
        <v>0</v>
      </c>
      <c r="CJ13">
        <v>0</v>
      </c>
      <c r="CK13">
        <v>2</v>
      </c>
      <c r="CL13">
        <v>1</v>
      </c>
      <c r="CM13">
        <v>3.1250000000000002E-3</v>
      </c>
      <c r="CN13">
        <v>3.1250000000000002E-3</v>
      </c>
      <c r="CO13">
        <v>0</v>
      </c>
      <c r="CP13">
        <v>0</v>
      </c>
      <c r="CQ13">
        <v>115200</v>
      </c>
      <c r="CR13">
        <v>0</v>
      </c>
      <c r="CS13">
        <v>13</v>
      </c>
      <c r="CT13">
        <v>2</v>
      </c>
      <c r="CU13">
        <v>3</v>
      </c>
      <c r="CV13">
        <v>11</v>
      </c>
      <c r="CW13">
        <v>5</v>
      </c>
      <c r="CX13">
        <v>6</v>
      </c>
      <c r="CY13">
        <v>7</v>
      </c>
      <c r="CZ13">
        <v>8</v>
      </c>
      <c r="DA13">
        <v>9</v>
      </c>
      <c r="DB13">
        <v>10</v>
      </c>
      <c r="DC13">
        <v>0</v>
      </c>
      <c r="DD13">
        <v>0</v>
      </c>
      <c r="DE13">
        <v>0</v>
      </c>
      <c r="DF13">
        <v>0</v>
      </c>
      <c r="DG13">
        <v>0</v>
      </c>
      <c r="DH13">
        <v>0</v>
      </c>
      <c r="DI13">
        <v>27</v>
      </c>
      <c r="DJ13">
        <v>29</v>
      </c>
      <c r="DK13">
        <v>31</v>
      </c>
      <c r="DL13">
        <v>33</v>
      </c>
      <c r="DM13">
        <v>39</v>
      </c>
      <c r="DN13">
        <v>40</v>
      </c>
      <c r="DO13">
        <v>41</v>
      </c>
      <c r="DP13">
        <v>42</v>
      </c>
      <c r="DQ13">
        <v>47</v>
      </c>
      <c r="DR13">
        <v>4</v>
      </c>
      <c r="DS13">
        <v>1</v>
      </c>
      <c r="DT13">
        <v>200</v>
      </c>
      <c r="DU13">
        <v>2</v>
      </c>
      <c r="DV13">
        <v>5</v>
      </c>
      <c r="DW13">
        <v>1</v>
      </c>
      <c r="DX13">
        <v>0</v>
      </c>
      <c r="DY13">
        <v>1</v>
      </c>
      <c r="DZ13">
        <v>0</v>
      </c>
      <c r="EA13">
        <v>0</v>
      </c>
      <c r="EB13">
        <v>0</v>
      </c>
      <c r="EC13">
        <v>0</v>
      </c>
      <c r="ED13">
        <v>20</v>
      </c>
      <c r="EE13">
        <v>0.2</v>
      </c>
      <c r="EF13">
        <v>0</v>
      </c>
      <c r="EG13">
        <v>0</v>
      </c>
      <c r="EH13">
        <v>0</v>
      </c>
      <c r="EI13">
        <v>0</v>
      </c>
      <c r="EJ13">
        <v>0</v>
      </c>
    </row>
    <row r="14" spans="1:141" x14ac:dyDescent="0.3">
      <c r="A14" s="14" t="s">
        <v>18</v>
      </c>
      <c r="C14" s="14" t="str">
        <f>VLOOKUP(A14,Sequences!$A$3:$E$42,5,FALSE())</f>
        <v>Drain ICS</v>
      </c>
      <c r="D14" t="s">
        <v>265</v>
      </c>
      <c r="E14" t="s">
        <v>265</v>
      </c>
      <c r="F14" t="s">
        <v>267</v>
      </c>
      <c r="G14" t="s">
        <v>267</v>
      </c>
      <c r="H14" t="s">
        <v>266</v>
      </c>
      <c r="I14" t="s">
        <v>266</v>
      </c>
      <c r="J14" t="s">
        <v>266</v>
      </c>
      <c r="K14" t="s">
        <v>266</v>
      </c>
      <c r="L14" t="s">
        <v>264</v>
      </c>
      <c r="M14" t="s">
        <v>264</v>
      </c>
      <c r="N14" t="s">
        <v>267</v>
      </c>
      <c r="O14" t="s">
        <v>266</v>
      </c>
      <c r="P14" t="s">
        <v>267</v>
      </c>
      <c r="Q14" t="s">
        <v>266</v>
      </c>
      <c r="X14" t="str">
        <f t="shared" si="0"/>
        <v>4035</v>
      </c>
      <c r="Y14">
        <f t="shared" si="1"/>
        <v>1</v>
      </c>
      <c r="Z14">
        <f t="shared" si="2"/>
        <v>1</v>
      </c>
      <c r="AA14" s="1">
        <f t="array" ref="AA14">_xlfn.XLOOKUP(F14,$S$7:$S$11,IF(F$3="NO",$U$7:$U$11,$V$7:$V$11),NA(),0,1)</f>
        <v>0</v>
      </c>
      <c r="AB14" s="1">
        <f t="array" ref="AB14">_xlfn.XLOOKUP(G14,$S$7:$S$11,IF(G$3="NO",$U$7:$U$11,$V$7:$V$11),NA(),0,1)</f>
        <v>0</v>
      </c>
      <c r="AC14" s="1">
        <f t="array" ref="AC14">_xlfn.XLOOKUP(H14,$S$7:$S$11,IF(H$3="NO",$U$7:$U$11,$V$7:$V$11),NA(),0,1)</f>
        <v>1</v>
      </c>
      <c r="AD14" s="1">
        <f t="array" ref="AD14">_xlfn.XLOOKUP(I14,$S$7:$S$11,IF(I$3="NO",$U$7:$U$11,$V$7:$V$11),NA(),0,1)</f>
        <v>0</v>
      </c>
      <c r="AE14" s="1">
        <f t="array" ref="AE14">_xlfn.XLOOKUP(J14,$S$7:$S$11,IF(J$3="NO",$U$7:$U$11,$V$7:$V$11),NA(),0,1)</f>
        <v>1</v>
      </c>
      <c r="AF14" s="1">
        <f t="array" ref="AF14">_xlfn.XLOOKUP(K14,$S$7:$S$11,IF(K$3="NO",$U$7:$U$11,$V$7:$V$11),NA(),0,1)</f>
        <v>0</v>
      </c>
      <c r="AG14" s="1">
        <f t="array" ref="AG14">_xlfn.XLOOKUP(L14,$S$7:$S$11,IF(L$3="NO",$U$7:$U$11,$V$7:$V$11),NA(),0,1)</f>
        <v>0</v>
      </c>
      <c r="AH14" s="1">
        <f t="array" ref="AH14">_xlfn.XLOOKUP(M14,$S$7:$S$11,IF(M$3="NO",$U$7:$U$11,$V$7:$V$11),NA(),0,1)</f>
        <v>0</v>
      </c>
      <c r="AI14" s="1">
        <f t="array" ref="AI14">_xlfn.XLOOKUP(N14,$S$7:$S$11,IF(N$3="NO",$U$7:$U$11,$V$7:$V$11),NA(),0,1)</f>
        <v>1</v>
      </c>
      <c r="AJ14" s="1">
        <f t="array" ref="AJ14">_xlfn.XLOOKUP(O14,$S$7:$S$11,IF(O$3="NO",$U$7:$U$11,$V$7:$V$11),NA(),0,1)</f>
        <v>0</v>
      </c>
      <c r="AK14" s="1">
        <f t="array" ref="AK14">_xlfn.XLOOKUP(P14,$S$7:$S$11,IF(P$3="NO",$U$7:$U$11,$V$7:$V$11),NA(),0,1)</f>
        <v>0</v>
      </c>
      <c r="AL14" s="1">
        <f t="array" ref="AL14">_xlfn.XLOOKUP(Q14,$S$7:$S$11,IF(Q$3="NO",$U$7:$U$11,$V$7:$V$11),NA(),0,1)</f>
        <v>0</v>
      </c>
      <c r="AO14" t="str">
        <f t="shared" si="3"/>
        <v>Drain ICS</v>
      </c>
      <c r="AP14">
        <v>0</v>
      </c>
      <c r="AQ14">
        <v>2501</v>
      </c>
      <c r="AR14">
        <v>1002</v>
      </c>
      <c r="AS14">
        <v>4035</v>
      </c>
      <c r="AT14">
        <v>100</v>
      </c>
      <c r="AU14">
        <f>IF(Z14=0,0,AT14)</f>
        <v>100</v>
      </c>
      <c r="AV14">
        <v>0</v>
      </c>
      <c r="AW14">
        <v>0</v>
      </c>
      <c r="AX14">
        <v>0</v>
      </c>
      <c r="AY14">
        <v>0</v>
      </c>
      <c r="AZ14">
        <v>0</v>
      </c>
      <c r="BA14">
        <f t="shared" si="4"/>
        <v>4035</v>
      </c>
      <c r="BB14">
        <f t="shared" si="5"/>
        <v>0</v>
      </c>
      <c r="BC14" s="26">
        <f t="shared" si="6"/>
        <v>1</v>
      </c>
      <c r="BD14">
        <f t="shared" si="7"/>
        <v>1</v>
      </c>
      <c r="BE14">
        <f t="shared" si="8"/>
        <v>0</v>
      </c>
      <c r="BF14">
        <f t="shared" si="9"/>
        <v>1</v>
      </c>
      <c r="BG14">
        <f t="shared" si="10"/>
        <v>0</v>
      </c>
      <c r="BH14">
        <f t="shared" si="11"/>
        <v>0</v>
      </c>
      <c r="BI14">
        <f t="shared" si="12"/>
        <v>0</v>
      </c>
      <c r="BJ14">
        <f t="shared" si="13"/>
        <v>1</v>
      </c>
      <c r="BK14">
        <f t="shared" si="14"/>
        <v>0</v>
      </c>
      <c r="BL14">
        <f t="shared" si="15"/>
        <v>0</v>
      </c>
      <c r="BM14">
        <f t="shared" si="16"/>
        <v>0</v>
      </c>
      <c r="BN14">
        <v>1</v>
      </c>
      <c r="BO14">
        <v>0</v>
      </c>
      <c r="BP14">
        <v>1</v>
      </c>
      <c r="BQ14">
        <v>0</v>
      </c>
      <c r="BR14">
        <v>0</v>
      </c>
      <c r="BS14">
        <v>0</v>
      </c>
      <c r="BT14">
        <v>0</v>
      </c>
      <c r="BU14">
        <v>0</v>
      </c>
      <c r="BV14">
        <v>0</v>
      </c>
      <c r="BW14">
        <v>0</v>
      </c>
      <c r="BX14">
        <v>0</v>
      </c>
      <c r="BY14">
        <v>0</v>
      </c>
      <c r="BZ14">
        <v>0</v>
      </c>
      <c r="CA14">
        <v>0</v>
      </c>
      <c r="CB14">
        <v>1</v>
      </c>
      <c r="CC14">
        <v>180000</v>
      </c>
      <c r="CD14">
        <v>0</v>
      </c>
      <c r="CE14">
        <v>0</v>
      </c>
      <c r="CF14">
        <v>0</v>
      </c>
      <c r="CG14">
        <v>0</v>
      </c>
      <c r="CH14">
        <v>0</v>
      </c>
      <c r="CI14">
        <v>0</v>
      </c>
      <c r="CJ14">
        <v>0</v>
      </c>
      <c r="CK14">
        <v>2</v>
      </c>
      <c r="CL14">
        <v>1</v>
      </c>
      <c r="CM14">
        <v>3.1250000000000002E-3</v>
      </c>
      <c r="CN14">
        <v>3.1250000000000002E-3</v>
      </c>
      <c r="CO14">
        <v>0</v>
      </c>
      <c r="CP14">
        <v>0</v>
      </c>
      <c r="CQ14">
        <v>115200</v>
      </c>
      <c r="CR14">
        <v>0</v>
      </c>
      <c r="CS14">
        <v>13</v>
      </c>
      <c r="CT14">
        <v>2</v>
      </c>
      <c r="CU14">
        <v>3</v>
      </c>
      <c r="CV14">
        <v>11</v>
      </c>
      <c r="CW14">
        <v>5</v>
      </c>
      <c r="CX14">
        <v>6</v>
      </c>
      <c r="CY14">
        <v>7</v>
      </c>
      <c r="CZ14">
        <v>8</v>
      </c>
      <c r="DA14">
        <v>9</v>
      </c>
      <c r="DB14">
        <v>10</v>
      </c>
      <c r="DC14">
        <v>0</v>
      </c>
      <c r="DD14">
        <v>0</v>
      </c>
      <c r="DE14">
        <v>0</v>
      </c>
      <c r="DF14">
        <v>0</v>
      </c>
      <c r="DG14">
        <v>0</v>
      </c>
      <c r="DH14">
        <v>0</v>
      </c>
      <c r="DI14">
        <v>27</v>
      </c>
      <c r="DJ14">
        <v>29</v>
      </c>
      <c r="DK14">
        <v>31</v>
      </c>
      <c r="DL14">
        <v>33</v>
      </c>
      <c r="DM14">
        <v>39</v>
      </c>
      <c r="DN14">
        <v>40</v>
      </c>
      <c r="DO14">
        <v>41</v>
      </c>
      <c r="DP14">
        <v>42</v>
      </c>
      <c r="DQ14">
        <v>47</v>
      </c>
      <c r="DR14">
        <v>4</v>
      </c>
      <c r="DS14">
        <v>1</v>
      </c>
      <c r="DT14">
        <v>200</v>
      </c>
      <c r="DU14">
        <v>2</v>
      </c>
      <c r="DV14">
        <v>5</v>
      </c>
      <c r="DW14">
        <v>1</v>
      </c>
      <c r="DX14">
        <v>0</v>
      </c>
      <c r="DY14">
        <v>1</v>
      </c>
      <c r="DZ14">
        <v>0</v>
      </c>
      <c r="EA14">
        <v>0</v>
      </c>
      <c r="EB14">
        <v>0</v>
      </c>
      <c r="EC14">
        <v>0</v>
      </c>
      <c r="ED14">
        <v>20</v>
      </c>
      <c r="EE14">
        <v>0.2</v>
      </c>
      <c r="EF14">
        <v>0</v>
      </c>
      <c r="EG14">
        <v>0</v>
      </c>
      <c r="EH14">
        <v>0</v>
      </c>
      <c r="EI14">
        <v>0</v>
      </c>
      <c r="EJ14">
        <v>0</v>
      </c>
    </row>
    <row r="15" spans="1:141" x14ac:dyDescent="0.3">
      <c r="A15" s="14" t="s">
        <v>129</v>
      </c>
      <c r="C15" s="14" t="str">
        <f>VLOOKUP(A15,Sequences!$A$3:$E$42,5,FALSE())</f>
        <v>Sampling</v>
      </c>
      <c r="X15" t="str">
        <f t="shared" si="0"/>
        <v>4040</v>
      </c>
      <c r="Y15" t="e">
        <f t="shared" si="1"/>
        <v>#N/A</v>
      </c>
      <c r="Z15" t="e">
        <f t="shared" si="2"/>
        <v>#N/A</v>
      </c>
      <c r="AA15" s="1" t="e">
        <f t="array" ref="AA15">_xlfn.XLOOKUP(F15,$S$7:$S$11,IF(F$3="NO",$U$7:$U$11,$V$7:$V$11),NA(),0,1)</f>
        <v>#N/A</v>
      </c>
      <c r="AB15" s="1" t="e">
        <f t="array" ref="AB15">_xlfn.XLOOKUP(G15,$S$7:$S$11,IF(G$3="NO",$U$7:$U$11,$V$7:$V$11),NA(),0,1)</f>
        <v>#N/A</v>
      </c>
      <c r="AC15" s="1" t="e">
        <f t="array" ref="AC15">_xlfn.XLOOKUP(H15,$S$7:$S$11,IF(H$3="NO",$U$7:$U$11,$V$7:$V$11),NA(),0,1)</f>
        <v>#N/A</v>
      </c>
      <c r="AD15" s="1" t="e">
        <f t="array" ref="AD15">_xlfn.XLOOKUP(I15,$S$7:$S$11,IF(I$3="NO",$U$7:$U$11,$V$7:$V$11),NA(),0,1)</f>
        <v>#N/A</v>
      </c>
      <c r="AE15" s="1" t="e">
        <f t="array" ref="AE15">_xlfn.XLOOKUP(J15,$S$7:$S$11,IF(J$3="NO",$U$7:$U$11,$V$7:$V$11),NA(),0,1)</f>
        <v>#N/A</v>
      </c>
      <c r="AF15" s="1" t="e">
        <f t="array" ref="AF15">_xlfn.XLOOKUP(K15,$S$7:$S$11,IF(K$3="NO",$U$7:$U$11,$V$7:$V$11),NA(),0,1)</f>
        <v>#N/A</v>
      </c>
      <c r="AG15" s="1" t="e">
        <f t="array" ref="AG15">_xlfn.XLOOKUP(L15,$S$7:$S$11,IF(L$3="NO",$U$7:$U$11,$V$7:$V$11),NA(),0,1)</f>
        <v>#N/A</v>
      </c>
      <c r="AH15" s="1" t="e">
        <f t="array" ref="AH15">_xlfn.XLOOKUP(M15,$S$7:$S$11,IF(M$3="NO",$U$7:$U$11,$V$7:$V$11),NA(),0,1)</f>
        <v>#N/A</v>
      </c>
      <c r="AI15" s="1" t="e">
        <f t="array" ref="AI15">_xlfn.XLOOKUP(N15,$S$7:$S$11,IF(N$3="NO",$U$7:$U$11,$V$7:$V$11),NA(),0,1)</f>
        <v>#N/A</v>
      </c>
      <c r="AJ15" s="1" t="e">
        <f t="array" ref="AJ15">_xlfn.XLOOKUP(O15,$S$7:$S$11,IF(O$3="NO",$U$7:$U$11,$V$7:$V$11),NA(),0,1)</f>
        <v>#N/A</v>
      </c>
      <c r="AK15" s="1" t="e">
        <f t="array" ref="AK15">_xlfn.XLOOKUP(P15,$S$7:$S$11,IF(P$3="NO",$U$7:$U$11,$V$7:$V$11),NA(),0,1)</f>
        <v>#N/A</v>
      </c>
      <c r="AL15" s="1" t="e">
        <f t="array" ref="AL15">_xlfn.XLOOKUP(Q15,$S$7:$S$11,IF(Q$3="NO",$U$7:$U$11,$V$7:$V$11),NA(),0,1)</f>
        <v>#N/A</v>
      </c>
      <c r="AO15" t="str">
        <f t="shared" si="3"/>
        <v>Sampling</v>
      </c>
      <c r="AP15">
        <v>0</v>
      </c>
      <c r="AQ15">
        <v>2501</v>
      </c>
      <c r="AR15">
        <v>1002</v>
      </c>
      <c r="AS15">
        <v>4040</v>
      </c>
      <c r="AT15">
        <v>5</v>
      </c>
      <c r="AU15" t="e">
        <f>IF(Z15=0,0,5)</f>
        <v>#N/A</v>
      </c>
      <c r="AV15">
        <v>0</v>
      </c>
      <c r="AW15">
        <v>0</v>
      </c>
      <c r="AX15">
        <v>0</v>
      </c>
      <c r="AY15">
        <v>0</v>
      </c>
      <c r="AZ15">
        <v>0</v>
      </c>
      <c r="BA15">
        <f t="shared" si="4"/>
        <v>4040</v>
      </c>
      <c r="BB15" t="e">
        <f t="shared" si="5"/>
        <v>#N/A</v>
      </c>
      <c r="BC15" s="26" t="e">
        <f t="shared" si="6"/>
        <v>#N/A</v>
      </c>
      <c r="BD15" t="e">
        <f t="shared" si="7"/>
        <v>#N/A</v>
      </c>
      <c r="BE15" t="e">
        <f t="shared" si="8"/>
        <v>#N/A</v>
      </c>
      <c r="BF15" t="e">
        <f t="shared" si="9"/>
        <v>#N/A</v>
      </c>
      <c r="BG15" t="e">
        <f t="shared" si="10"/>
        <v>#N/A</v>
      </c>
      <c r="BH15" t="e">
        <f t="shared" si="11"/>
        <v>#N/A</v>
      </c>
      <c r="BI15" t="e">
        <f t="shared" si="12"/>
        <v>#N/A</v>
      </c>
      <c r="BJ15" t="e">
        <f t="shared" si="13"/>
        <v>#N/A</v>
      </c>
      <c r="BK15" t="e">
        <f t="shared" si="14"/>
        <v>#N/A</v>
      </c>
      <c r="BL15" t="e">
        <f t="shared" si="15"/>
        <v>#N/A</v>
      </c>
      <c r="BM15" t="e">
        <f t="shared" si="16"/>
        <v>#N/A</v>
      </c>
      <c r="BN15">
        <v>1</v>
      </c>
      <c r="BO15">
        <v>0</v>
      </c>
      <c r="BP15">
        <v>1</v>
      </c>
      <c r="BQ15">
        <v>0</v>
      </c>
      <c r="BR15">
        <v>0</v>
      </c>
      <c r="BS15">
        <v>0</v>
      </c>
      <c r="BT15">
        <v>0</v>
      </c>
      <c r="BU15">
        <v>0</v>
      </c>
      <c r="BV15">
        <v>0</v>
      </c>
      <c r="BW15">
        <v>0</v>
      </c>
      <c r="BX15">
        <v>0</v>
      </c>
      <c r="BY15">
        <v>0</v>
      </c>
      <c r="BZ15">
        <v>0</v>
      </c>
      <c r="CA15">
        <v>0</v>
      </c>
      <c r="CB15">
        <v>1</v>
      </c>
      <c r="CC15">
        <v>2500</v>
      </c>
      <c r="CD15">
        <v>0</v>
      </c>
      <c r="CE15">
        <v>0</v>
      </c>
      <c r="CF15">
        <v>0</v>
      </c>
      <c r="CG15">
        <v>0</v>
      </c>
      <c r="CH15">
        <v>0</v>
      </c>
      <c r="CI15">
        <v>0</v>
      </c>
      <c r="CJ15">
        <v>0</v>
      </c>
      <c r="CK15">
        <v>2</v>
      </c>
      <c r="CL15">
        <v>1</v>
      </c>
      <c r="CM15">
        <v>3.1250000000000002E-3</v>
      </c>
      <c r="CN15">
        <v>3.1250000000000002E-3</v>
      </c>
      <c r="CO15">
        <v>0</v>
      </c>
      <c r="CP15">
        <v>0</v>
      </c>
      <c r="CQ15">
        <v>115200</v>
      </c>
      <c r="CR15">
        <v>0</v>
      </c>
      <c r="CS15">
        <v>13</v>
      </c>
      <c r="CT15">
        <v>2</v>
      </c>
      <c r="CU15">
        <v>3</v>
      </c>
      <c r="CV15">
        <v>11</v>
      </c>
      <c r="CW15">
        <v>5</v>
      </c>
      <c r="CX15">
        <v>6</v>
      </c>
      <c r="CY15">
        <v>7</v>
      </c>
      <c r="CZ15">
        <v>8</v>
      </c>
      <c r="DA15">
        <v>9</v>
      </c>
      <c r="DB15">
        <v>10</v>
      </c>
      <c r="DC15">
        <v>0</v>
      </c>
      <c r="DD15">
        <v>0</v>
      </c>
      <c r="DE15">
        <v>0</v>
      </c>
      <c r="DF15">
        <v>0</v>
      </c>
      <c r="DG15">
        <v>0</v>
      </c>
      <c r="DH15">
        <v>0</v>
      </c>
      <c r="DI15">
        <v>27</v>
      </c>
      <c r="DJ15">
        <v>29</v>
      </c>
      <c r="DK15">
        <v>31</v>
      </c>
      <c r="DL15">
        <v>33</v>
      </c>
      <c r="DM15">
        <v>39</v>
      </c>
      <c r="DN15">
        <v>40</v>
      </c>
      <c r="DO15">
        <v>41</v>
      </c>
      <c r="DP15">
        <v>42</v>
      </c>
      <c r="DQ15">
        <v>47</v>
      </c>
      <c r="DR15">
        <v>4</v>
      </c>
      <c r="DS15">
        <v>1</v>
      </c>
      <c r="DT15">
        <v>200</v>
      </c>
      <c r="DU15">
        <v>2</v>
      </c>
      <c r="DV15">
        <v>5</v>
      </c>
      <c r="DW15">
        <v>1</v>
      </c>
      <c r="DX15">
        <v>0</v>
      </c>
      <c r="DY15">
        <v>1</v>
      </c>
      <c r="DZ15">
        <v>0</v>
      </c>
      <c r="EA15">
        <v>0</v>
      </c>
      <c r="EB15">
        <v>0</v>
      </c>
      <c r="EC15">
        <v>0</v>
      </c>
      <c r="ED15">
        <v>20</v>
      </c>
      <c r="EE15">
        <v>0.2</v>
      </c>
      <c r="EF15">
        <v>0</v>
      </c>
      <c r="EG15">
        <v>0</v>
      </c>
      <c r="EH15">
        <v>0</v>
      </c>
      <c r="EI15">
        <v>0</v>
      </c>
      <c r="EJ15">
        <v>0</v>
      </c>
    </row>
    <row r="16" spans="1:141" x14ac:dyDescent="0.3">
      <c r="A16" s="14" t="s">
        <v>100</v>
      </c>
      <c r="C16" s="14" t="str">
        <f>VLOOKUP(A16,Sequences!$A$3:$E$42,5,FALSE())</f>
        <v>Inoculation</v>
      </c>
      <c r="D16" t="s">
        <v>263</v>
      </c>
      <c r="E16" t="s">
        <v>263</v>
      </c>
      <c r="F16" t="s">
        <v>266</v>
      </c>
      <c r="G16" t="s">
        <v>266</v>
      </c>
      <c r="H16" t="s">
        <v>264</v>
      </c>
      <c r="I16" t="s">
        <v>264</v>
      </c>
      <c r="J16" t="s">
        <v>267</v>
      </c>
      <c r="K16" t="s">
        <v>267</v>
      </c>
      <c r="L16" t="s">
        <v>266</v>
      </c>
      <c r="M16" t="s">
        <v>267</v>
      </c>
      <c r="N16" t="s">
        <v>264</v>
      </c>
      <c r="O16" t="s">
        <v>266</v>
      </c>
      <c r="P16" t="s">
        <v>264</v>
      </c>
      <c r="Q16" t="s">
        <v>264</v>
      </c>
      <c r="X16" t="str">
        <f t="shared" si="0"/>
        <v>4050</v>
      </c>
      <c r="Y16">
        <f t="shared" si="1"/>
        <v>0</v>
      </c>
      <c r="Z16">
        <f t="shared" si="2"/>
        <v>0</v>
      </c>
      <c r="AA16" s="1">
        <f t="array" ref="AA16">_xlfn.XLOOKUP(F16,$S$7:$S$11,IF(F$3="NO",$U$7:$U$11,$V$7:$V$11),NA(),0,1)</f>
        <v>1</v>
      </c>
      <c r="AB16" s="1">
        <f t="array" ref="AB16">_xlfn.XLOOKUP(G16,$S$7:$S$11,IF(G$3="NO",$U$7:$U$11,$V$7:$V$11),NA(),0,1)</f>
        <v>1</v>
      </c>
      <c r="AC16" s="1">
        <f t="array" ref="AC16">_xlfn.XLOOKUP(H16,$S$7:$S$11,IF(H$3="NO",$U$7:$U$11,$V$7:$V$11),NA(),0,1)</f>
        <v>0</v>
      </c>
      <c r="AD16" s="1">
        <f t="array" ref="AD16">_xlfn.XLOOKUP(I16,$S$7:$S$11,IF(I$3="NO",$U$7:$U$11,$V$7:$V$11),NA(),0,1)</f>
        <v>0</v>
      </c>
      <c r="AE16" s="1">
        <f t="array" ref="AE16">_xlfn.XLOOKUP(J16,$S$7:$S$11,IF(J$3="NO",$U$7:$U$11,$V$7:$V$11),NA(),0,1)</f>
        <v>0</v>
      </c>
      <c r="AF16" s="1">
        <f t="array" ref="AF16">_xlfn.XLOOKUP(K16,$S$7:$S$11,IF(K$3="NO",$U$7:$U$11,$V$7:$V$11),NA(),0,1)</f>
        <v>1</v>
      </c>
      <c r="AG16" s="1">
        <f t="array" ref="AG16">_xlfn.XLOOKUP(L16,$S$7:$S$11,IF(L$3="NO",$U$7:$U$11,$V$7:$V$11),NA(),0,1)</f>
        <v>1</v>
      </c>
      <c r="AH16" s="1">
        <f t="array" ref="AH16">_xlfn.XLOOKUP(M16,$S$7:$S$11,IF(M$3="NO",$U$7:$U$11,$V$7:$V$11),NA(),0,1)</f>
        <v>1</v>
      </c>
      <c r="AI16" s="1">
        <f t="array" ref="AI16">_xlfn.XLOOKUP(N16,$S$7:$S$11,IF(N$3="NO",$U$7:$U$11,$V$7:$V$11),NA(),0,1)</f>
        <v>0</v>
      </c>
      <c r="AJ16" s="1">
        <f t="array" ref="AJ16">_xlfn.XLOOKUP(O16,$S$7:$S$11,IF(O$3="NO",$U$7:$U$11,$V$7:$V$11),NA(),0,1)</f>
        <v>0</v>
      </c>
      <c r="AK16" s="1">
        <f t="array" ref="AK16">_xlfn.XLOOKUP(P16,$S$7:$S$11,IF(P$3="NO",$U$7:$U$11,$V$7:$V$11),NA(),0,1)</f>
        <v>0</v>
      </c>
      <c r="AL16" s="1">
        <f t="array" ref="AL16">_xlfn.XLOOKUP(Q16,$S$7:$S$11,IF(Q$3="NO",$U$7:$U$11,$V$7:$V$11),NA(),0,1)</f>
        <v>0</v>
      </c>
      <c r="AO16" t="str">
        <f t="shared" si="3"/>
        <v>Inoculation</v>
      </c>
      <c r="AP16">
        <v>0</v>
      </c>
      <c r="AQ16">
        <v>2501</v>
      </c>
      <c r="AR16">
        <v>1002</v>
      </c>
      <c r="AS16">
        <v>4050</v>
      </c>
      <c r="AT16">
        <v>5</v>
      </c>
      <c r="AU16">
        <f>IF(Z16=0,0,5)</f>
        <v>0</v>
      </c>
      <c r="AV16">
        <v>0</v>
      </c>
      <c r="AW16">
        <v>0</v>
      </c>
      <c r="AX16">
        <v>0</v>
      </c>
      <c r="AY16">
        <v>0</v>
      </c>
      <c r="AZ16">
        <v>0</v>
      </c>
      <c r="BA16">
        <f t="shared" si="4"/>
        <v>4050</v>
      </c>
      <c r="BB16">
        <f t="shared" si="5"/>
        <v>1</v>
      </c>
      <c r="BC16" s="26">
        <f t="shared" si="6"/>
        <v>0</v>
      </c>
      <c r="BD16">
        <f t="shared" si="7"/>
        <v>0</v>
      </c>
      <c r="BE16">
        <f t="shared" si="8"/>
        <v>0</v>
      </c>
      <c r="BF16">
        <f t="shared" si="9"/>
        <v>0</v>
      </c>
      <c r="BG16">
        <f t="shared" si="10"/>
        <v>1</v>
      </c>
      <c r="BH16">
        <f t="shared" si="11"/>
        <v>1</v>
      </c>
      <c r="BI16">
        <f t="shared" si="12"/>
        <v>1</v>
      </c>
      <c r="BJ16">
        <f t="shared" si="13"/>
        <v>0</v>
      </c>
      <c r="BK16">
        <f t="shared" si="14"/>
        <v>0</v>
      </c>
      <c r="BL16">
        <f t="shared" si="15"/>
        <v>0</v>
      </c>
      <c r="BM16">
        <f t="shared" si="16"/>
        <v>0</v>
      </c>
      <c r="BN16">
        <v>1</v>
      </c>
      <c r="BO16">
        <v>0</v>
      </c>
      <c r="BP16">
        <v>1</v>
      </c>
      <c r="BQ16">
        <v>0</v>
      </c>
      <c r="BR16">
        <v>0</v>
      </c>
      <c r="BS16">
        <v>0</v>
      </c>
      <c r="BT16">
        <v>0</v>
      </c>
      <c r="BU16">
        <v>0</v>
      </c>
      <c r="BV16">
        <v>0</v>
      </c>
      <c r="BW16">
        <v>0</v>
      </c>
      <c r="BX16">
        <v>0</v>
      </c>
      <c r="BY16">
        <v>0</v>
      </c>
      <c r="BZ16">
        <v>0</v>
      </c>
      <c r="CA16">
        <v>0</v>
      </c>
      <c r="CB16">
        <v>1</v>
      </c>
      <c r="CC16">
        <v>2500</v>
      </c>
      <c r="CD16">
        <v>0</v>
      </c>
      <c r="CE16">
        <v>0</v>
      </c>
      <c r="CF16">
        <v>0</v>
      </c>
      <c r="CG16">
        <v>0</v>
      </c>
      <c r="CH16">
        <v>0</v>
      </c>
      <c r="CI16">
        <v>0</v>
      </c>
      <c r="CJ16">
        <v>0</v>
      </c>
      <c r="CK16">
        <v>2</v>
      </c>
      <c r="CL16">
        <v>1</v>
      </c>
      <c r="CM16">
        <v>3.1250000000000002E-3</v>
      </c>
      <c r="CN16">
        <v>3.1250000000000002E-3</v>
      </c>
      <c r="CO16">
        <v>0</v>
      </c>
      <c r="CP16">
        <v>0</v>
      </c>
      <c r="CQ16">
        <v>115200</v>
      </c>
      <c r="CR16">
        <v>0</v>
      </c>
      <c r="CS16">
        <v>13</v>
      </c>
      <c r="CT16">
        <v>2</v>
      </c>
      <c r="CU16">
        <v>3</v>
      </c>
      <c r="CV16">
        <v>11</v>
      </c>
      <c r="CW16">
        <v>5</v>
      </c>
      <c r="CX16">
        <v>6</v>
      </c>
      <c r="CY16">
        <v>7</v>
      </c>
      <c r="CZ16">
        <v>8</v>
      </c>
      <c r="DA16">
        <v>9</v>
      </c>
      <c r="DB16">
        <v>10</v>
      </c>
      <c r="DC16">
        <v>0</v>
      </c>
      <c r="DD16">
        <v>0</v>
      </c>
      <c r="DE16">
        <v>0</v>
      </c>
      <c r="DF16">
        <v>0</v>
      </c>
      <c r="DG16">
        <v>0</v>
      </c>
      <c r="DH16">
        <v>0</v>
      </c>
      <c r="DI16">
        <v>27</v>
      </c>
      <c r="DJ16">
        <v>29</v>
      </c>
      <c r="DK16">
        <v>31</v>
      </c>
      <c r="DL16">
        <v>33</v>
      </c>
      <c r="DM16">
        <v>39</v>
      </c>
      <c r="DN16">
        <v>40</v>
      </c>
      <c r="DO16">
        <v>41</v>
      </c>
      <c r="DP16">
        <v>42</v>
      </c>
      <c r="DQ16">
        <v>47</v>
      </c>
      <c r="DR16">
        <v>4</v>
      </c>
      <c r="DS16">
        <v>1</v>
      </c>
      <c r="DT16">
        <v>200</v>
      </c>
      <c r="DU16">
        <v>2</v>
      </c>
      <c r="DV16">
        <v>5</v>
      </c>
      <c r="DW16">
        <v>1</v>
      </c>
      <c r="DX16">
        <v>0</v>
      </c>
      <c r="DY16">
        <v>1</v>
      </c>
      <c r="DZ16">
        <v>0</v>
      </c>
      <c r="EA16">
        <v>0</v>
      </c>
      <c r="EB16">
        <v>0</v>
      </c>
      <c r="EC16">
        <v>0</v>
      </c>
      <c r="ED16">
        <v>20</v>
      </c>
      <c r="EE16">
        <v>0.2</v>
      </c>
      <c r="EF16">
        <v>0</v>
      </c>
      <c r="EG16">
        <v>0</v>
      </c>
      <c r="EH16">
        <v>0</v>
      </c>
      <c r="EI16">
        <v>0</v>
      </c>
      <c r="EJ16">
        <v>0</v>
      </c>
    </row>
    <row r="17" spans="1:140" x14ac:dyDescent="0.3">
      <c r="A17" s="14" t="s">
        <v>103</v>
      </c>
      <c r="C17" s="14" t="str">
        <f>VLOOKUP(A17,Sequences!$A$3:$E$42,5,FALSE())</f>
        <v>Dynamic seeding</v>
      </c>
      <c r="D17" t="s">
        <v>263</v>
      </c>
      <c r="E17" t="s">
        <v>263</v>
      </c>
      <c r="F17" t="s">
        <v>266</v>
      </c>
      <c r="G17" t="s">
        <v>266</v>
      </c>
      <c r="H17" t="s">
        <v>264</v>
      </c>
      <c r="I17" t="s">
        <v>264</v>
      </c>
      <c r="J17" t="s">
        <v>266</v>
      </c>
      <c r="K17" t="s">
        <v>266</v>
      </c>
      <c r="L17" t="s">
        <v>264</v>
      </c>
      <c r="M17" t="s">
        <v>264</v>
      </c>
      <c r="N17" t="s">
        <v>264</v>
      </c>
      <c r="O17" t="s">
        <v>264</v>
      </c>
      <c r="P17" t="s">
        <v>264</v>
      </c>
      <c r="Q17" t="s">
        <v>264</v>
      </c>
      <c r="X17" t="str">
        <f t="shared" si="0"/>
        <v>4060</v>
      </c>
      <c r="Y17">
        <f t="shared" si="1"/>
        <v>0</v>
      </c>
      <c r="Z17">
        <f t="shared" si="2"/>
        <v>0</v>
      </c>
      <c r="AA17" s="1">
        <f t="array" ref="AA17">_xlfn.XLOOKUP(F17,$S$7:$S$11,IF(F$3="NO",$U$7:$U$11,$V$7:$V$11),NA(),0,1)</f>
        <v>1</v>
      </c>
      <c r="AB17" s="1">
        <f t="array" ref="AB17">_xlfn.XLOOKUP(G17,$S$7:$S$11,IF(G$3="NO",$U$7:$U$11,$V$7:$V$11),NA(),0,1)</f>
        <v>1</v>
      </c>
      <c r="AC17" s="1">
        <f t="array" ref="AC17">_xlfn.XLOOKUP(H17,$S$7:$S$11,IF(H$3="NO",$U$7:$U$11,$V$7:$V$11),NA(),0,1)</f>
        <v>0</v>
      </c>
      <c r="AD17" s="1">
        <f t="array" ref="AD17">_xlfn.XLOOKUP(I17,$S$7:$S$11,IF(I$3="NO",$U$7:$U$11,$V$7:$V$11),NA(),0,1)</f>
        <v>0</v>
      </c>
      <c r="AE17" s="1">
        <f t="array" ref="AE17">_xlfn.XLOOKUP(J17,$S$7:$S$11,IF(J$3="NO",$U$7:$U$11,$V$7:$V$11),NA(),0,1)</f>
        <v>1</v>
      </c>
      <c r="AF17" s="1">
        <f t="array" ref="AF17">_xlfn.XLOOKUP(K17,$S$7:$S$11,IF(K$3="NO",$U$7:$U$11,$V$7:$V$11),NA(),0,1)</f>
        <v>0</v>
      </c>
      <c r="AG17" s="1">
        <f t="array" ref="AG17">_xlfn.XLOOKUP(L17,$S$7:$S$11,IF(L$3="NO",$U$7:$U$11,$V$7:$V$11),NA(),0,1)</f>
        <v>0</v>
      </c>
      <c r="AH17" s="1">
        <f t="array" ref="AH17">_xlfn.XLOOKUP(M17,$S$7:$S$11,IF(M$3="NO",$U$7:$U$11,$V$7:$V$11),NA(),0,1)</f>
        <v>0</v>
      </c>
      <c r="AI17" s="1">
        <f t="array" ref="AI17">_xlfn.XLOOKUP(N17,$S$7:$S$11,IF(N$3="NO",$U$7:$U$11,$V$7:$V$11),NA(),0,1)</f>
        <v>0</v>
      </c>
      <c r="AJ17" s="1">
        <f t="array" ref="AJ17">_xlfn.XLOOKUP(O17,$S$7:$S$11,IF(O$3="NO",$U$7:$U$11,$V$7:$V$11),NA(),0,1)</f>
        <v>0</v>
      </c>
      <c r="AK17" s="1">
        <f t="array" ref="AK17">_xlfn.XLOOKUP(P17,$S$7:$S$11,IF(P$3="NO",$U$7:$U$11,$V$7:$V$11),NA(),0,1)</f>
        <v>0</v>
      </c>
      <c r="AL17" s="1">
        <f t="array" ref="AL17">_xlfn.XLOOKUP(Q17,$S$7:$S$11,IF(Q$3="NO",$U$7:$U$11,$V$7:$V$11),NA(),0,1)</f>
        <v>0</v>
      </c>
      <c r="AO17" t="str">
        <f t="shared" si="3"/>
        <v>Dynamic seeding</v>
      </c>
      <c r="AP17">
        <v>0</v>
      </c>
      <c r="AQ17">
        <v>2501</v>
      </c>
      <c r="AR17">
        <v>1002</v>
      </c>
      <c r="AS17">
        <v>4060</v>
      </c>
      <c r="AT17">
        <v>5</v>
      </c>
      <c r="AU17">
        <f>IF(Z17=0,0,5)</f>
        <v>0</v>
      </c>
      <c r="AV17">
        <v>0</v>
      </c>
      <c r="AW17">
        <v>0</v>
      </c>
      <c r="AX17">
        <v>0</v>
      </c>
      <c r="AY17">
        <v>0</v>
      </c>
      <c r="AZ17">
        <v>0</v>
      </c>
      <c r="BA17">
        <f t="shared" si="4"/>
        <v>4060</v>
      </c>
      <c r="BB17">
        <f t="shared" si="5"/>
        <v>1</v>
      </c>
      <c r="BC17" s="26">
        <f t="shared" si="6"/>
        <v>0</v>
      </c>
      <c r="BD17">
        <f t="shared" si="7"/>
        <v>0</v>
      </c>
      <c r="BE17">
        <f t="shared" si="8"/>
        <v>0</v>
      </c>
      <c r="BF17">
        <f t="shared" si="9"/>
        <v>1</v>
      </c>
      <c r="BG17">
        <f t="shared" si="10"/>
        <v>0</v>
      </c>
      <c r="BH17">
        <f t="shared" si="11"/>
        <v>0</v>
      </c>
      <c r="BI17">
        <f t="shared" si="12"/>
        <v>0</v>
      </c>
      <c r="BJ17">
        <f t="shared" si="13"/>
        <v>0</v>
      </c>
      <c r="BK17">
        <f t="shared" si="14"/>
        <v>0</v>
      </c>
      <c r="BL17">
        <f t="shared" si="15"/>
        <v>0</v>
      </c>
      <c r="BM17">
        <f t="shared" si="16"/>
        <v>0</v>
      </c>
      <c r="BN17">
        <v>1</v>
      </c>
      <c r="BO17">
        <v>0</v>
      </c>
      <c r="BP17">
        <v>1</v>
      </c>
      <c r="BQ17">
        <v>0</v>
      </c>
      <c r="BR17">
        <v>0</v>
      </c>
      <c r="BS17">
        <v>0</v>
      </c>
      <c r="BT17">
        <v>0</v>
      </c>
      <c r="BU17">
        <v>0</v>
      </c>
      <c r="BV17">
        <v>0</v>
      </c>
      <c r="BW17">
        <v>0</v>
      </c>
      <c r="BX17">
        <v>0</v>
      </c>
      <c r="BY17">
        <v>0</v>
      </c>
      <c r="BZ17">
        <v>0</v>
      </c>
      <c r="CA17">
        <v>0</v>
      </c>
      <c r="CB17">
        <v>1</v>
      </c>
      <c r="CC17">
        <v>2500</v>
      </c>
      <c r="CD17">
        <v>0</v>
      </c>
      <c r="CE17">
        <v>0</v>
      </c>
      <c r="CF17">
        <v>0</v>
      </c>
      <c r="CG17">
        <v>0</v>
      </c>
      <c r="CH17">
        <v>0</v>
      </c>
      <c r="CI17">
        <v>0</v>
      </c>
      <c r="CJ17">
        <v>0</v>
      </c>
      <c r="CK17">
        <v>2</v>
      </c>
      <c r="CL17">
        <v>1</v>
      </c>
      <c r="CM17">
        <v>3.1250000000000002E-3</v>
      </c>
      <c r="CN17">
        <v>3.1250000000000002E-3</v>
      </c>
      <c r="CO17">
        <v>0</v>
      </c>
      <c r="CP17">
        <v>0</v>
      </c>
      <c r="CQ17">
        <v>115200</v>
      </c>
      <c r="CR17">
        <v>0</v>
      </c>
      <c r="CS17">
        <v>13</v>
      </c>
      <c r="CT17">
        <v>2</v>
      </c>
      <c r="CU17">
        <v>3</v>
      </c>
      <c r="CV17">
        <v>11</v>
      </c>
      <c r="CW17">
        <v>5</v>
      </c>
      <c r="CX17">
        <v>6</v>
      </c>
      <c r="CY17">
        <v>7</v>
      </c>
      <c r="CZ17">
        <v>8</v>
      </c>
      <c r="DA17">
        <v>9</v>
      </c>
      <c r="DB17">
        <v>10</v>
      </c>
      <c r="DC17">
        <v>0</v>
      </c>
      <c r="DD17">
        <v>0</v>
      </c>
      <c r="DE17">
        <v>0</v>
      </c>
      <c r="DF17">
        <v>0</v>
      </c>
      <c r="DG17">
        <v>0</v>
      </c>
      <c r="DH17">
        <v>0</v>
      </c>
      <c r="DI17">
        <v>27</v>
      </c>
      <c r="DJ17">
        <v>29</v>
      </c>
      <c r="DK17">
        <v>31</v>
      </c>
      <c r="DL17">
        <v>33</v>
      </c>
      <c r="DM17">
        <v>39</v>
      </c>
      <c r="DN17">
        <v>40</v>
      </c>
      <c r="DO17">
        <v>41</v>
      </c>
      <c r="DP17">
        <v>42</v>
      </c>
      <c r="DQ17">
        <v>47</v>
      </c>
      <c r="DR17">
        <v>4</v>
      </c>
      <c r="DS17">
        <v>1</v>
      </c>
      <c r="DT17">
        <v>200</v>
      </c>
      <c r="DU17">
        <v>2</v>
      </c>
      <c r="DV17">
        <v>5</v>
      </c>
      <c r="DW17">
        <v>1</v>
      </c>
      <c r="DX17">
        <v>0</v>
      </c>
      <c r="DY17">
        <v>1</v>
      </c>
      <c r="DZ17">
        <v>0</v>
      </c>
      <c r="EA17">
        <v>0</v>
      </c>
      <c r="EB17">
        <v>0</v>
      </c>
      <c r="EC17">
        <v>0</v>
      </c>
      <c r="ED17">
        <v>20</v>
      </c>
      <c r="EE17">
        <v>0.2</v>
      </c>
      <c r="EF17">
        <v>0</v>
      </c>
      <c r="EG17">
        <v>0</v>
      </c>
      <c r="EH17">
        <v>0</v>
      </c>
      <c r="EI17">
        <v>0</v>
      </c>
      <c r="EJ17">
        <v>0</v>
      </c>
    </row>
    <row r="18" spans="1:140" x14ac:dyDescent="0.3">
      <c r="A18" s="14" t="s">
        <v>107</v>
      </c>
      <c r="C18" s="14" t="str">
        <f>VLOOKUP(A18,Sequences!$A$3:$E$42,5,FALSE())</f>
        <v>ECS liquid drain/replacement (remove unattached cells)</v>
      </c>
      <c r="D18" t="s">
        <v>265</v>
      </c>
      <c r="E18" t="s">
        <v>265</v>
      </c>
      <c r="F18" t="s">
        <v>266</v>
      </c>
      <c r="G18" t="s">
        <v>266</v>
      </c>
      <c r="H18" t="s">
        <v>266</v>
      </c>
      <c r="I18" t="s">
        <v>267</v>
      </c>
      <c r="J18" t="s">
        <v>267</v>
      </c>
      <c r="K18" t="s">
        <v>267</v>
      </c>
      <c r="L18" t="s">
        <v>264</v>
      </c>
      <c r="M18" t="s">
        <v>264</v>
      </c>
      <c r="N18" t="s">
        <v>267</v>
      </c>
      <c r="O18" t="s">
        <v>266</v>
      </c>
      <c r="P18" t="s">
        <v>267</v>
      </c>
      <c r="Q18" t="s">
        <v>266</v>
      </c>
      <c r="X18" t="str">
        <f t="shared" si="0"/>
        <v>4070</v>
      </c>
      <c r="Y18">
        <f t="shared" si="1"/>
        <v>1</v>
      </c>
      <c r="Z18">
        <f t="shared" si="2"/>
        <v>1</v>
      </c>
      <c r="AA18" s="1">
        <f t="array" ref="AA18">_xlfn.XLOOKUP(F18,$S$7:$S$11,IF(F$3="NO",$U$7:$U$11,$V$7:$V$11),NA(),0,1)</f>
        <v>1</v>
      </c>
      <c r="AB18" s="1">
        <f t="array" ref="AB18">_xlfn.XLOOKUP(G18,$S$7:$S$11,IF(G$3="NO",$U$7:$U$11,$V$7:$V$11),NA(),0,1)</f>
        <v>1</v>
      </c>
      <c r="AC18" s="1">
        <f t="array" ref="AC18">_xlfn.XLOOKUP(H18,$S$7:$S$11,IF(H$3="NO",$U$7:$U$11,$V$7:$V$11),NA(),0,1)</f>
        <v>1</v>
      </c>
      <c r="AD18" s="1">
        <f t="array" ref="AD18">_xlfn.XLOOKUP(I18,$S$7:$S$11,IF(I$3="NO",$U$7:$U$11,$V$7:$V$11),NA(),0,1)</f>
        <v>1</v>
      </c>
      <c r="AE18" s="1">
        <f t="array" ref="AE18">_xlfn.XLOOKUP(J18,$S$7:$S$11,IF(J$3="NO",$U$7:$U$11,$V$7:$V$11),NA(),0,1)</f>
        <v>0</v>
      </c>
      <c r="AF18" s="1">
        <f t="array" ref="AF18">_xlfn.XLOOKUP(K18,$S$7:$S$11,IF(K$3="NO",$U$7:$U$11,$V$7:$V$11),NA(),0,1)</f>
        <v>1</v>
      </c>
      <c r="AG18" s="1">
        <f t="array" ref="AG18">_xlfn.XLOOKUP(L18,$S$7:$S$11,IF(L$3="NO",$U$7:$U$11,$V$7:$V$11),NA(),0,1)</f>
        <v>0</v>
      </c>
      <c r="AH18" s="1">
        <f t="array" ref="AH18">_xlfn.XLOOKUP(M18,$S$7:$S$11,IF(M$3="NO",$U$7:$U$11,$V$7:$V$11),NA(),0,1)</f>
        <v>0</v>
      </c>
      <c r="AI18" s="1">
        <f t="array" ref="AI18">_xlfn.XLOOKUP(N18,$S$7:$S$11,IF(N$3="NO",$U$7:$U$11,$V$7:$V$11),NA(),0,1)</f>
        <v>1</v>
      </c>
      <c r="AJ18" s="1">
        <f t="array" ref="AJ18">_xlfn.XLOOKUP(O18,$S$7:$S$11,IF(O$3="NO",$U$7:$U$11,$V$7:$V$11),NA(),0,1)</f>
        <v>0</v>
      </c>
      <c r="AK18" s="1">
        <f t="array" ref="AK18">_xlfn.XLOOKUP(P18,$S$7:$S$11,IF(P$3="NO",$U$7:$U$11,$V$7:$V$11),NA(),0,1)</f>
        <v>0</v>
      </c>
      <c r="AL18" s="1">
        <f t="array" ref="AL18">_xlfn.XLOOKUP(Q18,$S$7:$S$11,IF(Q$3="NO",$U$7:$U$11,$V$7:$V$11),NA(),0,1)</f>
        <v>0</v>
      </c>
      <c r="AO18" t="str">
        <f t="shared" si="3"/>
        <v>ECS liquid drain/replacement (remove unattached cells)</v>
      </c>
      <c r="AP18">
        <v>0</v>
      </c>
      <c r="AQ18">
        <v>2501</v>
      </c>
      <c r="AR18">
        <v>1002</v>
      </c>
      <c r="AS18">
        <v>4070</v>
      </c>
      <c r="AT18">
        <v>5</v>
      </c>
      <c r="AU18">
        <f>IF(Z18=0,0,5)</f>
        <v>5</v>
      </c>
      <c r="AV18">
        <v>0</v>
      </c>
      <c r="AW18">
        <v>0</v>
      </c>
      <c r="AX18">
        <v>0</v>
      </c>
      <c r="AY18">
        <v>0</v>
      </c>
      <c r="AZ18">
        <v>0</v>
      </c>
      <c r="BA18">
        <f t="shared" si="4"/>
        <v>4070</v>
      </c>
      <c r="BB18">
        <f t="shared" si="5"/>
        <v>1</v>
      </c>
      <c r="BC18" s="26">
        <f t="shared" si="6"/>
        <v>0</v>
      </c>
      <c r="BD18">
        <f t="shared" si="7"/>
        <v>1</v>
      </c>
      <c r="BE18">
        <f t="shared" si="8"/>
        <v>1</v>
      </c>
      <c r="BF18">
        <f t="shared" si="9"/>
        <v>0</v>
      </c>
      <c r="BG18">
        <f t="shared" si="10"/>
        <v>1</v>
      </c>
      <c r="BH18">
        <f t="shared" si="11"/>
        <v>0</v>
      </c>
      <c r="BI18">
        <f t="shared" si="12"/>
        <v>0</v>
      </c>
      <c r="BJ18">
        <f t="shared" si="13"/>
        <v>1</v>
      </c>
      <c r="BK18">
        <f t="shared" si="14"/>
        <v>0</v>
      </c>
      <c r="BL18">
        <f t="shared" si="15"/>
        <v>0</v>
      </c>
      <c r="BM18">
        <f t="shared" si="16"/>
        <v>0</v>
      </c>
      <c r="BN18">
        <v>1</v>
      </c>
      <c r="BO18">
        <v>0</v>
      </c>
      <c r="BP18">
        <v>1</v>
      </c>
      <c r="BQ18">
        <v>0</v>
      </c>
      <c r="BR18">
        <v>0</v>
      </c>
      <c r="BS18">
        <v>0</v>
      </c>
      <c r="BT18">
        <v>0</v>
      </c>
      <c r="BU18">
        <v>0</v>
      </c>
      <c r="BV18">
        <v>0</v>
      </c>
      <c r="BW18">
        <v>0</v>
      </c>
      <c r="BX18">
        <v>0</v>
      </c>
      <c r="BY18">
        <v>0</v>
      </c>
      <c r="BZ18">
        <v>0</v>
      </c>
      <c r="CA18">
        <v>0</v>
      </c>
      <c r="CB18">
        <v>1</v>
      </c>
      <c r="CC18">
        <v>2500</v>
      </c>
      <c r="CD18">
        <v>0</v>
      </c>
      <c r="CE18">
        <v>0</v>
      </c>
      <c r="CF18">
        <v>0</v>
      </c>
      <c r="CG18">
        <v>0</v>
      </c>
      <c r="CH18">
        <v>0</v>
      </c>
      <c r="CI18">
        <v>0</v>
      </c>
      <c r="CJ18">
        <v>0</v>
      </c>
      <c r="CK18">
        <v>2</v>
      </c>
      <c r="CL18">
        <v>1</v>
      </c>
      <c r="CM18">
        <v>3.1250000000000002E-3</v>
      </c>
      <c r="CN18">
        <v>3.1250000000000002E-3</v>
      </c>
      <c r="CO18">
        <v>0</v>
      </c>
      <c r="CP18">
        <v>0</v>
      </c>
      <c r="CQ18">
        <v>115200</v>
      </c>
      <c r="CR18">
        <v>0</v>
      </c>
      <c r="CS18">
        <v>13</v>
      </c>
      <c r="CT18">
        <v>2</v>
      </c>
      <c r="CU18">
        <v>3</v>
      </c>
      <c r="CV18">
        <v>11</v>
      </c>
      <c r="CW18">
        <v>5</v>
      </c>
      <c r="CX18">
        <v>6</v>
      </c>
      <c r="CY18">
        <v>7</v>
      </c>
      <c r="CZ18">
        <v>8</v>
      </c>
      <c r="DA18">
        <v>9</v>
      </c>
      <c r="DB18">
        <v>10</v>
      </c>
      <c r="DC18">
        <v>0</v>
      </c>
      <c r="DD18">
        <v>0</v>
      </c>
      <c r="DE18">
        <v>0</v>
      </c>
      <c r="DF18">
        <v>0</v>
      </c>
      <c r="DG18">
        <v>0</v>
      </c>
      <c r="DH18">
        <v>0</v>
      </c>
      <c r="DI18">
        <v>27</v>
      </c>
      <c r="DJ18">
        <v>29</v>
      </c>
      <c r="DK18">
        <v>31</v>
      </c>
      <c r="DL18">
        <v>33</v>
      </c>
      <c r="DM18">
        <v>39</v>
      </c>
      <c r="DN18">
        <v>40</v>
      </c>
      <c r="DO18">
        <v>41</v>
      </c>
      <c r="DP18">
        <v>42</v>
      </c>
      <c r="DQ18">
        <v>47</v>
      </c>
      <c r="DR18">
        <v>4</v>
      </c>
      <c r="DS18">
        <v>1</v>
      </c>
      <c r="DT18">
        <v>200</v>
      </c>
      <c r="DU18">
        <v>2</v>
      </c>
      <c r="DV18">
        <v>5</v>
      </c>
      <c r="DW18">
        <v>1</v>
      </c>
      <c r="DX18">
        <v>0</v>
      </c>
      <c r="DY18">
        <v>1</v>
      </c>
      <c r="DZ18">
        <v>0</v>
      </c>
      <c r="EA18">
        <v>0</v>
      </c>
      <c r="EB18">
        <v>0</v>
      </c>
      <c r="EC18">
        <v>0</v>
      </c>
      <c r="ED18">
        <v>20</v>
      </c>
      <c r="EE18">
        <v>0.2</v>
      </c>
      <c r="EF18">
        <v>0</v>
      </c>
      <c r="EG18">
        <v>0</v>
      </c>
      <c r="EH18">
        <v>0</v>
      </c>
      <c r="EI18">
        <v>0</v>
      </c>
      <c r="EJ18">
        <v>0</v>
      </c>
    </row>
    <row r="19" spans="1:140" x14ac:dyDescent="0.3">
      <c r="A19" s="14" t="s">
        <v>116</v>
      </c>
      <c r="C19" s="14" t="str">
        <f>VLOOKUP(A19,Sequences!$A$3:$E$42,5,FALSE())</f>
        <v>Liq circ (ICS inlet to ICS + ECS outlet only)</v>
      </c>
      <c r="D19" s="72" t="s">
        <v>265</v>
      </c>
      <c r="E19" s="73" t="s">
        <v>265</v>
      </c>
      <c r="F19" s="73" t="s">
        <v>267</v>
      </c>
      <c r="G19" s="73" t="s">
        <v>267</v>
      </c>
      <c r="H19" s="73" t="s">
        <v>267</v>
      </c>
      <c r="I19" s="73" t="s">
        <v>266</v>
      </c>
      <c r="J19" s="73" t="s">
        <v>267</v>
      </c>
      <c r="K19" s="73" t="s">
        <v>266</v>
      </c>
      <c r="L19" s="73" t="s">
        <v>267</v>
      </c>
      <c r="M19" s="73" t="s">
        <v>266</v>
      </c>
      <c r="N19" s="73" t="s">
        <v>266</v>
      </c>
      <c r="O19" s="73" t="s">
        <v>266</v>
      </c>
      <c r="P19" s="73" t="s">
        <v>267</v>
      </c>
      <c r="Q19" s="74" t="s">
        <v>266</v>
      </c>
      <c r="R19" t="s">
        <v>274</v>
      </c>
      <c r="X19" t="str">
        <f t="shared" si="0"/>
        <v>4081</v>
      </c>
      <c r="Y19">
        <f t="shared" si="1"/>
        <v>1</v>
      </c>
      <c r="Z19">
        <f t="shared" si="2"/>
        <v>1</v>
      </c>
      <c r="AA19" s="1">
        <f t="array" ref="AA19">_xlfn.XLOOKUP(F19,$S$7:$S$11,IF(F$3="NO",$U$7:$U$11,$V$7:$V$11),NA(),0,1)</f>
        <v>0</v>
      </c>
      <c r="AB19" s="1">
        <f t="array" ref="AB19">_xlfn.XLOOKUP(G19,$S$7:$S$11,IF(G$3="NO",$U$7:$U$11,$V$7:$V$11),NA(),0,1)</f>
        <v>0</v>
      </c>
      <c r="AC19" s="1">
        <f t="array" ref="AC19">_xlfn.XLOOKUP(H19,$S$7:$S$11,IF(H$3="NO",$U$7:$U$11,$V$7:$V$11),NA(),0,1)</f>
        <v>0</v>
      </c>
      <c r="AD19" s="1">
        <f t="array" ref="AD19">_xlfn.XLOOKUP(I19,$S$7:$S$11,IF(I$3="NO",$U$7:$U$11,$V$7:$V$11),NA(),0,1)</f>
        <v>0</v>
      </c>
      <c r="AE19" s="1">
        <f t="array" ref="AE19">_xlfn.XLOOKUP(J19,$S$7:$S$11,IF(J$3="NO",$U$7:$U$11,$V$7:$V$11),NA(),0,1)</f>
        <v>0</v>
      </c>
      <c r="AF19" s="1">
        <f t="array" ref="AF19">_xlfn.XLOOKUP(K19,$S$7:$S$11,IF(K$3="NO",$U$7:$U$11,$V$7:$V$11),NA(),0,1)</f>
        <v>0</v>
      </c>
      <c r="AG19" s="1">
        <f t="array" ref="AG19">_xlfn.XLOOKUP(L19,$S$7:$S$11,IF(L$3="NO",$U$7:$U$11,$V$7:$V$11),NA(),0,1)</f>
        <v>0</v>
      </c>
      <c r="AH19" s="1">
        <f t="array" ref="AH19">_xlfn.XLOOKUP(M19,$S$7:$S$11,IF(M$3="NO",$U$7:$U$11,$V$7:$V$11),NA(),0,1)</f>
        <v>0</v>
      </c>
      <c r="AI19" s="1">
        <f t="array" ref="AI19">_xlfn.XLOOKUP(N19,$S$7:$S$11,IF(N$3="NO",$U$7:$U$11,$V$7:$V$11),NA(),0,1)</f>
        <v>0</v>
      </c>
      <c r="AJ19" s="1">
        <f t="array" ref="AJ19">_xlfn.XLOOKUP(O19,$S$7:$S$11,IF(O$3="NO",$U$7:$U$11,$V$7:$V$11),NA(),0,1)</f>
        <v>0</v>
      </c>
      <c r="AK19" s="1">
        <f t="array" ref="AK19">_xlfn.XLOOKUP(P19,$S$7:$S$11,IF(P$3="NO",$U$7:$U$11,$V$7:$V$11),NA(),0,1)</f>
        <v>0</v>
      </c>
      <c r="AL19" s="1">
        <f t="array" ref="AL19">_xlfn.XLOOKUP(Q19,$S$7:$S$11,IF(Q$3="NO",$U$7:$U$11,$V$7:$V$11),NA(),0,1)</f>
        <v>0</v>
      </c>
      <c r="AO19" t="str">
        <f t="shared" si="3"/>
        <v>Liq circ (ICS inlet to ICS + ECS outlet only)</v>
      </c>
      <c r="AP19">
        <v>0</v>
      </c>
      <c r="AQ19">
        <v>2501</v>
      </c>
      <c r="AR19">
        <v>1002</v>
      </c>
      <c r="AS19">
        <v>4081</v>
      </c>
      <c r="AT19">
        <v>5</v>
      </c>
      <c r="AU19">
        <f>IF(Z19=0,0,5)</f>
        <v>5</v>
      </c>
      <c r="AV19">
        <v>0</v>
      </c>
      <c r="AW19">
        <v>0</v>
      </c>
      <c r="AX19">
        <v>0</v>
      </c>
      <c r="AY19">
        <v>0</v>
      </c>
      <c r="AZ19">
        <v>0</v>
      </c>
      <c r="BA19">
        <f t="shared" si="4"/>
        <v>4081</v>
      </c>
      <c r="BB19">
        <f t="shared" si="5"/>
        <v>0</v>
      </c>
      <c r="BC19" s="26">
        <f t="shared" si="6"/>
        <v>1</v>
      </c>
      <c r="BD19">
        <f t="shared" si="7"/>
        <v>0</v>
      </c>
      <c r="BE19">
        <f t="shared" si="8"/>
        <v>0</v>
      </c>
      <c r="BF19">
        <f t="shared" si="9"/>
        <v>0</v>
      </c>
      <c r="BG19">
        <f t="shared" si="10"/>
        <v>0</v>
      </c>
      <c r="BH19">
        <f t="shared" si="11"/>
        <v>0</v>
      </c>
      <c r="BI19">
        <f t="shared" si="12"/>
        <v>0</v>
      </c>
      <c r="BJ19">
        <f t="shared" si="13"/>
        <v>0</v>
      </c>
      <c r="BK19">
        <f t="shared" si="14"/>
        <v>0</v>
      </c>
      <c r="BL19">
        <f t="shared" si="15"/>
        <v>0</v>
      </c>
      <c r="BM19">
        <f t="shared" si="16"/>
        <v>0</v>
      </c>
      <c r="BN19">
        <v>1</v>
      </c>
      <c r="BO19">
        <v>0</v>
      </c>
      <c r="BP19">
        <v>1</v>
      </c>
      <c r="BQ19">
        <v>0</v>
      </c>
      <c r="BR19">
        <v>0</v>
      </c>
      <c r="BS19">
        <v>0</v>
      </c>
      <c r="BT19">
        <v>0</v>
      </c>
      <c r="BU19">
        <v>0</v>
      </c>
      <c r="BV19">
        <v>0</v>
      </c>
      <c r="BW19">
        <v>0</v>
      </c>
      <c r="BX19">
        <v>0</v>
      </c>
      <c r="BY19">
        <v>0</v>
      </c>
      <c r="BZ19">
        <v>0</v>
      </c>
      <c r="CA19">
        <v>0</v>
      </c>
      <c r="CB19">
        <v>1</v>
      </c>
      <c r="CC19">
        <v>2500</v>
      </c>
      <c r="CD19">
        <v>0</v>
      </c>
      <c r="CE19">
        <v>0</v>
      </c>
      <c r="CF19">
        <v>0</v>
      </c>
      <c r="CG19">
        <v>0</v>
      </c>
      <c r="CH19">
        <v>0</v>
      </c>
      <c r="CI19">
        <v>0</v>
      </c>
      <c r="CJ19">
        <v>0</v>
      </c>
      <c r="CK19">
        <v>2</v>
      </c>
      <c r="CL19">
        <v>1</v>
      </c>
      <c r="CM19">
        <v>3.1250000000000002E-3</v>
      </c>
      <c r="CN19">
        <v>3.1250000000000002E-3</v>
      </c>
      <c r="CO19">
        <v>0</v>
      </c>
      <c r="CP19">
        <v>0</v>
      </c>
      <c r="CQ19">
        <v>115200</v>
      </c>
      <c r="CR19">
        <v>0</v>
      </c>
      <c r="CS19">
        <v>13</v>
      </c>
      <c r="CT19">
        <v>2</v>
      </c>
      <c r="CU19">
        <v>3</v>
      </c>
      <c r="CV19">
        <v>11</v>
      </c>
      <c r="CW19">
        <v>5</v>
      </c>
      <c r="CX19">
        <v>6</v>
      </c>
      <c r="CY19">
        <v>7</v>
      </c>
      <c r="CZ19">
        <v>8</v>
      </c>
      <c r="DA19">
        <v>9</v>
      </c>
      <c r="DB19">
        <v>10</v>
      </c>
      <c r="DC19">
        <v>0</v>
      </c>
      <c r="DD19">
        <v>0</v>
      </c>
      <c r="DE19">
        <v>0</v>
      </c>
      <c r="DF19">
        <v>0</v>
      </c>
      <c r="DG19">
        <v>0</v>
      </c>
      <c r="DH19">
        <v>0</v>
      </c>
      <c r="DI19">
        <v>27</v>
      </c>
      <c r="DJ19">
        <v>29</v>
      </c>
      <c r="DK19">
        <v>31</v>
      </c>
      <c r="DL19">
        <v>33</v>
      </c>
      <c r="DM19">
        <v>39</v>
      </c>
      <c r="DN19">
        <v>40</v>
      </c>
      <c r="DO19">
        <v>41</v>
      </c>
      <c r="DP19">
        <v>42</v>
      </c>
      <c r="DQ19">
        <v>47</v>
      </c>
      <c r="DR19">
        <v>4</v>
      </c>
      <c r="DS19">
        <v>1</v>
      </c>
      <c r="DT19">
        <v>200</v>
      </c>
      <c r="DU19">
        <v>2</v>
      </c>
      <c r="DV19">
        <v>5</v>
      </c>
      <c r="DW19">
        <v>1</v>
      </c>
      <c r="DX19">
        <v>0</v>
      </c>
      <c r="DY19">
        <v>1</v>
      </c>
      <c r="DZ19">
        <v>0</v>
      </c>
      <c r="EA19">
        <v>0</v>
      </c>
      <c r="EB19">
        <v>0</v>
      </c>
      <c r="EC19">
        <v>0</v>
      </c>
      <c r="ED19">
        <v>20</v>
      </c>
      <c r="EE19">
        <v>0.2</v>
      </c>
      <c r="EF19">
        <v>0</v>
      </c>
      <c r="EG19">
        <v>0</v>
      </c>
      <c r="EH19">
        <v>0</v>
      </c>
      <c r="EI19">
        <v>0</v>
      </c>
      <c r="EJ19">
        <v>0</v>
      </c>
    </row>
    <row r="20" spans="1:140" x14ac:dyDescent="0.3">
      <c r="A20" s="14" t="s">
        <v>275</v>
      </c>
      <c r="C20" s="14" t="str">
        <f>VLOOKUP(A20,Sequences!$A$3:$E$42,5,FALSE())</f>
        <v>Liq circ (ICS inlet to ICS outlet only)</v>
      </c>
      <c r="D20" t="s">
        <v>265</v>
      </c>
      <c r="E20" t="s">
        <v>265</v>
      </c>
      <c r="F20" t="s">
        <v>267</v>
      </c>
      <c r="G20" t="s">
        <v>267</v>
      </c>
      <c r="H20" t="s">
        <v>267</v>
      </c>
      <c r="I20" t="s">
        <v>266</v>
      </c>
      <c r="J20" t="s">
        <v>266</v>
      </c>
      <c r="K20" t="s">
        <v>266</v>
      </c>
      <c r="L20" t="s">
        <v>264</v>
      </c>
      <c r="M20" t="s">
        <v>264</v>
      </c>
      <c r="N20" t="s">
        <v>266</v>
      </c>
      <c r="O20" t="s">
        <v>266</v>
      </c>
      <c r="P20" t="s">
        <v>267</v>
      </c>
      <c r="Q20" t="s">
        <v>266</v>
      </c>
      <c r="X20" t="str">
        <f t="shared" si="0"/>
        <v>4082</v>
      </c>
      <c r="Y20">
        <f t="shared" si="1"/>
        <v>1</v>
      </c>
      <c r="Z20">
        <f t="shared" si="2"/>
        <v>1</v>
      </c>
      <c r="AA20" s="1">
        <f t="array" ref="AA20">_xlfn.XLOOKUP(F20,$S$7:$S$11,IF(F$3="NO",$U$7:$U$11,$V$7:$V$11),NA(),0,1)</f>
        <v>0</v>
      </c>
      <c r="AB20" s="1">
        <f t="array" ref="AB20">_xlfn.XLOOKUP(G20,$S$7:$S$11,IF(G$3="NO",$U$7:$U$11,$V$7:$V$11),NA(),0,1)</f>
        <v>0</v>
      </c>
      <c r="AC20" s="1">
        <f t="array" ref="AC20">_xlfn.XLOOKUP(H20,$S$7:$S$11,IF(H$3="NO",$U$7:$U$11,$V$7:$V$11),NA(),0,1)</f>
        <v>0</v>
      </c>
      <c r="AD20" s="1">
        <f t="array" ref="AD20">_xlfn.XLOOKUP(I20,$S$7:$S$11,IF(I$3="NO",$U$7:$U$11,$V$7:$V$11),NA(),0,1)</f>
        <v>0</v>
      </c>
      <c r="AE20" s="1">
        <f t="array" ref="AE20">_xlfn.XLOOKUP(J20,$S$7:$S$11,IF(J$3="NO",$U$7:$U$11,$V$7:$V$11),NA(),0,1)</f>
        <v>1</v>
      </c>
      <c r="AF20" s="1">
        <f t="array" ref="AF20">_xlfn.XLOOKUP(K20,$S$7:$S$11,IF(K$3="NO",$U$7:$U$11,$V$7:$V$11),NA(),0,1)</f>
        <v>0</v>
      </c>
      <c r="AG20" s="1">
        <f t="array" ref="AG20">_xlfn.XLOOKUP(L20,$S$7:$S$11,IF(L$3="NO",$U$7:$U$11,$V$7:$V$11),NA(),0,1)</f>
        <v>0</v>
      </c>
      <c r="AH20" s="1">
        <f t="array" ref="AH20">_xlfn.XLOOKUP(M20,$S$7:$S$11,IF(M$3="NO",$U$7:$U$11,$V$7:$V$11),NA(),0,1)</f>
        <v>0</v>
      </c>
      <c r="AI20" s="1">
        <f t="array" ref="AI20">_xlfn.XLOOKUP(N20,$S$7:$S$11,IF(N$3="NO",$U$7:$U$11,$V$7:$V$11),NA(),0,1)</f>
        <v>0</v>
      </c>
      <c r="AJ20" s="1">
        <f t="array" ref="AJ20">_xlfn.XLOOKUP(O20,$S$7:$S$11,IF(O$3="NO",$U$7:$U$11,$V$7:$V$11),NA(),0,1)</f>
        <v>0</v>
      </c>
      <c r="AK20" s="1">
        <f t="array" ref="AK20">_xlfn.XLOOKUP(P20,$S$7:$S$11,IF(P$3="NO",$U$7:$U$11,$V$7:$V$11),NA(),0,1)</f>
        <v>0</v>
      </c>
      <c r="AL20" s="1">
        <f t="array" ref="AL20">_xlfn.XLOOKUP(Q20,$S$7:$S$11,IF(Q$3="NO",$U$7:$U$11,$V$7:$V$11),NA(),0,1)</f>
        <v>0</v>
      </c>
      <c r="AO20" t="str">
        <f t="shared" si="3"/>
        <v>Liq circ (ICS inlet to ICS outlet only)</v>
      </c>
      <c r="AP20">
        <v>0</v>
      </c>
      <c r="AQ20">
        <v>2501</v>
      </c>
      <c r="AR20">
        <v>1002</v>
      </c>
      <c r="AS20">
        <v>4082</v>
      </c>
      <c r="AT20">
        <v>60</v>
      </c>
      <c r="AU20">
        <f>IF(Z20=0,0,AT20)</f>
        <v>60</v>
      </c>
      <c r="AV20">
        <v>0</v>
      </c>
      <c r="AW20">
        <v>0</v>
      </c>
      <c r="AX20">
        <v>0</v>
      </c>
      <c r="AY20">
        <v>0</v>
      </c>
      <c r="AZ20">
        <v>0</v>
      </c>
      <c r="BA20">
        <f t="shared" si="4"/>
        <v>4082</v>
      </c>
      <c r="BB20">
        <f t="shared" si="5"/>
        <v>0</v>
      </c>
      <c r="BC20" s="26">
        <f t="shared" si="6"/>
        <v>1</v>
      </c>
      <c r="BD20">
        <f t="shared" si="7"/>
        <v>0</v>
      </c>
      <c r="BE20">
        <f t="shared" si="8"/>
        <v>0</v>
      </c>
      <c r="BF20">
        <f t="shared" si="9"/>
        <v>1</v>
      </c>
      <c r="BG20">
        <f t="shared" si="10"/>
        <v>0</v>
      </c>
      <c r="BH20">
        <f t="shared" si="11"/>
        <v>0</v>
      </c>
      <c r="BI20">
        <f t="shared" si="12"/>
        <v>0</v>
      </c>
      <c r="BJ20">
        <f t="shared" si="13"/>
        <v>0</v>
      </c>
      <c r="BK20">
        <f t="shared" si="14"/>
        <v>0</v>
      </c>
      <c r="BL20">
        <f t="shared" si="15"/>
        <v>0</v>
      </c>
      <c r="BM20">
        <f t="shared" si="16"/>
        <v>0</v>
      </c>
      <c r="BN20">
        <v>1</v>
      </c>
      <c r="BO20">
        <v>0</v>
      </c>
      <c r="BP20">
        <v>1</v>
      </c>
      <c r="BQ20">
        <v>0</v>
      </c>
      <c r="BR20">
        <v>0</v>
      </c>
      <c r="BS20">
        <v>0</v>
      </c>
      <c r="BT20">
        <v>0</v>
      </c>
      <c r="BU20">
        <v>0</v>
      </c>
      <c r="BV20">
        <v>0</v>
      </c>
      <c r="BW20">
        <v>0</v>
      </c>
      <c r="BX20">
        <v>0</v>
      </c>
      <c r="BY20">
        <v>0</v>
      </c>
      <c r="BZ20">
        <v>0</v>
      </c>
      <c r="CA20">
        <v>0</v>
      </c>
      <c r="CB20">
        <v>1</v>
      </c>
      <c r="CC20">
        <v>10000</v>
      </c>
      <c r="CD20">
        <v>0</v>
      </c>
      <c r="CE20">
        <v>0</v>
      </c>
      <c r="CF20">
        <v>0</v>
      </c>
      <c r="CG20">
        <v>0</v>
      </c>
      <c r="CH20">
        <v>0</v>
      </c>
      <c r="CI20">
        <v>0</v>
      </c>
      <c r="CJ20">
        <v>0</v>
      </c>
      <c r="CK20">
        <v>2</v>
      </c>
      <c r="CL20">
        <v>1</v>
      </c>
      <c r="CM20">
        <v>3.1250000000000002E-3</v>
      </c>
      <c r="CN20">
        <v>3.1250000000000002E-3</v>
      </c>
      <c r="CO20">
        <v>0</v>
      </c>
      <c r="CP20">
        <v>0</v>
      </c>
      <c r="CQ20">
        <v>115200</v>
      </c>
      <c r="CR20">
        <v>0</v>
      </c>
      <c r="CS20">
        <v>13</v>
      </c>
      <c r="CT20">
        <v>2</v>
      </c>
      <c r="CU20">
        <v>3</v>
      </c>
      <c r="CV20">
        <v>11</v>
      </c>
      <c r="CW20">
        <v>5</v>
      </c>
      <c r="CX20">
        <v>6</v>
      </c>
      <c r="CY20">
        <v>7</v>
      </c>
      <c r="CZ20">
        <v>8</v>
      </c>
      <c r="DA20">
        <v>9</v>
      </c>
      <c r="DB20">
        <v>10</v>
      </c>
      <c r="DC20">
        <v>0</v>
      </c>
      <c r="DD20">
        <v>0</v>
      </c>
      <c r="DE20">
        <v>0</v>
      </c>
      <c r="DF20">
        <v>0</v>
      </c>
      <c r="DG20">
        <v>0</v>
      </c>
      <c r="DH20">
        <v>0</v>
      </c>
      <c r="DI20">
        <v>27</v>
      </c>
      <c r="DJ20">
        <v>29</v>
      </c>
      <c r="DK20">
        <v>31</v>
      </c>
      <c r="DL20">
        <v>33</v>
      </c>
      <c r="DM20">
        <v>39</v>
      </c>
      <c r="DN20">
        <v>40</v>
      </c>
      <c r="DO20">
        <v>41</v>
      </c>
      <c r="DP20">
        <v>42</v>
      </c>
      <c r="DQ20">
        <v>47</v>
      </c>
      <c r="DR20">
        <v>4</v>
      </c>
      <c r="DS20">
        <v>1</v>
      </c>
      <c r="DT20">
        <v>200</v>
      </c>
      <c r="DU20">
        <v>2</v>
      </c>
      <c r="DV20">
        <v>5</v>
      </c>
      <c r="DW20">
        <v>1</v>
      </c>
      <c r="DX20">
        <v>0</v>
      </c>
      <c r="DY20">
        <v>1</v>
      </c>
      <c r="DZ20">
        <v>0</v>
      </c>
      <c r="EA20">
        <v>0</v>
      </c>
      <c r="EB20">
        <v>0</v>
      </c>
      <c r="EC20">
        <v>0</v>
      </c>
      <c r="ED20">
        <v>20</v>
      </c>
      <c r="EE20">
        <v>0.2</v>
      </c>
      <c r="EF20">
        <v>0</v>
      </c>
      <c r="EG20">
        <v>0</v>
      </c>
      <c r="EH20">
        <v>0</v>
      </c>
      <c r="EI20">
        <v>0</v>
      </c>
      <c r="EJ20">
        <v>0</v>
      </c>
    </row>
    <row r="21" spans="1:140" x14ac:dyDescent="0.3">
      <c r="A21" s="14" t="s">
        <v>276</v>
      </c>
      <c r="C21" s="14" t="str">
        <f>VLOOKUP(A21,Sequences!$A$3:$E$42,5,FALSE())</f>
        <v>Liq circ (ICS inlet to ECS outlet only)</v>
      </c>
      <c r="D21" t="s">
        <v>265</v>
      </c>
      <c r="E21" t="s">
        <v>263</v>
      </c>
      <c r="F21" t="s">
        <v>267</v>
      </c>
      <c r="G21" t="s">
        <v>266</v>
      </c>
      <c r="H21" t="s">
        <v>264</v>
      </c>
      <c r="I21" t="s">
        <v>266</v>
      </c>
      <c r="J21" t="s">
        <v>267</v>
      </c>
      <c r="K21" t="s">
        <v>266</v>
      </c>
      <c r="L21" t="s">
        <v>267</v>
      </c>
      <c r="M21" t="s">
        <v>266</v>
      </c>
      <c r="N21" t="s">
        <v>264</v>
      </c>
      <c r="O21" t="s">
        <v>266</v>
      </c>
      <c r="P21" t="s">
        <v>267</v>
      </c>
      <c r="Q21" t="s">
        <v>266</v>
      </c>
      <c r="X21" t="str">
        <f t="shared" si="0"/>
        <v>4083</v>
      </c>
      <c r="Y21">
        <f t="shared" si="1"/>
        <v>1</v>
      </c>
      <c r="Z21">
        <f t="shared" si="2"/>
        <v>0</v>
      </c>
      <c r="AA21" s="1">
        <f t="array" ref="AA21">_xlfn.XLOOKUP(F21,$S$7:$S$11,IF(F$3="NO",$U$7:$U$11,$V$7:$V$11),NA(),0,1)</f>
        <v>0</v>
      </c>
      <c r="AB21" s="1">
        <f t="array" ref="AB21">_xlfn.XLOOKUP(G21,$S$7:$S$11,IF(G$3="NO",$U$7:$U$11,$V$7:$V$11),NA(),0,1)</f>
        <v>1</v>
      </c>
      <c r="AC21" s="1">
        <f t="array" ref="AC21">_xlfn.XLOOKUP(H21,$S$7:$S$11,IF(H$3="NO",$U$7:$U$11,$V$7:$V$11),NA(),0,1)</f>
        <v>0</v>
      </c>
      <c r="AD21" s="1">
        <f t="array" ref="AD21">_xlfn.XLOOKUP(I21,$S$7:$S$11,IF(I$3="NO",$U$7:$U$11,$V$7:$V$11),NA(),0,1)</f>
        <v>0</v>
      </c>
      <c r="AE21" s="1">
        <f t="array" ref="AE21">_xlfn.XLOOKUP(J21,$S$7:$S$11,IF(J$3="NO",$U$7:$U$11,$V$7:$V$11),NA(),0,1)</f>
        <v>0</v>
      </c>
      <c r="AF21" s="1">
        <f t="array" ref="AF21">_xlfn.XLOOKUP(K21,$S$7:$S$11,IF(K$3="NO",$U$7:$U$11,$V$7:$V$11),NA(),0,1)</f>
        <v>0</v>
      </c>
      <c r="AG21" s="1">
        <f t="array" ref="AG21">_xlfn.XLOOKUP(L21,$S$7:$S$11,IF(L$3="NO",$U$7:$U$11,$V$7:$V$11),NA(),0,1)</f>
        <v>0</v>
      </c>
      <c r="AH21" s="1">
        <f t="array" ref="AH21">_xlfn.XLOOKUP(M21,$S$7:$S$11,IF(M$3="NO",$U$7:$U$11,$V$7:$V$11),NA(),0,1)</f>
        <v>0</v>
      </c>
      <c r="AI21" s="1">
        <f t="array" ref="AI21">_xlfn.XLOOKUP(N21,$S$7:$S$11,IF(N$3="NO",$U$7:$U$11,$V$7:$V$11),NA(),0,1)</f>
        <v>0</v>
      </c>
      <c r="AJ21" s="1">
        <f t="array" ref="AJ21">_xlfn.XLOOKUP(O21,$S$7:$S$11,IF(O$3="NO",$U$7:$U$11,$V$7:$V$11),NA(),0,1)</f>
        <v>0</v>
      </c>
      <c r="AK21" s="1">
        <f t="array" ref="AK21">_xlfn.XLOOKUP(P21,$S$7:$S$11,IF(P$3="NO",$U$7:$U$11,$V$7:$V$11),NA(),0,1)</f>
        <v>0</v>
      </c>
      <c r="AL21" s="1">
        <f t="array" ref="AL21">_xlfn.XLOOKUP(Q21,$S$7:$S$11,IF(Q$3="NO",$U$7:$U$11,$V$7:$V$11),NA(),0,1)</f>
        <v>0</v>
      </c>
      <c r="AO21" t="str">
        <f t="shared" si="3"/>
        <v>Liq circ (ICS inlet to ECS outlet only)</v>
      </c>
      <c r="AP21">
        <v>0</v>
      </c>
      <c r="AQ21">
        <v>2501</v>
      </c>
      <c r="AR21">
        <v>1002</v>
      </c>
      <c r="AS21">
        <v>4083</v>
      </c>
      <c r="AT21">
        <v>5</v>
      </c>
      <c r="AU21">
        <f t="shared" ref="AU21:AU29" si="17">IF(Z21=0,0,5)</f>
        <v>0</v>
      </c>
      <c r="AV21">
        <v>0</v>
      </c>
      <c r="AW21">
        <v>0</v>
      </c>
      <c r="AX21">
        <v>0</v>
      </c>
      <c r="AY21">
        <v>0</v>
      </c>
      <c r="AZ21">
        <v>0</v>
      </c>
      <c r="BA21">
        <f t="shared" si="4"/>
        <v>4083</v>
      </c>
      <c r="BB21">
        <f t="shared" si="5"/>
        <v>0</v>
      </c>
      <c r="BC21" s="26">
        <f t="shared" si="6"/>
        <v>0</v>
      </c>
      <c r="BD21">
        <f t="shared" si="7"/>
        <v>0</v>
      </c>
      <c r="BE21">
        <f t="shared" si="8"/>
        <v>0</v>
      </c>
      <c r="BF21">
        <f t="shared" si="9"/>
        <v>0</v>
      </c>
      <c r="BG21">
        <f t="shared" si="10"/>
        <v>0</v>
      </c>
      <c r="BH21">
        <f t="shared" si="11"/>
        <v>0</v>
      </c>
      <c r="BI21">
        <f t="shared" si="12"/>
        <v>0</v>
      </c>
      <c r="BJ21">
        <f t="shared" si="13"/>
        <v>0</v>
      </c>
      <c r="BK21">
        <f t="shared" si="14"/>
        <v>0</v>
      </c>
      <c r="BL21">
        <f t="shared" si="15"/>
        <v>0</v>
      </c>
      <c r="BM21">
        <f t="shared" si="16"/>
        <v>0</v>
      </c>
      <c r="BN21">
        <v>1</v>
      </c>
      <c r="BO21">
        <v>0</v>
      </c>
      <c r="BP21">
        <v>1</v>
      </c>
      <c r="BQ21">
        <v>0</v>
      </c>
      <c r="BR21">
        <v>0</v>
      </c>
      <c r="BS21">
        <v>0</v>
      </c>
      <c r="BT21">
        <v>0</v>
      </c>
      <c r="BU21">
        <v>0</v>
      </c>
      <c r="BV21">
        <v>0</v>
      </c>
      <c r="BW21">
        <v>0</v>
      </c>
      <c r="BX21">
        <v>0</v>
      </c>
      <c r="BY21">
        <v>0</v>
      </c>
      <c r="BZ21">
        <v>0</v>
      </c>
      <c r="CA21">
        <v>0</v>
      </c>
      <c r="CB21">
        <v>1</v>
      </c>
      <c r="CC21">
        <v>2500</v>
      </c>
      <c r="CD21">
        <v>0</v>
      </c>
      <c r="CE21">
        <v>0</v>
      </c>
      <c r="CF21">
        <v>0</v>
      </c>
      <c r="CG21">
        <v>0</v>
      </c>
      <c r="CH21">
        <v>0</v>
      </c>
      <c r="CI21">
        <v>0</v>
      </c>
      <c r="CJ21">
        <v>0</v>
      </c>
      <c r="CK21">
        <v>2</v>
      </c>
      <c r="CL21">
        <v>1</v>
      </c>
      <c r="CM21">
        <v>3.1250000000000002E-3</v>
      </c>
      <c r="CN21">
        <v>3.1250000000000002E-3</v>
      </c>
      <c r="CO21">
        <v>0</v>
      </c>
      <c r="CP21">
        <v>0</v>
      </c>
      <c r="CQ21">
        <v>115200</v>
      </c>
      <c r="CR21">
        <v>0</v>
      </c>
      <c r="CS21">
        <v>13</v>
      </c>
      <c r="CT21">
        <v>2</v>
      </c>
      <c r="CU21">
        <v>3</v>
      </c>
      <c r="CV21">
        <v>11</v>
      </c>
      <c r="CW21">
        <v>5</v>
      </c>
      <c r="CX21">
        <v>6</v>
      </c>
      <c r="CY21">
        <v>7</v>
      </c>
      <c r="CZ21">
        <v>8</v>
      </c>
      <c r="DA21">
        <v>9</v>
      </c>
      <c r="DB21">
        <v>10</v>
      </c>
      <c r="DC21">
        <v>0</v>
      </c>
      <c r="DD21">
        <v>0</v>
      </c>
      <c r="DE21">
        <v>0</v>
      </c>
      <c r="DF21">
        <v>0</v>
      </c>
      <c r="DG21">
        <v>0</v>
      </c>
      <c r="DH21">
        <v>0</v>
      </c>
      <c r="DI21">
        <v>27</v>
      </c>
      <c r="DJ21">
        <v>29</v>
      </c>
      <c r="DK21">
        <v>31</v>
      </c>
      <c r="DL21">
        <v>33</v>
      </c>
      <c r="DM21">
        <v>39</v>
      </c>
      <c r="DN21">
        <v>40</v>
      </c>
      <c r="DO21">
        <v>41</v>
      </c>
      <c r="DP21">
        <v>42</v>
      </c>
      <c r="DQ21">
        <v>47</v>
      </c>
      <c r="DR21">
        <v>4</v>
      </c>
      <c r="DS21">
        <v>1</v>
      </c>
      <c r="DT21">
        <v>200</v>
      </c>
      <c r="DU21">
        <v>2</v>
      </c>
      <c r="DV21">
        <v>5</v>
      </c>
      <c r="DW21">
        <v>1</v>
      </c>
      <c r="DX21">
        <v>0</v>
      </c>
      <c r="DY21">
        <v>1</v>
      </c>
      <c r="DZ21">
        <v>0</v>
      </c>
      <c r="EA21">
        <v>0</v>
      </c>
      <c r="EB21">
        <v>0</v>
      </c>
      <c r="EC21">
        <v>0</v>
      </c>
      <c r="ED21">
        <v>20</v>
      </c>
      <c r="EE21">
        <v>0.2</v>
      </c>
      <c r="EF21">
        <v>0</v>
      </c>
      <c r="EG21">
        <v>0</v>
      </c>
      <c r="EH21">
        <v>0</v>
      </c>
      <c r="EI21">
        <v>0</v>
      </c>
      <c r="EJ21">
        <v>0</v>
      </c>
    </row>
    <row r="22" spans="1:140" x14ac:dyDescent="0.3">
      <c r="A22" s="14" t="s">
        <v>277</v>
      </c>
      <c r="B22" s="14" t="s">
        <v>278</v>
      </c>
      <c r="C22" s="14" t="str">
        <f>VLOOKUP(A22,Sequences!$A$3:$E$42,5,FALSE())</f>
        <v>Liq circ (ICS + ECS inlet to ICS + ECS outlet) - option 1</v>
      </c>
      <c r="D22" t="s">
        <v>272</v>
      </c>
      <c r="E22" t="s">
        <v>272</v>
      </c>
      <c r="F22" t="s">
        <v>267</v>
      </c>
      <c r="G22" t="s">
        <v>267</v>
      </c>
      <c r="H22" t="s">
        <v>267</v>
      </c>
      <c r="I22" t="s">
        <v>266</v>
      </c>
      <c r="J22" t="s">
        <v>267</v>
      </c>
      <c r="K22" t="s">
        <v>267</v>
      </c>
      <c r="L22" t="s">
        <v>267</v>
      </c>
      <c r="M22" t="s">
        <v>266</v>
      </c>
      <c r="N22" t="s">
        <v>266</v>
      </c>
      <c r="O22" t="s">
        <v>266</v>
      </c>
      <c r="P22" t="s">
        <v>267</v>
      </c>
      <c r="Q22" t="s">
        <v>266</v>
      </c>
      <c r="X22" t="str">
        <f>CONCATENATE("4",SUBSTITUTE(_xlfn.TEXTAFTER(A22,"-",,1,0,NA()),".",""))</f>
        <v>4091a</v>
      </c>
      <c r="Y22">
        <f t="shared" si="1"/>
        <v>-1</v>
      </c>
      <c r="Z22">
        <f t="shared" si="2"/>
        <v>-1</v>
      </c>
      <c r="AA22" s="1">
        <f t="array" ref="AA22">_xlfn.XLOOKUP(F22,$S$7:$S$11,IF(F$3="NO",$U$7:$U$11,$V$7:$V$11),NA(),0,1)</f>
        <v>0</v>
      </c>
      <c r="AB22" s="1">
        <f t="array" ref="AB22">_xlfn.XLOOKUP(G22,$S$7:$S$11,IF(G$3="NO",$U$7:$U$11,$V$7:$V$11),NA(),0,1)</f>
        <v>0</v>
      </c>
      <c r="AC22" s="1">
        <f t="array" ref="AC22">_xlfn.XLOOKUP(H22,$S$7:$S$11,IF(H$3="NO",$U$7:$U$11,$V$7:$V$11),NA(),0,1)</f>
        <v>0</v>
      </c>
      <c r="AD22" s="1">
        <f t="array" ref="AD22">_xlfn.XLOOKUP(I22,$S$7:$S$11,IF(I$3="NO",$U$7:$U$11,$V$7:$V$11),NA(),0,1)</f>
        <v>0</v>
      </c>
      <c r="AE22" s="1">
        <f t="array" ref="AE22">_xlfn.XLOOKUP(J22,$S$7:$S$11,IF(J$3="NO",$U$7:$U$11,$V$7:$V$11),NA(),0,1)</f>
        <v>0</v>
      </c>
      <c r="AF22" s="1">
        <f t="array" ref="AF22">_xlfn.XLOOKUP(K22,$S$7:$S$11,IF(K$3="NO",$U$7:$U$11,$V$7:$V$11),NA(),0,1)</f>
        <v>1</v>
      </c>
      <c r="AG22" s="1">
        <f t="array" ref="AG22">_xlfn.XLOOKUP(L22,$S$7:$S$11,IF(L$3="NO",$U$7:$U$11,$V$7:$V$11),NA(),0,1)</f>
        <v>0</v>
      </c>
      <c r="AH22" s="1">
        <f t="array" ref="AH22">_xlfn.XLOOKUP(M22,$S$7:$S$11,IF(M$3="NO",$U$7:$U$11,$V$7:$V$11),NA(),0,1)</f>
        <v>0</v>
      </c>
      <c r="AI22" s="1">
        <f t="array" ref="AI22">_xlfn.XLOOKUP(N22,$S$7:$S$11,IF(N$3="NO",$U$7:$U$11,$V$7:$V$11),NA(),0,1)</f>
        <v>0</v>
      </c>
      <c r="AJ22" s="1">
        <f t="array" ref="AJ22">_xlfn.XLOOKUP(O22,$S$7:$S$11,IF(O$3="NO",$U$7:$U$11,$V$7:$V$11),NA(),0,1)</f>
        <v>0</v>
      </c>
      <c r="AK22" s="1">
        <f t="array" ref="AK22">_xlfn.XLOOKUP(P22,$S$7:$S$11,IF(P$3="NO",$U$7:$U$11,$V$7:$V$11),NA(),0,1)</f>
        <v>0</v>
      </c>
      <c r="AL22" s="1">
        <f t="array" ref="AL22">_xlfn.XLOOKUP(Q22,$S$7:$S$11,IF(Q$3="NO",$U$7:$U$11,$V$7:$V$11),NA(),0,1)</f>
        <v>0</v>
      </c>
      <c r="AO22" t="str">
        <f t="shared" si="3"/>
        <v>Liq circ (ICS + ECS inlet to ICS + ECS outlet) - option 1</v>
      </c>
      <c r="AP22">
        <v>0</v>
      </c>
      <c r="AQ22">
        <v>2501</v>
      </c>
      <c r="AR22">
        <v>1002</v>
      </c>
      <c r="AS22" t="s">
        <v>279</v>
      </c>
      <c r="AT22">
        <v>5</v>
      </c>
      <c r="AU22">
        <f t="shared" si="17"/>
        <v>5</v>
      </c>
      <c r="AV22">
        <v>0</v>
      </c>
      <c r="AW22">
        <v>0</v>
      </c>
      <c r="AX22">
        <v>0</v>
      </c>
      <c r="AY22">
        <v>0</v>
      </c>
      <c r="AZ22">
        <v>0</v>
      </c>
      <c r="BA22" t="str">
        <f t="shared" si="4"/>
        <v>4091a</v>
      </c>
      <c r="BB22">
        <f t="shared" si="5"/>
        <v>0</v>
      </c>
      <c r="BC22" s="26">
        <f t="shared" si="6"/>
        <v>1</v>
      </c>
      <c r="BD22">
        <f t="shared" si="7"/>
        <v>0</v>
      </c>
      <c r="BE22">
        <f t="shared" si="8"/>
        <v>0</v>
      </c>
      <c r="BF22">
        <f t="shared" si="9"/>
        <v>0</v>
      </c>
      <c r="BG22">
        <f t="shared" si="10"/>
        <v>1</v>
      </c>
      <c r="BH22">
        <f t="shared" si="11"/>
        <v>0</v>
      </c>
      <c r="BI22">
        <f t="shared" si="12"/>
        <v>0</v>
      </c>
      <c r="BJ22">
        <f t="shared" si="13"/>
        <v>0</v>
      </c>
      <c r="BK22">
        <f t="shared" si="14"/>
        <v>0</v>
      </c>
      <c r="BL22">
        <f t="shared" si="15"/>
        <v>0</v>
      </c>
      <c r="BM22">
        <f t="shared" si="16"/>
        <v>0</v>
      </c>
      <c r="BN22">
        <v>1</v>
      </c>
      <c r="BO22">
        <v>0</v>
      </c>
      <c r="BP22">
        <v>1</v>
      </c>
      <c r="BQ22">
        <v>0</v>
      </c>
      <c r="BR22">
        <v>0</v>
      </c>
      <c r="BS22">
        <v>0</v>
      </c>
      <c r="BT22">
        <v>0</v>
      </c>
      <c r="BU22">
        <v>0</v>
      </c>
      <c r="BV22">
        <v>0</v>
      </c>
      <c r="BW22">
        <v>0</v>
      </c>
      <c r="BX22">
        <v>0</v>
      </c>
      <c r="BY22">
        <v>0</v>
      </c>
      <c r="BZ22">
        <v>0</v>
      </c>
      <c r="CA22">
        <v>0</v>
      </c>
      <c r="CB22">
        <v>1</v>
      </c>
      <c r="CC22">
        <v>2500</v>
      </c>
      <c r="CD22">
        <v>0</v>
      </c>
      <c r="CE22">
        <v>0</v>
      </c>
      <c r="CF22">
        <v>0</v>
      </c>
      <c r="CG22">
        <v>0</v>
      </c>
      <c r="CH22">
        <v>0</v>
      </c>
      <c r="CI22">
        <v>0</v>
      </c>
      <c r="CJ22">
        <v>0</v>
      </c>
      <c r="CK22">
        <v>2</v>
      </c>
      <c r="CL22">
        <v>1</v>
      </c>
      <c r="CM22">
        <v>3.1250000000000002E-3</v>
      </c>
      <c r="CN22">
        <v>3.1250000000000002E-3</v>
      </c>
      <c r="CO22">
        <v>0</v>
      </c>
      <c r="CP22">
        <v>0</v>
      </c>
      <c r="CQ22">
        <v>115200</v>
      </c>
      <c r="CR22">
        <v>0</v>
      </c>
      <c r="CS22">
        <v>13</v>
      </c>
      <c r="CT22">
        <v>2</v>
      </c>
      <c r="CU22">
        <v>3</v>
      </c>
      <c r="CV22">
        <v>11</v>
      </c>
      <c r="CW22">
        <v>5</v>
      </c>
      <c r="CX22">
        <v>6</v>
      </c>
      <c r="CY22">
        <v>7</v>
      </c>
      <c r="CZ22">
        <v>8</v>
      </c>
      <c r="DA22">
        <v>9</v>
      </c>
      <c r="DB22">
        <v>10</v>
      </c>
      <c r="DC22">
        <v>0</v>
      </c>
      <c r="DD22">
        <v>0</v>
      </c>
      <c r="DE22">
        <v>0</v>
      </c>
      <c r="DF22">
        <v>0</v>
      </c>
      <c r="DG22">
        <v>0</v>
      </c>
      <c r="DH22">
        <v>0</v>
      </c>
      <c r="DI22">
        <v>27</v>
      </c>
      <c r="DJ22">
        <v>29</v>
      </c>
      <c r="DK22">
        <v>31</v>
      </c>
      <c r="DL22">
        <v>33</v>
      </c>
      <c r="DM22">
        <v>39</v>
      </c>
      <c r="DN22">
        <v>40</v>
      </c>
      <c r="DO22">
        <v>41</v>
      </c>
      <c r="DP22">
        <v>42</v>
      </c>
      <c r="DQ22">
        <v>47</v>
      </c>
      <c r="DR22">
        <v>4</v>
      </c>
      <c r="DS22">
        <v>1</v>
      </c>
      <c r="DT22">
        <v>200</v>
      </c>
      <c r="DU22">
        <v>2</v>
      </c>
      <c r="DV22">
        <v>5</v>
      </c>
      <c r="DW22">
        <v>1</v>
      </c>
      <c r="DX22">
        <v>0</v>
      </c>
      <c r="DY22">
        <v>1</v>
      </c>
      <c r="DZ22">
        <v>0</v>
      </c>
      <c r="EA22">
        <v>0</v>
      </c>
      <c r="EB22">
        <v>0</v>
      </c>
      <c r="EC22">
        <v>0</v>
      </c>
      <c r="ED22">
        <v>20</v>
      </c>
      <c r="EE22">
        <v>0.2</v>
      </c>
      <c r="EF22">
        <v>0</v>
      </c>
      <c r="EG22">
        <v>0</v>
      </c>
      <c r="EH22">
        <v>0</v>
      </c>
      <c r="EI22">
        <v>0</v>
      </c>
      <c r="EJ22">
        <v>0</v>
      </c>
    </row>
    <row r="23" spans="1:140" x14ac:dyDescent="0.3">
      <c r="A23" s="14" t="s">
        <v>280</v>
      </c>
      <c r="B23" s="14" t="s">
        <v>281</v>
      </c>
      <c r="C23" s="14" t="str">
        <f>VLOOKUP(A23,Sequences!$A$3:$E$42,5,FALSE())</f>
        <v>Liq circ (ICS + ECS inlet to ICS + ECS outlet) - option 2</v>
      </c>
      <c r="D23" t="s">
        <v>265</v>
      </c>
      <c r="E23" t="s">
        <v>265</v>
      </c>
      <c r="F23" t="s">
        <v>267</v>
      </c>
      <c r="G23" t="s">
        <v>267</v>
      </c>
      <c r="H23" t="s">
        <v>267</v>
      </c>
      <c r="I23" t="s">
        <v>267</v>
      </c>
      <c r="J23" t="s">
        <v>267</v>
      </c>
      <c r="K23" t="s">
        <v>267</v>
      </c>
      <c r="L23" t="s">
        <v>266</v>
      </c>
      <c r="M23" t="s">
        <v>266</v>
      </c>
      <c r="N23" t="s">
        <v>266</v>
      </c>
      <c r="O23" t="s">
        <v>266</v>
      </c>
      <c r="P23" t="s">
        <v>267</v>
      </c>
      <c r="Q23" t="s">
        <v>266</v>
      </c>
      <c r="X23" t="str">
        <f>CONCATENATE("4",SUBSTITUTE(_xlfn.TEXTAFTER(A23,"-",,1,0,NA()),".",""))</f>
        <v>4091b</v>
      </c>
      <c r="Y23">
        <f t="shared" si="1"/>
        <v>1</v>
      </c>
      <c r="Z23">
        <f t="shared" si="2"/>
        <v>1</v>
      </c>
      <c r="AA23" s="1">
        <f t="array" ref="AA23">_xlfn.XLOOKUP(F23,$S$7:$S$11,IF(F$3="NO",$U$7:$U$11,$V$7:$V$11),NA(),0,1)</f>
        <v>0</v>
      </c>
      <c r="AB23" s="1">
        <f t="array" ref="AB23">_xlfn.XLOOKUP(G23,$S$7:$S$11,IF(G$3="NO",$U$7:$U$11,$V$7:$V$11),NA(),0,1)</f>
        <v>0</v>
      </c>
      <c r="AC23" s="1">
        <f t="array" ref="AC23">_xlfn.XLOOKUP(H23,$S$7:$S$11,IF(H$3="NO",$U$7:$U$11,$V$7:$V$11),NA(),0,1)</f>
        <v>0</v>
      </c>
      <c r="AD23" s="1">
        <f t="array" ref="AD23">_xlfn.XLOOKUP(I23,$S$7:$S$11,IF(I$3="NO",$U$7:$U$11,$V$7:$V$11),NA(),0,1)</f>
        <v>1</v>
      </c>
      <c r="AE23" s="1">
        <f t="array" ref="AE23">_xlfn.XLOOKUP(J23,$S$7:$S$11,IF(J$3="NO",$U$7:$U$11,$V$7:$V$11),NA(),0,1)</f>
        <v>0</v>
      </c>
      <c r="AF23" s="1">
        <f t="array" ref="AF23">_xlfn.XLOOKUP(K23,$S$7:$S$11,IF(K$3="NO",$U$7:$U$11,$V$7:$V$11),NA(),0,1)</f>
        <v>1</v>
      </c>
      <c r="AG23" s="1">
        <f t="array" ref="AG23">_xlfn.XLOOKUP(L23,$S$7:$S$11,IF(L$3="NO",$U$7:$U$11,$V$7:$V$11),NA(),0,1)</f>
        <v>1</v>
      </c>
      <c r="AH23" s="1">
        <f t="array" ref="AH23">_xlfn.XLOOKUP(M23,$S$7:$S$11,IF(M$3="NO",$U$7:$U$11,$V$7:$V$11),NA(),0,1)</f>
        <v>0</v>
      </c>
      <c r="AI23" s="1">
        <f t="array" ref="AI23">_xlfn.XLOOKUP(N23,$S$7:$S$11,IF(N$3="NO",$U$7:$U$11,$V$7:$V$11),NA(),0,1)</f>
        <v>0</v>
      </c>
      <c r="AJ23" s="1">
        <f t="array" ref="AJ23">_xlfn.XLOOKUP(O23,$S$7:$S$11,IF(O$3="NO",$U$7:$U$11,$V$7:$V$11),NA(),0,1)</f>
        <v>0</v>
      </c>
      <c r="AK23" s="1">
        <f t="array" ref="AK23">_xlfn.XLOOKUP(P23,$S$7:$S$11,IF(P$3="NO",$U$7:$U$11,$V$7:$V$11),NA(),0,1)</f>
        <v>0</v>
      </c>
      <c r="AL23" s="1">
        <f t="array" ref="AL23">_xlfn.XLOOKUP(Q23,$S$7:$S$11,IF(Q$3="NO",$U$7:$U$11,$V$7:$V$11),NA(),0,1)</f>
        <v>0</v>
      </c>
      <c r="AO23" t="str">
        <f t="shared" si="3"/>
        <v>Liq circ (ICS + ECS inlet to ICS + ECS outlet) - option 2</v>
      </c>
      <c r="AP23">
        <v>0</v>
      </c>
      <c r="AQ23">
        <v>2501</v>
      </c>
      <c r="AR23">
        <v>1002</v>
      </c>
      <c r="AS23" t="s">
        <v>282</v>
      </c>
      <c r="AT23">
        <v>5</v>
      </c>
      <c r="AU23">
        <f t="shared" si="17"/>
        <v>5</v>
      </c>
      <c r="AV23">
        <v>0</v>
      </c>
      <c r="AW23">
        <v>0</v>
      </c>
      <c r="AX23">
        <v>0</v>
      </c>
      <c r="AY23">
        <v>0</v>
      </c>
      <c r="AZ23">
        <v>0</v>
      </c>
      <c r="BA23" t="str">
        <f t="shared" si="4"/>
        <v>4091b</v>
      </c>
      <c r="BB23">
        <f t="shared" si="5"/>
        <v>0</v>
      </c>
      <c r="BC23" s="26">
        <f t="shared" si="6"/>
        <v>1</v>
      </c>
      <c r="BD23">
        <f t="shared" si="7"/>
        <v>0</v>
      </c>
      <c r="BE23">
        <f t="shared" si="8"/>
        <v>1</v>
      </c>
      <c r="BF23">
        <f t="shared" si="9"/>
        <v>0</v>
      </c>
      <c r="BG23">
        <f t="shared" si="10"/>
        <v>1</v>
      </c>
      <c r="BH23">
        <f t="shared" si="11"/>
        <v>1</v>
      </c>
      <c r="BI23">
        <f t="shared" si="12"/>
        <v>0</v>
      </c>
      <c r="BJ23">
        <f t="shared" si="13"/>
        <v>0</v>
      </c>
      <c r="BK23">
        <f t="shared" si="14"/>
        <v>0</v>
      </c>
      <c r="BL23">
        <f t="shared" si="15"/>
        <v>0</v>
      </c>
      <c r="BM23">
        <f t="shared" si="16"/>
        <v>0</v>
      </c>
      <c r="BN23">
        <v>1</v>
      </c>
      <c r="BO23">
        <v>0</v>
      </c>
      <c r="BP23">
        <v>1</v>
      </c>
      <c r="BQ23">
        <v>0</v>
      </c>
      <c r="BR23">
        <v>0</v>
      </c>
      <c r="BS23">
        <v>0</v>
      </c>
      <c r="BT23">
        <v>0</v>
      </c>
      <c r="BU23">
        <v>0</v>
      </c>
      <c r="BV23">
        <v>0</v>
      </c>
      <c r="BW23">
        <v>0</v>
      </c>
      <c r="BX23">
        <v>0</v>
      </c>
      <c r="BY23">
        <v>0</v>
      </c>
      <c r="BZ23">
        <v>0</v>
      </c>
      <c r="CA23">
        <v>0</v>
      </c>
      <c r="CB23">
        <v>1</v>
      </c>
      <c r="CC23">
        <v>2500</v>
      </c>
      <c r="CD23">
        <v>0</v>
      </c>
      <c r="CE23">
        <v>0</v>
      </c>
      <c r="CF23">
        <v>0</v>
      </c>
      <c r="CG23">
        <v>0</v>
      </c>
      <c r="CH23">
        <v>0</v>
      </c>
      <c r="CI23">
        <v>0</v>
      </c>
      <c r="CJ23">
        <v>0</v>
      </c>
      <c r="CK23">
        <v>2</v>
      </c>
      <c r="CL23">
        <v>1</v>
      </c>
      <c r="CM23">
        <v>3.1250000000000002E-3</v>
      </c>
      <c r="CN23">
        <v>3.1250000000000002E-3</v>
      </c>
      <c r="CO23">
        <v>0</v>
      </c>
      <c r="CP23">
        <v>0</v>
      </c>
      <c r="CQ23">
        <v>115200</v>
      </c>
      <c r="CR23">
        <v>0</v>
      </c>
      <c r="CS23">
        <v>13</v>
      </c>
      <c r="CT23">
        <v>2</v>
      </c>
      <c r="CU23">
        <v>3</v>
      </c>
      <c r="CV23">
        <v>11</v>
      </c>
      <c r="CW23">
        <v>5</v>
      </c>
      <c r="CX23">
        <v>6</v>
      </c>
      <c r="CY23">
        <v>7</v>
      </c>
      <c r="CZ23">
        <v>8</v>
      </c>
      <c r="DA23">
        <v>9</v>
      </c>
      <c r="DB23">
        <v>10</v>
      </c>
      <c r="DC23">
        <v>0</v>
      </c>
      <c r="DD23">
        <v>0</v>
      </c>
      <c r="DE23">
        <v>0</v>
      </c>
      <c r="DF23">
        <v>0</v>
      </c>
      <c r="DG23">
        <v>0</v>
      </c>
      <c r="DH23">
        <v>0</v>
      </c>
      <c r="DI23">
        <v>27</v>
      </c>
      <c r="DJ23">
        <v>29</v>
      </c>
      <c r="DK23">
        <v>31</v>
      </c>
      <c r="DL23">
        <v>33</v>
      </c>
      <c r="DM23">
        <v>39</v>
      </c>
      <c r="DN23">
        <v>40</v>
      </c>
      <c r="DO23">
        <v>41</v>
      </c>
      <c r="DP23">
        <v>42</v>
      </c>
      <c r="DQ23">
        <v>47</v>
      </c>
      <c r="DR23">
        <v>4</v>
      </c>
      <c r="DS23">
        <v>1</v>
      </c>
      <c r="DT23">
        <v>200</v>
      </c>
      <c r="DU23">
        <v>2</v>
      </c>
      <c r="DV23">
        <v>5</v>
      </c>
      <c r="DW23">
        <v>1</v>
      </c>
      <c r="DX23">
        <v>0</v>
      </c>
      <c r="DY23">
        <v>1</v>
      </c>
      <c r="DZ23">
        <v>0</v>
      </c>
      <c r="EA23">
        <v>0</v>
      </c>
      <c r="EB23">
        <v>0</v>
      </c>
      <c r="EC23">
        <v>0</v>
      </c>
      <c r="ED23">
        <v>20</v>
      </c>
      <c r="EE23">
        <v>0.2</v>
      </c>
      <c r="EF23">
        <v>0</v>
      </c>
      <c r="EG23">
        <v>0</v>
      </c>
      <c r="EH23">
        <v>0</v>
      </c>
      <c r="EI23">
        <v>0</v>
      </c>
      <c r="EJ23">
        <v>0</v>
      </c>
    </row>
    <row r="24" spans="1:140" x14ac:dyDescent="0.3">
      <c r="A24" s="14" t="s">
        <v>283</v>
      </c>
      <c r="C24" s="14" t="str">
        <f>VLOOKUP(A24,Sequences!$A$3:$E$42,5,FALSE())</f>
        <v>Liq circ (ICS + ECS inlet to ICS outlet only)</v>
      </c>
      <c r="D24" t="s">
        <v>265</v>
      </c>
      <c r="E24" t="s">
        <v>265</v>
      </c>
      <c r="F24" t="s">
        <v>267</v>
      </c>
      <c r="G24" t="s">
        <v>267</v>
      </c>
      <c r="H24" t="s">
        <v>267</v>
      </c>
      <c r="I24" t="s">
        <v>267</v>
      </c>
      <c r="J24" t="s">
        <v>267</v>
      </c>
      <c r="K24" t="s">
        <v>266</v>
      </c>
      <c r="L24" t="s">
        <v>266</v>
      </c>
      <c r="M24" t="s">
        <v>266</v>
      </c>
      <c r="N24" t="s">
        <v>266</v>
      </c>
      <c r="O24" t="s">
        <v>266</v>
      </c>
      <c r="P24" t="s">
        <v>267</v>
      </c>
      <c r="Q24" t="s">
        <v>266</v>
      </c>
      <c r="X24" t="str">
        <f>CONCATENATE("4",SUBSTITUTE(_xlfn.TEXTAFTER(A24,"-",,1,0,NA()),".","")&amp;REPT("0",3-LEN(SUBSTITUTE(_xlfn.TEXTAFTER(A24,"-",,1,0,NA()),".",""))))</f>
        <v>4092</v>
      </c>
      <c r="Y24">
        <f t="shared" si="1"/>
        <v>1</v>
      </c>
      <c r="Z24">
        <f t="shared" si="2"/>
        <v>1</v>
      </c>
      <c r="AA24" s="1">
        <f t="array" ref="AA24">_xlfn.XLOOKUP(F24,$S$7:$S$11,IF(F$3="NO",$U$7:$U$11,$V$7:$V$11),NA(),0,1)</f>
        <v>0</v>
      </c>
      <c r="AB24" s="1">
        <f t="array" ref="AB24">_xlfn.XLOOKUP(G24,$S$7:$S$11,IF(G$3="NO",$U$7:$U$11,$V$7:$V$11),NA(),0,1)</f>
        <v>0</v>
      </c>
      <c r="AC24" s="1">
        <f t="array" ref="AC24">_xlfn.XLOOKUP(H24,$S$7:$S$11,IF(H$3="NO",$U$7:$U$11,$V$7:$V$11),NA(),0,1)</f>
        <v>0</v>
      </c>
      <c r="AD24" s="1">
        <f t="array" ref="AD24">_xlfn.XLOOKUP(I24,$S$7:$S$11,IF(I$3="NO",$U$7:$U$11,$V$7:$V$11),NA(),0,1)</f>
        <v>1</v>
      </c>
      <c r="AE24" s="1">
        <f t="array" ref="AE24">_xlfn.XLOOKUP(J24,$S$7:$S$11,IF(J$3="NO",$U$7:$U$11,$V$7:$V$11),NA(),0,1)</f>
        <v>0</v>
      </c>
      <c r="AF24" s="1">
        <f t="array" ref="AF24">_xlfn.XLOOKUP(K24,$S$7:$S$11,IF(K$3="NO",$U$7:$U$11,$V$7:$V$11),NA(),0,1)</f>
        <v>0</v>
      </c>
      <c r="AG24" s="1">
        <f t="array" ref="AG24">_xlfn.XLOOKUP(L24,$S$7:$S$11,IF(L$3="NO",$U$7:$U$11,$V$7:$V$11),NA(),0,1)</f>
        <v>1</v>
      </c>
      <c r="AH24" s="1">
        <f t="array" ref="AH24">_xlfn.XLOOKUP(M24,$S$7:$S$11,IF(M$3="NO",$U$7:$U$11,$V$7:$V$11),NA(),0,1)</f>
        <v>0</v>
      </c>
      <c r="AI24" s="1">
        <f t="array" ref="AI24">_xlfn.XLOOKUP(N24,$S$7:$S$11,IF(N$3="NO",$U$7:$U$11,$V$7:$V$11),NA(),0,1)</f>
        <v>0</v>
      </c>
      <c r="AJ24" s="1">
        <f t="array" ref="AJ24">_xlfn.XLOOKUP(O24,$S$7:$S$11,IF(O$3="NO",$U$7:$U$11,$V$7:$V$11),NA(),0,1)</f>
        <v>0</v>
      </c>
      <c r="AK24" s="1">
        <f t="array" ref="AK24">_xlfn.XLOOKUP(P24,$S$7:$S$11,IF(P$3="NO",$U$7:$U$11,$V$7:$V$11),NA(),0,1)</f>
        <v>0</v>
      </c>
      <c r="AL24" s="1">
        <f t="array" ref="AL24">_xlfn.XLOOKUP(Q24,$S$7:$S$11,IF(Q$3="NO",$U$7:$U$11,$V$7:$V$11),NA(),0,1)</f>
        <v>0</v>
      </c>
      <c r="AO24" t="str">
        <f t="shared" si="3"/>
        <v>Liq circ (ICS + ECS inlet to ICS outlet only)</v>
      </c>
      <c r="AP24">
        <v>0</v>
      </c>
      <c r="AQ24">
        <v>2501</v>
      </c>
      <c r="AR24">
        <v>1002</v>
      </c>
      <c r="AS24">
        <v>4092</v>
      </c>
      <c r="AT24">
        <v>5</v>
      </c>
      <c r="AU24">
        <f t="shared" si="17"/>
        <v>5</v>
      </c>
      <c r="AV24">
        <v>0</v>
      </c>
      <c r="AW24">
        <v>0</v>
      </c>
      <c r="AX24">
        <v>0</v>
      </c>
      <c r="AY24">
        <v>0</v>
      </c>
      <c r="AZ24">
        <v>0</v>
      </c>
      <c r="BA24">
        <f t="shared" si="4"/>
        <v>4092</v>
      </c>
      <c r="BB24">
        <f t="shared" si="5"/>
        <v>0</v>
      </c>
      <c r="BC24" s="26">
        <f t="shared" si="6"/>
        <v>1</v>
      </c>
      <c r="BD24">
        <f t="shared" si="7"/>
        <v>0</v>
      </c>
      <c r="BE24">
        <f t="shared" si="8"/>
        <v>1</v>
      </c>
      <c r="BF24">
        <f t="shared" si="9"/>
        <v>0</v>
      </c>
      <c r="BG24">
        <f t="shared" si="10"/>
        <v>0</v>
      </c>
      <c r="BH24">
        <f t="shared" si="11"/>
        <v>1</v>
      </c>
      <c r="BI24">
        <f t="shared" si="12"/>
        <v>0</v>
      </c>
      <c r="BJ24">
        <f t="shared" si="13"/>
        <v>0</v>
      </c>
      <c r="BK24">
        <f t="shared" si="14"/>
        <v>0</v>
      </c>
      <c r="BL24">
        <f t="shared" si="15"/>
        <v>0</v>
      </c>
      <c r="BM24">
        <f t="shared" si="16"/>
        <v>0</v>
      </c>
      <c r="BN24">
        <v>1</v>
      </c>
      <c r="BO24">
        <v>0</v>
      </c>
      <c r="BP24">
        <v>1</v>
      </c>
      <c r="BQ24">
        <v>0</v>
      </c>
      <c r="BR24">
        <v>0</v>
      </c>
      <c r="BS24">
        <v>0</v>
      </c>
      <c r="BT24">
        <v>0</v>
      </c>
      <c r="BU24">
        <v>0</v>
      </c>
      <c r="BV24">
        <v>0</v>
      </c>
      <c r="BW24">
        <v>0</v>
      </c>
      <c r="BX24">
        <v>0</v>
      </c>
      <c r="BY24">
        <v>0</v>
      </c>
      <c r="BZ24">
        <v>0</v>
      </c>
      <c r="CA24">
        <v>0</v>
      </c>
      <c r="CB24">
        <v>1</v>
      </c>
      <c r="CC24">
        <v>2500</v>
      </c>
      <c r="CD24">
        <v>0</v>
      </c>
      <c r="CE24">
        <v>0</v>
      </c>
      <c r="CF24">
        <v>0</v>
      </c>
      <c r="CG24">
        <v>0</v>
      </c>
      <c r="CH24">
        <v>0</v>
      </c>
      <c r="CI24">
        <v>0</v>
      </c>
      <c r="CJ24">
        <v>0</v>
      </c>
      <c r="CK24">
        <v>2</v>
      </c>
      <c r="CL24">
        <v>1</v>
      </c>
      <c r="CM24">
        <v>3.1250000000000002E-3</v>
      </c>
      <c r="CN24">
        <v>3.1250000000000002E-3</v>
      </c>
      <c r="CO24">
        <v>0</v>
      </c>
      <c r="CP24">
        <v>0</v>
      </c>
      <c r="CQ24">
        <v>115200</v>
      </c>
      <c r="CR24">
        <v>0</v>
      </c>
      <c r="CS24">
        <v>13</v>
      </c>
      <c r="CT24">
        <v>2</v>
      </c>
      <c r="CU24">
        <v>3</v>
      </c>
      <c r="CV24">
        <v>11</v>
      </c>
      <c r="CW24">
        <v>5</v>
      </c>
      <c r="CX24">
        <v>6</v>
      </c>
      <c r="CY24">
        <v>7</v>
      </c>
      <c r="CZ24">
        <v>8</v>
      </c>
      <c r="DA24">
        <v>9</v>
      </c>
      <c r="DB24">
        <v>10</v>
      </c>
      <c r="DC24">
        <v>0</v>
      </c>
      <c r="DD24">
        <v>0</v>
      </c>
      <c r="DE24">
        <v>0</v>
      </c>
      <c r="DF24">
        <v>0</v>
      </c>
      <c r="DG24">
        <v>0</v>
      </c>
      <c r="DH24">
        <v>0</v>
      </c>
      <c r="DI24">
        <v>27</v>
      </c>
      <c r="DJ24">
        <v>29</v>
      </c>
      <c r="DK24">
        <v>31</v>
      </c>
      <c r="DL24">
        <v>33</v>
      </c>
      <c r="DM24">
        <v>39</v>
      </c>
      <c r="DN24">
        <v>40</v>
      </c>
      <c r="DO24">
        <v>41</v>
      </c>
      <c r="DP24">
        <v>42</v>
      </c>
      <c r="DQ24">
        <v>47</v>
      </c>
      <c r="DR24">
        <v>4</v>
      </c>
      <c r="DS24">
        <v>1</v>
      </c>
      <c r="DT24">
        <v>200</v>
      </c>
      <c r="DU24">
        <v>2</v>
      </c>
      <c r="DV24">
        <v>5</v>
      </c>
      <c r="DW24">
        <v>1</v>
      </c>
      <c r="DX24">
        <v>0</v>
      </c>
      <c r="DY24">
        <v>1</v>
      </c>
      <c r="DZ24">
        <v>0</v>
      </c>
      <c r="EA24">
        <v>0</v>
      </c>
      <c r="EB24">
        <v>0</v>
      </c>
      <c r="EC24">
        <v>0</v>
      </c>
      <c r="ED24">
        <v>20</v>
      </c>
      <c r="EE24">
        <v>0.2</v>
      </c>
      <c r="EF24">
        <v>0</v>
      </c>
      <c r="EG24">
        <v>0</v>
      </c>
      <c r="EH24">
        <v>0</v>
      </c>
      <c r="EI24">
        <v>0</v>
      </c>
      <c r="EJ24">
        <v>0</v>
      </c>
    </row>
    <row r="25" spans="1:140" x14ac:dyDescent="0.3">
      <c r="A25" s="14" t="s">
        <v>284</v>
      </c>
      <c r="C25" s="14" t="str">
        <f>VLOOKUP(A25,Sequences!$A$3:$E$42,5,FALSE())</f>
        <v>Liq circ (ICS + ECS inlet to ECS outlet only)</v>
      </c>
      <c r="D25" t="s">
        <v>265</v>
      </c>
      <c r="E25" t="s">
        <v>265</v>
      </c>
      <c r="F25" t="s">
        <v>267</v>
      </c>
      <c r="G25" t="s">
        <v>266</v>
      </c>
      <c r="H25" t="s">
        <v>267</v>
      </c>
      <c r="I25" t="s">
        <v>267</v>
      </c>
      <c r="J25" t="s">
        <v>267</v>
      </c>
      <c r="K25" t="s">
        <v>267</v>
      </c>
      <c r="L25" t="s">
        <v>266</v>
      </c>
      <c r="M25" t="s">
        <v>266</v>
      </c>
      <c r="N25" t="s">
        <v>266</v>
      </c>
      <c r="O25" t="s">
        <v>266</v>
      </c>
      <c r="P25" t="s">
        <v>267</v>
      </c>
      <c r="Q25" t="s">
        <v>266</v>
      </c>
      <c r="X25" t="str">
        <f>CONCATENATE("4",SUBSTITUTE(_xlfn.TEXTAFTER(A25,"-",,1,0,NA()),".","")&amp;REPT("0",3-LEN(SUBSTITUTE(_xlfn.TEXTAFTER(A25,"-",,1,0,NA()),".",""))))</f>
        <v>4093</v>
      </c>
      <c r="Y25">
        <f t="shared" si="1"/>
        <v>1</v>
      </c>
      <c r="Z25">
        <f t="shared" si="2"/>
        <v>1</v>
      </c>
      <c r="AA25" s="1">
        <f t="array" ref="AA25">_xlfn.XLOOKUP(F25,$S$7:$S$11,IF(F$3="NO",$U$7:$U$11,$V$7:$V$11),NA(),0,1)</f>
        <v>0</v>
      </c>
      <c r="AB25" s="1">
        <f t="array" ref="AB25">_xlfn.XLOOKUP(G25,$S$7:$S$11,IF(G$3="NO",$U$7:$U$11,$V$7:$V$11),NA(),0,1)</f>
        <v>1</v>
      </c>
      <c r="AC25" s="1">
        <f t="array" ref="AC25">_xlfn.XLOOKUP(H25,$S$7:$S$11,IF(H$3="NO",$U$7:$U$11,$V$7:$V$11),NA(),0,1)</f>
        <v>0</v>
      </c>
      <c r="AD25" s="1">
        <f t="array" ref="AD25">_xlfn.XLOOKUP(I25,$S$7:$S$11,IF(I$3="NO",$U$7:$U$11,$V$7:$V$11),NA(),0,1)</f>
        <v>1</v>
      </c>
      <c r="AE25" s="1">
        <f t="array" ref="AE25">_xlfn.XLOOKUP(J25,$S$7:$S$11,IF(J$3="NO",$U$7:$U$11,$V$7:$V$11),NA(),0,1)</f>
        <v>0</v>
      </c>
      <c r="AF25" s="1">
        <f t="array" ref="AF25">_xlfn.XLOOKUP(K25,$S$7:$S$11,IF(K$3="NO",$U$7:$U$11,$V$7:$V$11),NA(),0,1)</f>
        <v>1</v>
      </c>
      <c r="AG25" s="1">
        <f t="array" ref="AG25">_xlfn.XLOOKUP(L25,$S$7:$S$11,IF(L$3="NO",$U$7:$U$11,$V$7:$V$11),NA(),0,1)</f>
        <v>1</v>
      </c>
      <c r="AH25" s="1">
        <f t="array" ref="AH25">_xlfn.XLOOKUP(M25,$S$7:$S$11,IF(M$3="NO",$U$7:$U$11,$V$7:$V$11),NA(),0,1)</f>
        <v>0</v>
      </c>
      <c r="AI25" s="1">
        <f t="array" ref="AI25">_xlfn.XLOOKUP(N25,$S$7:$S$11,IF(N$3="NO",$U$7:$U$11,$V$7:$V$11),NA(),0,1)</f>
        <v>0</v>
      </c>
      <c r="AJ25" s="1">
        <f t="array" ref="AJ25">_xlfn.XLOOKUP(O25,$S$7:$S$11,IF(O$3="NO",$U$7:$U$11,$V$7:$V$11),NA(),0,1)</f>
        <v>0</v>
      </c>
      <c r="AK25" s="1">
        <f t="array" ref="AK25">_xlfn.XLOOKUP(P25,$S$7:$S$11,IF(P$3="NO",$U$7:$U$11,$V$7:$V$11),NA(),0,1)</f>
        <v>0</v>
      </c>
      <c r="AL25" s="1">
        <f t="array" ref="AL25">_xlfn.XLOOKUP(Q25,$S$7:$S$11,IF(Q$3="NO",$U$7:$U$11,$V$7:$V$11),NA(),0,1)</f>
        <v>0</v>
      </c>
      <c r="AO25" t="str">
        <f t="shared" si="3"/>
        <v>Liq circ (ICS + ECS inlet to ECS outlet only)</v>
      </c>
      <c r="AP25">
        <v>0</v>
      </c>
      <c r="AQ25">
        <v>2501</v>
      </c>
      <c r="AR25">
        <v>1002</v>
      </c>
      <c r="AS25">
        <v>4093</v>
      </c>
      <c r="AT25">
        <v>5</v>
      </c>
      <c r="AU25">
        <f t="shared" si="17"/>
        <v>5</v>
      </c>
      <c r="AV25">
        <v>0</v>
      </c>
      <c r="AW25">
        <v>0</v>
      </c>
      <c r="AX25">
        <v>0</v>
      </c>
      <c r="AY25">
        <v>0</v>
      </c>
      <c r="AZ25">
        <v>0</v>
      </c>
      <c r="BA25">
        <f t="shared" si="4"/>
        <v>4093</v>
      </c>
      <c r="BB25">
        <f t="shared" si="5"/>
        <v>0</v>
      </c>
      <c r="BC25" s="26">
        <f t="shared" si="6"/>
        <v>0</v>
      </c>
      <c r="BD25">
        <f t="shared" si="7"/>
        <v>0</v>
      </c>
      <c r="BE25">
        <f t="shared" si="8"/>
        <v>1</v>
      </c>
      <c r="BF25">
        <f t="shared" si="9"/>
        <v>0</v>
      </c>
      <c r="BG25">
        <f t="shared" si="10"/>
        <v>1</v>
      </c>
      <c r="BH25">
        <f t="shared" si="11"/>
        <v>1</v>
      </c>
      <c r="BI25">
        <f t="shared" si="12"/>
        <v>0</v>
      </c>
      <c r="BJ25">
        <f t="shared" si="13"/>
        <v>0</v>
      </c>
      <c r="BK25">
        <f t="shared" si="14"/>
        <v>0</v>
      </c>
      <c r="BL25">
        <f t="shared" si="15"/>
        <v>0</v>
      </c>
      <c r="BM25">
        <f t="shared" si="16"/>
        <v>0</v>
      </c>
      <c r="BN25">
        <v>1</v>
      </c>
      <c r="BO25">
        <v>0</v>
      </c>
      <c r="BP25">
        <v>1</v>
      </c>
      <c r="BQ25">
        <v>0</v>
      </c>
      <c r="BR25">
        <v>0</v>
      </c>
      <c r="BS25">
        <v>0</v>
      </c>
      <c r="BT25">
        <v>0</v>
      </c>
      <c r="BU25">
        <v>0</v>
      </c>
      <c r="BV25">
        <v>0</v>
      </c>
      <c r="BW25">
        <v>0</v>
      </c>
      <c r="BX25">
        <v>0</v>
      </c>
      <c r="BY25">
        <v>0</v>
      </c>
      <c r="BZ25">
        <v>0</v>
      </c>
      <c r="CA25">
        <v>0</v>
      </c>
      <c r="CB25">
        <v>1</v>
      </c>
      <c r="CC25">
        <v>2500</v>
      </c>
      <c r="CD25">
        <v>0</v>
      </c>
      <c r="CE25">
        <v>0</v>
      </c>
      <c r="CF25">
        <v>0</v>
      </c>
      <c r="CG25">
        <v>0</v>
      </c>
      <c r="CH25">
        <v>0</v>
      </c>
      <c r="CI25">
        <v>0</v>
      </c>
      <c r="CJ25">
        <v>0</v>
      </c>
      <c r="CK25">
        <v>2</v>
      </c>
      <c r="CL25">
        <v>1</v>
      </c>
      <c r="CM25">
        <v>3.1250000000000002E-3</v>
      </c>
      <c r="CN25">
        <v>3.1250000000000002E-3</v>
      </c>
      <c r="CO25">
        <v>0</v>
      </c>
      <c r="CP25">
        <v>0</v>
      </c>
      <c r="CQ25">
        <v>115200</v>
      </c>
      <c r="CR25">
        <v>0</v>
      </c>
      <c r="CS25">
        <v>13</v>
      </c>
      <c r="CT25">
        <v>2</v>
      </c>
      <c r="CU25">
        <v>3</v>
      </c>
      <c r="CV25">
        <v>11</v>
      </c>
      <c r="CW25">
        <v>5</v>
      </c>
      <c r="CX25">
        <v>6</v>
      </c>
      <c r="CY25">
        <v>7</v>
      </c>
      <c r="CZ25">
        <v>8</v>
      </c>
      <c r="DA25">
        <v>9</v>
      </c>
      <c r="DB25">
        <v>10</v>
      </c>
      <c r="DC25">
        <v>0</v>
      </c>
      <c r="DD25">
        <v>0</v>
      </c>
      <c r="DE25">
        <v>0</v>
      </c>
      <c r="DF25">
        <v>0</v>
      </c>
      <c r="DG25">
        <v>0</v>
      </c>
      <c r="DH25">
        <v>0</v>
      </c>
      <c r="DI25">
        <v>27</v>
      </c>
      <c r="DJ25">
        <v>29</v>
      </c>
      <c r="DK25">
        <v>31</v>
      </c>
      <c r="DL25">
        <v>33</v>
      </c>
      <c r="DM25">
        <v>39</v>
      </c>
      <c r="DN25">
        <v>40</v>
      </c>
      <c r="DO25">
        <v>41</v>
      </c>
      <c r="DP25">
        <v>42</v>
      </c>
      <c r="DQ25">
        <v>47</v>
      </c>
      <c r="DR25">
        <v>4</v>
      </c>
      <c r="DS25">
        <v>1</v>
      </c>
      <c r="DT25">
        <v>200</v>
      </c>
      <c r="DU25">
        <v>2</v>
      </c>
      <c r="DV25">
        <v>5</v>
      </c>
      <c r="DW25">
        <v>1</v>
      </c>
      <c r="DX25">
        <v>0</v>
      </c>
      <c r="DY25">
        <v>1</v>
      </c>
      <c r="DZ25">
        <v>0</v>
      </c>
      <c r="EA25">
        <v>0</v>
      </c>
      <c r="EB25">
        <v>0</v>
      </c>
      <c r="EC25">
        <v>0</v>
      </c>
      <c r="ED25">
        <v>20</v>
      </c>
      <c r="EE25">
        <v>0.2</v>
      </c>
      <c r="EF25">
        <v>0</v>
      </c>
      <c r="EG25">
        <v>0</v>
      </c>
      <c r="EH25">
        <v>0</v>
      </c>
      <c r="EI25">
        <v>0</v>
      </c>
      <c r="EJ25">
        <v>0</v>
      </c>
    </row>
    <row r="26" spans="1:140" x14ac:dyDescent="0.3">
      <c r="A26" s="14" t="s">
        <v>285</v>
      </c>
      <c r="B26" s="14" t="s">
        <v>278</v>
      </c>
      <c r="C26" s="14" t="str">
        <f>VLOOKUP(A26,Sequences!$A$3:$E$42,5,FALSE())</f>
        <v>Liq circ (ECS inlet to ICS + ECS outlet only)</v>
      </c>
      <c r="D26" t="s">
        <v>272</v>
      </c>
      <c r="E26" t="s">
        <v>272</v>
      </c>
      <c r="F26" t="s">
        <v>267</v>
      </c>
      <c r="G26" t="s">
        <v>266</v>
      </c>
      <c r="H26" t="s">
        <v>267</v>
      </c>
      <c r="I26" t="s">
        <v>266</v>
      </c>
      <c r="J26" t="s">
        <v>267</v>
      </c>
      <c r="K26" t="s">
        <v>267</v>
      </c>
      <c r="L26" t="s">
        <v>267</v>
      </c>
      <c r="M26" t="s">
        <v>266</v>
      </c>
      <c r="N26" t="s">
        <v>266</v>
      </c>
      <c r="O26" t="s">
        <v>266</v>
      </c>
      <c r="P26" t="s">
        <v>267</v>
      </c>
      <c r="Q26" t="s">
        <v>266</v>
      </c>
      <c r="X26" t="str">
        <f>CONCATENATE("4",SUBSTITUTE(_xlfn.TEXTAFTER(A26,"-",,1,0,NA()),".",""))</f>
        <v>4101a</v>
      </c>
      <c r="Y26">
        <f t="shared" si="1"/>
        <v>-1</v>
      </c>
      <c r="Z26">
        <f t="shared" si="2"/>
        <v>-1</v>
      </c>
      <c r="AA26" s="1">
        <f t="array" ref="AA26">_xlfn.XLOOKUP(F26,$S$7:$S$11,IF(F$3="NO",$U$7:$U$11,$V$7:$V$11),NA(),0,1)</f>
        <v>0</v>
      </c>
      <c r="AB26" s="1">
        <f t="array" ref="AB26">_xlfn.XLOOKUP(G26,$S$7:$S$11,IF(G$3="NO",$U$7:$U$11,$V$7:$V$11),NA(),0,1)</f>
        <v>1</v>
      </c>
      <c r="AC26" s="1">
        <f t="array" ref="AC26">_xlfn.XLOOKUP(H26,$S$7:$S$11,IF(H$3="NO",$U$7:$U$11,$V$7:$V$11),NA(),0,1)</f>
        <v>0</v>
      </c>
      <c r="AD26" s="1">
        <f t="array" ref="AD26">_xlfn.XLOOKUP(I26,$S$7:$S$11,IF(I$3="NO",$U$7:$U$11,$V$7:$V$11),NA(),0,1)</f>
        <v>0</v>
      </c>
      <c r="AE26" s="1">
        <f t="array" ref="AE26">_xlfn.XLOOKUP(J26,$S$7:$S$11,IF(J$3="NO",$U$7:$U$11,$V$7:$V$11),NA(),0,1)</f>
        <v>0</v>
      </c>
      <c r="AF26" s="1">
        <f t="array" ref="AF26">_xlfn.XLOOKUP(K26,$S$7:$S$11,IF(K$3="NO",$U$7:$U$11,$V$7:$V$11),NA(),0,1)</f>
        <v>1</v>
      </c>
      <c r="AG26" s="1">
        <f t="array" ref="AG26">_xlfn.XLOOKUP(L26,$S$7:$S$11,IF(L$3="NO",$U$7:$U$11,$V$7:$V$11),NA(),0,1)</f>
        <v>0</v>
      </c>
      <c r="AH26" s="1">
        <f t="array" ref="AH26">_xlfn.XLOOKUP(M26,$S$7:$S$11,IF(M$3="NO",$U$7:$U$11,$V$7:$V$11),NA(),0,1)</f>
        <v>0</v>
      </c>
      <c r="AI26" s="1">
        <f t="array" ref="AI26">_xlfn.XLOOKUP(N26,$S$7:$S$11,IF(N$3="NO",$U$7:$U$11,$V$7:$V$11),NA(),0,1)</f>
        <v>0</v>
      </c>
      <c r="AJ26" s="1">
        <f t="array" ref="AJ26">_xlfn.XLOOKUP(O26,$S$7:$S$11,IF(O$3="NO",$U$7:$U$11,$V$7:$V$11),NA(),0,1)</f>
        <v>0</v>
      </c>
      <c r="AK26" s="1">
        <f t="array" ref="AK26">_xlfn.XLOOKUP(P26,$S$7:$S$11,IF(P$3="NO",$U$7:$U$11,$V$7:$V$11),NA(),0,1)</f>
        <v>0</v>
      </c>
      <c r="AL26" s="1">
        <f t="array" ref="AL26">_xlfn.XLOOKUP(Q26,$S$7:$S$11,IF(Q$3="NO",$U$7:$U$11,$V$7:$V$11),NA(),0,1)</f>
        <v>0</v>
      </c>
      <c r="AO26" t="str">
        <f t="shared" si="3"/>
        <v>Liq circ (ECS inlet to ICS + ECS outlet only)</v>
      </c>
      <c r="AP26">
        <v>0</v>
      </c>
      <c r="AQ26">
        <v>2501</v>
      </c>
      <c r="AR26">
        <v>1002</v>
      </c>
      <c r="AS26" t="s">
        <v>286</v>
      </c>
      <c r="AT26">
        <v>5</v>
      </c>
      <c r="AU26">
        <f t="shared" si="17"/>
        <v>5</v>
      </c>
      <c r="AV26">
        <v>0</v>
      </c>
      <c r="AW26">
        <v>0</v>
      </c>
      <c r="AX26">
        <v>0</v>
      </c>
      <c r="AY26">
        <v>0</v>
      </c>
      <c r="AZ26">
        <v>0</v>
      </c>
      <c r="BA26" t="str">
        <f t="shared" si="4"/>
        <v>4101a</v>
      </c>
      <c r="BB26">
        <f t="shared" si="5"/>
        <v>0</v>
      </c>
      <c r="BC26" s="26">
        <f t="shared" si="6"/>
        <v>0</v>
      </c>
      <c r="BD26">
        <f t="shared" si="7"/>
        <v>0</v>
      </c>
      <c r="BE26">
        <f t="shared" si="8"/>
        <v>0</v>
      </c>
      <c r="BF26">
        <f t="shared" si="9"/>
        <v>0</v>
      </c>
      <c r="BG26">
        <f t="shared" si="10"/>
        <v>1</v>
      </c>
      <c r="BH26">
        <f t="shared" si="11"/>
        <v>0</v>
      </c>
      <c r="BI26">
        <f t="shared" si="12"/>
        <v>0</v>
      </c>
      <c r="BJ26">
        <f t="shared" si="13"/>
        <v>0</v>
      </c>
      <c r="BK26">
        <f t="shared" si="14"/>
        <v>0</v>
      </c>
      <c r="BL26">
        <f t="shared" si="15"/>
        <v>0</v>
      </c>
      <c r="BM26">
        <f t="shared" si="16"/>
        <v>0</v>
      </c>
      <c r="BN26">
        <v>1</v>
      </c>
      <c r="BO26">
        <v>0</v>
      </c>
      <c r="BP26">
        <v>1</v>
      </c>
      <c r="BQ26">
        <v>0</v>
      </c>
      <c r="BR26">
        <v>0</v>
      </c>
      <c r="BS26">
        <v>0</v>
      </c>
      <c r="BT26">
        <v>0</v>
      </c>
      <c r="BU26">
        <v>0</v>
      </c>
      <c r="BV26">
        <v>0</v>
      </c>
      <c r="BW26">
        <v>0</v>
      </c>
      <c r="BX26">
        <v>0</v>
      </c>
      <c r="BY26">
        <v>0</v>
      </c>
      <c r="BZ26">
        <v>0</v>
      </c>
      <c r="CA26">
        <v>0</v>
      </c>
      <c r="CB26">
        <v>1</v>
      </c>
      <c r="CC26">
        <v>2500</v>
      </c>
      <c r="CD26">
        <v>0</v>
      </c>
      <c r="CE26">
        <v>0</v>
      </c>
      <c r="CF26">
        <v>0</v>
      </c>
      <c r="CG26">
        <v>0</v>
      </c>
      <c r="CH26">
        <v>0</v>
      </c>
      <c r="CI26">
        <v>0</v>
      </c>
      <c r="CJ26">
        <v>0</v>
      </c>
      <c r="CK26">
        <v>2</v>
      </c>
      <c r="CL26">
        <v>1</v>
      </c>
      <c r="CM26">
        <v>3.1250000000000002E-3</v>
      </c>
      <c r="CN26">
        <v>3.1250000000000002E-3</v>
      </c>
      <c r="CO26">
        <v>0</v>
      </c>
      <c r="CP26">
        <v>0</v>
      </c>
      <c r="CQ26">
        <v>115200</v>
      </c>
      <c r="CR26">
        <v>0</v>
      </c>
      <c r="CS26">
        <v>13</v>
      </c>
      <c r="CT26">
        <v>2</v>
      </c>
      <c r="CU26">
        <v>3</v>
      </c>
      <c r="CV26">
        <v>11</v>
      </c>
      <c r="CW26">
        <v>5</v>
      </c>
      <c r="CX26">
        <v>6</v>
      </c>
      <c r="CY26">
        <v>7</v>
      </c>
      <c r="CZ26">
        <v>8</v>
      </c>
      <c r="DA26">
        <v>9</v>
      </c>
      <c r="DB26">
        <v>10</v>
      </c>
      <c r="DC26">
        <v>0</v>
      </c>
      <c r="DD26">
        <v>0</v>
      </c>
      <c r="DE26">
        <v>0</v>
      </c>
      <c r="DF26">
        <v>0</v>
      </c>
      <c r="DG26">
        <v>0</v>
      </c>
      <c r="DH26">
        <v>0</v>
      </c>
      <c r="DI26">
        <v>27</v>
      </c>
      <c r="DJ26">
        <v>29</v>
      </c>
      <c r="DK26">
        <v>31</v>
      </c>
      <c r="DL26">
        <v>33</v>
      </c>
      <c r="DM26">
        <v>39</v>
      </c>
      <c r="DN26">
        <v>40</v>
      </c>
      <c r="DO26">
        <v>41</v>
      </c>
      <c r="DP26">
        <v>42</v>
      </c>
      <c r="DQ26">
        <v>47</v>
      </c>
      <c r="DR26">
        <v>4</v>
      </c>
      <c r="DS26">
        <v>1</v>
      </c>
      <c r="DT26">
        <v>200</v>
      </c>
      <c r="DU26">
        <v>2</v>
      </c>
      <c r="DV26">
        <v>5</v>
      </c>
      <c r="DW26">
        <v>1</v>
      </c>
      <c r="DX26">
        <v>0</v>
      </c>
      <c r="DY26">
        <v>1</v>
      </c>
      <c r="DZ26">
        <v>0</v>
      </c>
      <c r="EA26">
        <v>0</v>
      </c>
      <c r="EB26">
        <v>0</v>
      </c>
      <c r="EC26">
        <v>0</v>
      </c>
      <c r="ED26">
        <v>20</v>
      </c>
      <c r="EE26">
        <v>0.2</v>
      </c>
      <c r="EF26">
        <v>0</v>
      </c>
      <c r="EG26">
        <v>0</v>
      </c>
      <c r="EH26">
        <v>0</v>
      </c>
      <c r="EI26">
        <v>0</v>
      </c>
      <c r="EJ26">
        <v>0</v>
      </c>
    </row>
    <row r="27" spans="1:140" x14ac:dyDescent="0.3">
      <c r="A27" s="14" t="s">
        <v>287</v>
      </c>
      <c r="B27" s="14" t="s">
        <v>281</v>
      </c>
      <c r="C27" s="14" t="str">
        <f>VLOOKUP(A27,Sequences!$A$3:$E$42,5,FALSE())</f>
        <v>Liq circ (ECS inlet to ICS + ECS outlet only)</v>
      </c>
      <c r="D27" t="s">
        <v>265</v>
      </c>
      <c r="E27" t="s">
        <v>265</v>
      </c>
      <c r="F27" t="s">
        <v>266</v>
      </c>
      <c r="G27" t="s">
        <v>267</v>
      </c>
      <c r="H27" t="s">
        <v>267</v>
      </c>
      <c r="I27" t="s">
        <v>267</v>
      </c>
      <c r="J27" t="s">
        <v>267</v>
      </c>
      <c r="K27" t="s">
        <v>267</v>
      </c>
      <c r="L27" t="s">
        <v>266</v>
      </c>
      <c r="M27" t="s">
        <v>266</v>
      </c>
      <c r="N27" t="s">
        <v>266</v>
      </c>
      <c r="O27" t="s">
        <v>266</v>
      </c>
      <c r="P27" t="s">
        <v>267</v>
      </c>
      <c r="Q27" t="s">
        <v>266</v>
      </c>
      <c r="X27" t="str">
        <f>CONCATENATE("4",SUBSTITUTE(_xlfn.TEXTAFTER(A27,"-",,1,0,NA()),".",""))</f>
        <v>4101b</v>
      </c>
      <c r="Y27">
        <f t="shared" si="1"/>
        <v>1</v>
      </c>
      <c r="Z27">
        <f t="shared" si="2"/>
        <v>1</v>
      </c>
      <c r="AA27" s="1">
        <f t="array" ref="AA27">_xlfn.XLOOKUP(F27,$S$7:$S$11,IF(F$3="NO",$U$7:$U$11,$V$7:$V$11),NA(),0,1)</f>
        <v>1</v>
      </c>
      <c r="AB27" s="1">
        <f t="array" ref="AB27">_xlfn.XLOOKUP(G27,$S$7:$S$11,IF(G$3="NO",$U$7:$U$11,$V$7:$V$11),NA(),0,1)</f>
        <v>0</v>
      </c>
      <c r="AC27" s="1">
        <f t="array" ref="AC27">_xlfn.XLOOKUP(H27,$S$7:$S$11,IF(H$3="NO",$U$7:$U$11,$V$7:$V$11),NA(),0,1)</f>
        <v>0</v>
      </c>
      <c r="AD27" s="1">
        <f t="array" ref="AD27">_xlfn.XLOOKUP(I27,$S$7:$S$11,IF(I$3="NO",$U$7:$U$11,$V$7:$V$11),NA(),0,1)</f>
        <v>1</v>
      </c>
      <c r="AE27" s="1">
        <f t="array" ref="AE27">_xlfn.XLOOKUP(J27,$S$7:$S$11,IF(J$3="NO",$U$7:$U$11,$V$7:$V$11),NA(),0,1)</f>
        <v>0</v>
      </c>
      <c r="AF27" s="1">
        <f t="array" ref="AF27">_xlfn.XLOOKUP(K27,$S$7:$S$11,IF(K$3="NO",$U$7:$U$11,$V$7:$V$11),NA(),0,1)</f>
        <v>1</v>
      </c>
      <c r="AG27" s="1">
        <f t="array" ref="AG27">_xlfn.XLOOKUP(L27,$S$7:$S$11,IF(L$3="NO",$U$7:$U$11,$V$7:$V$11),NA(),0,1)</f>
        <v>1</v>
      </c>
      <c r="AH27" s="1">
        <f t="array" ref="AH27">_xlfn.XLOOKUP(M27,$S$7:$S$11,IF(M$3="NO",$U$7:$U$11,$V$7:$V$11),NA(),0,1)</f>
        <v>0</v>
      </c>
      <c r="AI27" s="1">
        <f t="array" ref="AI27">_xlfn.XLOOKUP(N27,$S$7:$S$11,IF(N$3="NO",$U$7:$U$11,$V$7:$V$11),NA(),0,1)</f>
        <v>0</v>
      </c>
      <c r="AJ27" s="1">
        <f t="array" ref="AJ27">_xlfn.XLOOKUP(O27,$S$7:$S$11,IF(O$3="NO",$U$7:$U$11,$V$7:$V$11),NA(),0,1)</f>
        <v>0</v>
      </c>
      <c r="AK27" s="1">
        <f t="array" ref="AK27">_xlfn.XLOOKUP(P27,$S$7:$S$11,IF(P$3="NO",$U$7:$U$11,$V$7:$V$11),NA(),0,1)</f>
        <v>0</v>
      </c>
      <c r="AL27" s="1">
        <f t="array" ref="AL27">_xlfn.XLOOKUP(Q27,$S$7:$S$11,IF(Q$3="NO",$U$7:$U$11,$V$7:$V$11),NA(),0,1)</f>
        <v>0</v>
      </c>
      <c r="AO27" t="str">
        <f t="shared" si="3"/>
        <v>Liq circ (ECS inlet to ICS + ECS outlet only)</v>
      </c>
      <c r="AP27">
        <v>0</v>
      </c>
      <c r="AQ27">
        <v>2501</v>
      </c>
      <c r="AR27">
        <v>1002</v>
      </c>
      <c r="AS27" t="s">
        <v>288</v>
      </c>
      <c r="AT27">
        <v>5</v>
      </c>
      <c r="AU27">
        <f t="shared" si="17"/>
        <v>5</v>
      </c>
      <c r="AV27">
        <v>0</v>
      </c>
      <c r="AW27">
        <v>0</v>
      </c>
      <c r="AX27">
        <v>0</v>
      </c>
      <c r="AY27">
        <v>0</v>
      </c>
      <c r="AZ27">
        <v>0</v>
      </c>
      <c r="BA27" t="str">
        <f t="shared" si="4"/>
        <v>4101b</v>
      </c>
      <c r="BB27">
        <f t="shared" si="5"/>
        <v>1</v>
      </c>
      <c r="BC27" s="26">
        <f t="shared" si="6"/>
        <v>1</v>
      </c>
      <c r="BD27">
        <f t="shared" si="7"/>
        <v>0</v>
      </c>
      <c r="BE27">
        <f t="shared" si="8"/>
        <v>1</v>
      </c>
      <c r="BF27">
        <f t="shared" si="9"/>
        <v>0</v>
      </c>
      <c r="BG27">
        <f t="shared" si="10"/>
        <v>1</v>
      </c>
      <c r="BH27">
        <f t="shared" si="11"/>
        <v>1</v>
      </c>
      <c r="BI27">
        <f t="shared" si="12"/>
        <v>0</v>
      </c>
      <c r="BJ27">
        <f t="shared" si="13"/>
        <v>0</v>
      </c>
      <c r="BK27">
        <f t="shared" si="14"/>
        <v>0</v>
      </c>
      <c r="BL27">
        <f t="shared" si="15"/>
        <v>0</v>
      </c>
      <c r="BM27">
        <f t="shared" si="16"/>
        <v>0</v>
      </c>
      <c r="BN27">
        <v>1</v>
      </c>
      <c r="BO27">
        <v>0</v>
      </c>
      <c r="BP27">
        <v>1</v>
      </c>
      <c r="BQ27">
        <v>0</v>
      </c>
      <c r="BR27">
        <v>0</v>
      </c>
      <c r="BS27">
        <v>0</v>
      </c>
      <c r="BT27">
        <v>0</v>
      </c>
      <c r="BU27">
        <v>0</v>
      </c>
      <c r="BV27">
        <v>0</v>
      </c>
      <c r="BW27">
        <v>0</v>
      </c>
      <c r="BX27">
        <v>0</v>
      </c>
      <c r="BY27">
        <v>0</v>
      </c>
      <c r="BZ27">
        <v>0</v>
      </c>
      <c r="CA27">
        <v>0</v>
      </c>
      <c r="CB27">
        <v>1</v>
      </c>
      <c r="CC27">
        <v>2500</v>
      </c>
      <c r="CD27">
        <v>0</v>
      </c>
      <c r="CE27">
        <v>0</v>
      </c>
      <c r="CF27">
        <v>0</v>
      </c>
      <c r="CG27">
        <v>0</v>
      </c>
      <c r="CH27">
        <v>0</v>
      </c>
      <c r="CI27">
        <v>0</v>
      </c>
      <c r="CJ27">
        <v>0</v>
      </c>
      <c r="CK27">
        <v>2</v>
      </c>
      <c r="CL27">
        <v>1</v>
      </c>
      <c r="CM27">
        <v>3.1250000000000002E-3</v>
      </c>
      <c r="CN27">
        <v>3.1250000000000002E-3</v>
      </c>
      <c r="CO27">
        <v>0</v>
      </c>
      <c r="CP27">
        <v>0</v>
      </c>
      <c r="CQ27">
        <v>115200</v>
      </c>
      <c r="CR27">
        <v>0</v>
      </c>
      <c r="CS27">
        <v>13</v>
      </c>
      <c r="CT27">
        <v>2</v>
      </c>
      <c r="CU27">
        <v>3</v>
      </c>
      <c r="CV27">
        <v>11</v>
      </c>
      <c r="CW27">
        <v>5</v>
      </c>
      <c r="CX27">
        <v>6</v>
      </c>
      <c r="CY27">
        <v>7</v>
      </c>
      <c r="CZ27">
        <v>8</v>
      </c>
      <c r="DA27">
        <v>9</v>
      </c>
      <c r="DB27">
        <v>10</v>
      </c>
      <c r="DC27">
        <v>0</v>
      </c>
      <c r="DD27">
        <v>0</v>
      </c>
      <c r="DE27">
        <v>0</v>
      </c>
      <c r="DF27">
        <v>0</v>
      </c>
      <c r="DG27">
        <v>0</v>
      </c>
      <c r="DH27">
        <v>0</v>
      </c>
      <c r="DI27">
        <v>27</v>
      </c>
      <c r="DJ27">
        <v>29</v>
      </c>
      <c r="DK27">
        <v>31</v>
      </c>
      <c r="DL27">
        <v>33</v>
      </c>
      <c r="DM27">
        <v>39</v>
      </c>
      <c r="DN27">
        <v>40</v>
      </c>
      <c r="DO27">
        <v>41</v>
      </c>
      <c r="DP27">
        <v>42</v>
      </c>
      <c r="DQ27">
        <v>47</v>
      </c>
      <c r="DR27">
        <v>4</v>
      </c>
      <c r="DS27">
        <v>1</v>
      </c>
      <c r="DT27">
        <v>200</v>
      </c>
      <c r="DU27">
        <v>2</v>
      </c>
      <c r="DV27">
        <v>5</v>
      </c>
      <c r="DW27">
        <v>1</v>
      </c>
      <c r="DX27">
        <v>0</v>
      </c>
      <c r="DY27">
        <v>1</v>
      </c>
      <c r="DZ27">
        <v>0</v>
      </c>
      <c r="EA27">
        <v>0</v>
      </c>
      <c r="EB27">
        <v>0</v>
      </c>
      <c r="EC27">
        <v>0</v>
      </c>
      <c r="ED27">
        <v>20</v>
      </c>
      <c r="EE27">
        <v>0.2</v>
      </c>
      <c r="EF27">
        <v>0</v>
      </c>
      <c r="EG27">
        <v>0</v>
      </c>
      <c r="EH27">
        <v>0</v>
      </c>
      <c r="EI27">
        <v>0</v>
      </c>
      <c r="EJ27">
        <v>0</v>
      </c>
    </row>
    <row r="28" spans="1:140" x14ac:dyDescent="0.3">
      <c r="A28" s="14" t="s">
        <v>289</v>
      </c>
      <c r="C28" s="14" t="str">
        <f>VLOOKUP(A28,Sequences!$A$3:$E$42,5,FALSE())</f>
        <v>Liq circ (ECS inlet to ICS outlet only)</v>
      </c>
      <c r="D28" t="s">
        <v>265</v>
      </c>
      <c r="E28" t="s">
        <v>265</v>
      </c>
      <c r="F28" t="s">
        <v>266</v>
      </c>
      <c r="G28" t="s">
        <v>267</v>
      </c>
      <c r="H28" t="s">
        <v>267</v>
      </c>
      <c r="I28" t="s">
        <v>267</v>
      </c>
      <c r="J28" t="s">
        <v>267</v>
      </c>
      <c r="K28" t="s">
        <v>266</v>
      </c>
      <c r="L28" t="s">
        <v>266</v>
      </c>
      <c r="M28" t="s">
        <v>266</v>
      </c>
      <c r="N28" t="s">
        <v>266</v>
      </c>
      <c r="O28" t="s">
        <v>266</v>
      </c>
      <c r="P28" t="s">
        <v>267</v>
      </c>
      <c r="Q28" t="s">
        <v>266</v>
      </c>
      <c r="X28" t="str">
        <f t="shared" ref="X28:X33" si="18">CONCATENATE("4",SUBSTITUTE(_xlfn.TEXTAFTER(A28,"-",,1,0,NA()),".","")&amp;REPT("0",3-LEN(SUBSTITUTE(_xlfn.TEXTAFTER(A28,"-",,1,0,NA()),".",""))))</f>
        <v>4102</v>
      </c>
      <c r="Y28">
        <f t="shared" si="1"/>
        <v>1</v>
      </c>
      <c r="Z28">
        <f t="shared" si="2"/>
        <v>1</v>
      </c>
      <c r="AA28" s="1">
        <f t="array" ref="AA28">_xlfn.XLOOKUP(F28,$S$7:$S$11,IF(F$3="NO",$U$7:$U$11,$V$7:$V$11),NA(),0,1)</f>
        <v>1</v>
      </c>
      <c r="AB28" s="1">
        <f t="array" ref="AB28">_xlfn.XLOOKUP(G28,$S$7:$S$11,IF(G$3="NO",$U$7:$U$11,$V$7:$V$11),NA(),0,1)</f>
        <v>0</v>
      </c>
      <c r="AC28" s="1">
        <f t="array" ref="AC28">_xlfn.XLOOKUP(H28,$S$7:$S$11,IF(H$3="NO",$U$7:$U$11,$V$7:$V$11),NA(),0,1)</f>
        <v>0</v>
      </c>
      <c r="AD28" s="1">
        <f t="array" ref="AD28">_xlfn.XLOOKUP(I28,$S$7:$S$11,IF(I$3="NO",$U$7:$U$11,$V$7:$V$11),NA(),0,1)</f>
        <v>1</v>
      </c>
      <c r="AE28" s="1">
        <f t="array" ref="AE28">_xlfn.XLOOKUP(J28,$S$7:$S$11,IF(J$3="NO",$U$7:$U$11,$V$7:$V$11),NA(),0,1)</f>
        <v>0</v>
      </c>
      <c r="AF28" s="1">
        <f t="array" ref="AF28">_xlfn.XLOOKUP(K28,$S$7:$S$11,IF(K$3="NO",$U$7:$U$11,$V$7:$V$11),NA(),0,1)</f>
        <v>0</v>
      </c>
      <c r="AG28" s="1">
        <f t="array" ref="AG28">_xlfn.XLOOKUP(L28,$S$7:$S$11,IF(L$3="NO",$U$7:$U$11,$V$7:$V$11),NA(),0,1)</f>
        <v>1</v>
      </c>
      <c r="AH28" s="1">
        <f t="array" ref="AH28">_xlfn.XLOOKUP(M28,$S$7:$S$11,IF(M$3="NO",$U$7:$U$11,$V$7:$V$11),NA(),0,1)</f>
        <v>0</v>
      </c>
      <c r="AI28" s="1">
        <f t="array" ref="AI28">_xlfn.XLOOKUP(N28,$S$7:$S$11,IF(N$3="NO",$U$7:$U$11,$V$7:$V$11),NA(),0,1)</f>
        <v>0</v>
      </c>
      <c r="AJ28" s="1">
        <f t="array" ref="AJ28">_xlfn.XLOOKUP(O28,$S$7:$S$11,IF(O$3="NO",$U$7:$U$11,$V$7:$V$11),NA(),0,1)</f>
        <v>0</v>
      </c>
      <c r="AK28" s="1">
        <f t="array" ref="AK28">_xlfn.XLOOKUP(P28,$S$7:$S$11,IF(P$3="NO",$U$7:$U$11,$V$7:$V$11),NA(),0,1)</f>
        <v>0</v>
      </c>
      <c r="AL28" s="1">
        <f t="array" ref="AL28">_xlfn.XLOOKUP(Q28,$S$7:$S$11,IF(Q$3="NO",$U$7:$U$11,$V$7:$V$11),NA(),0,1)</f>
        <v>0</v>
      </c>
      <c r="AO28" t="str">
        <f t="shared" si="3"/>
        <v>Liq circ (ECS inlet to ICS outlet only)</v>
      </c>
      <c r="AP28">
        <v>0</v>
      </c>
      <c r="AQ28">
        <v>2501</v>
      </c>
      <c r="AR28">
        <v>1002</v>
      </c>
      <c r="AS28">
        <v>4102</v>
      </c>
      <c r="AT28">
        <v>5</v>
      </c>
      <c r="AU28">
        <f t="shared" si="17"/>
        <v>5</v>
      </c>
      <c r="AV28">
        <v>0</v>
      </c>
      <c r="AW28">
        <v>0</v>
      </c>
      <c r="AX28">
        <v>0</v>
      </c>
      <c r="AY28">
        <v>0</v>
      </c>
      <c r="AZ28">
        <v>0</v>
      </c>
      <c r="BA28">
        <f t="shared" si="4"/>
        <v>4102</v>
      </c>
      <c r="BB28">
        <f t="shared" si="5"/>
        <v>1</v>
      </c>
      <c r="BC28" s="26">
        <f t="shared" si="6"/>
        <v>1</v>
      </c>
      <c r="BD28">
        <f t="shared" si="7"/>
        <v>0</v>
      </c>
      <c r="BE28">
        <f t="shared" si="8"/>
        <v>1</v>
      </c>
      <c r="BF28">
        <f t="shared" si="9"/>
        <v>0</v>
      </c>
      <c r="BG28">
        <f t="shared" si="10"/>
        <v>0</v>
      </c>
      <c r="BH28">
        <f t="shared" si="11"/>
        <v>1</v>
      </c>
      <c r="BI28">
        <f t="shared" si="12"/>
        <v>0</v>
      </c>
      <c r="BJ28">
        <f t="shared" si="13"/>
        <v>0</v>
      </c>
      <c r="BK28">
        <f t="shared" si="14"/>
        <v>0</v>
      </c>
      <c r="BL28">
        <f t="shared" si="15"/>
        <v>0</v>
      </c>
      <c r="BM28">
        <f t="shared" si="16"/>
        <v>0</v>
      </c>
      <c r="BN28">
        <v>1</v>
      </c>
      <c r="BO28">
        <v>0</v>
      </c>
      <c r="BP28">
        <v>1</v>
      </c>
      <c r="BQ28">
        <v>0</v>
      </c>
      <c r="BR28">
        <v>0</v>
      </c>
      <c r="BS28">
        <v>0</v>
      </c>
      <c r="BT28">
        <v>0</v>
      </c>
      <c r="BU28">
        <v>0</v>
      </c>
      <c r="BV28">
        <v>0</v>
      </c>
      <c r="BW28">
        <v>0</v>
      </c>
      <c r="BX28">
        <v>0</v>
      </c>
      <c r="BY28">
        <v>0</v>
      </c>
      <c r="BZ28">
        <v>0</v>
      </c>
      <c r="CA28">
        <v>0</v>
      </c>
      <c r="CB28">
        <v>1</v>
      </c>
      <c r="CC28">
        <v>2500</v>
      </c>
      <c r="CD28">
        <v>0</v>
      </c>
      <c r="CE28">
        <v>0</v>
      </c>
      <c r="CF28">
        <v>0</v>
      </c>
      <c r="CG28">
        <v>0</v>
      </c>
      <c r="CH28">
        <v>0</v>
      </c>
      <c r="CI28">
        <v>0</v>
      </c>
      <c r="CJ28">
        <v>0</v>
      </c>
      <c r="CK28">
        <v>2</v>
      </c>
      <c r="CL28">
        <v>1</v>
      </c>
      <c r="CM28">
        <v>3.1250000000000002E-3</v>
      </c>
      <c r="CN28">
        <v>3.1250000000000002E-3</v>
      </c>
      <c r="CO28">
        <v>0</v>
      </c>
      <c r="CP28">
        <v>0</v>
      </c>
      <c r="CQ28">
        <v>115200</v>
      </c>
      <c r="CR28">
        <v>0</v>
      </c>
      <c r="CS28">
        <v>13</v>
      </c>
      <c r="CT28">
        <v>2</v>
      </c>
      <c r="CU28">
        <v>3</v>
      </c>
      <c r="CV28">
        <v>11</v>
      </c>
      <c r="CW28">
        <v>5</v>
      </c>
      <c r="CX28">
        <v>6</v>
      </c>
      <c r="CY28">
        <v>7</v>
      </c>
      <c r="CZ28">
        <v>8</v>
      </c>
      <c r="DA28">
        <v>9</v>
      </c>
      <c r="DB28">
        <v>10</v>
      </c>
      <c r="DC28">
        <v>0</v>
      </c>
      <c r="DD28">
        <v>0</v>
      </c>
      <c r="DE28">
        <v>0</v>
      </c>
      <c r="DF28">
        <v>0</v>
      </c>
      <c r="DG28">
        <v>0</v>
      </c>
      <c r="DH28">
        <v>0</v>
      </c>
      <c r="DI28">
        <v>27</v>
      </c>
      <c r="DJ28">
        <v>29</v>
      </c>
      <c r="DK28">
        <v>31</v>
      </c>
      <c r="DL28">
        <v>33</v>
      </c>
      <c r="DM28">
        <v>39</v>
      </c>
      <c r="DN28">
        <v>40</v>
      </c>
      <c r="DO28">
        <v>41</v>
      </c>
      <c r="DP28">
        <v>42</v>
      </c>
      <c r="DQ28">
        <v>47</v>
      </c>
      <c r="DR28">
        <v>4</v>
      </c>
      <c r="DS28">
        <v>1</v>
      </c>
      <c r="DT28">
        <v>200</v>
      </c>
      <c r="DU28">
        <v>2</v>
      </c>
      <c r="DV28">
        <v>5</v>
      </c>
      <c r="DW28">
        <v>1</v>
      </c>
      <c r="DX28">
        <v>0</v>
      </c>
      <c r="DY28">
        <v>1</v>
      </c>
      <c r="DZ28">
        <v>0</v>
      </c>
      <c r="EA28">
        <v>0</v>
      </c>
      <c r="EB28">
        <v>0</v>
      </c>
      <c r="EC28">
        <v>0</v>
      </c>
      <c r="ED28">
        <v>20</v>
      </c>
      <c r="EE28">
        <v>0.2</v>
      </c>
      <c r="EF28">
        <v>0</v>
      </c>
      <c r="EG28">
        <v>0</v>
      </c>
      <c r="EH28">
        <v>0</v>
      </c>
      <c r="EI28">
        <v>0</v>
      </c>
      <c r="EJ28">
        <v>0</v>
      </c>
    </row>
    <row r="29" spans="1:140" x14ac:dyDescent="0.3">
      <c r="A29" s="14" t="s">
        <v>290</v>
      </c>
      <c r="C29" s="14" t="str">
        <f>VLOOKUP(A29,Sequences!$A$3:$E$42,5,FALSE())</f>
        <v>Liq circ (ECS inlet to ECS outlet only)</v>
      </c>
      <c r="D29" t="s">
        <v>265</v>
      </c>
      <c r="E29" t="s">
        <v>265</v>
      </c>
      <c r="F29" t="s">
        <v>266</v>
      </c>
      <c r="G29" t="s">
        <v>266</v>
      </c>
      <c r="H29" t="s">
        <v>267</v>
      </c>
      <c r="I29" t="s">
        <v>267</v>
      </c>
      <c r="J29" t="s">
        <v>267</v>
      </c>
      <c r="K29" t="s">
        <v>267</v>
      </c>
      <c r="L29" t="s">
        <v>266</v>
      </c>
      <c r="M29" t="s">
        <v>266</v>
      </c>
      <c r="N29" t="s">
        <v>266</v>
      </c>
      <c r="O29" t="s">
        <v>266</v>
      </c>
      <c r="P29" t="s">
        <v>267</v>
      </c>
      <c r="Q29" t="s">
        <v>266</v>
      </c>
      <c r="X29" t="str">
        <f t="shared" si="18"/>
        <v>4103</v>
      </c>
      <c r="Y29">
        <f t="shared" si="1"/>
        <v>1</v>
      </c>
      <c r="Z29">
        <f t="shared" si="2"/>
        <v>1</v>
      </c>
      <c r="AA29" s="1">
        <f t="array" ref="AA29">_xlfn.XLOOKUP(F29,$S$7:$S$11,IF(F$3="NO",$U$7:$U$11,$V$7:$V$11),NA(),0,1)</f>
        <v>1</v>
      </c>
      <c r="AB29" s="1">
        <f t="array" ref="AB29">_xlfn.XLOOKUP(G29,$S$7:$S$11,IF(G$3="NO",$U$7:$U$11,$V$7:$V$11),NA(),0,1)</f>
        <v>1</v>
      </c>
      <c r="AC29" s="1">
        <f t="array" ref="AC29">_xlfn.XLOOKUP(H29,$S$7:$S$11,IF(H$3="NO",$U$7:$U$11,$V$7:$V$11),NA(),0,1)</f>
        <v>0</v>
      </c>
      <c r="AD29" s="1">
        <f t="array" ref="AD29">_xlfn.XLOOKUP(I29,$S$7:$S$11,IF(I$3="NO",$U$7:$U$11,$V$7:$V$11),NA(),0,1)</f>
        <v>1</v>
      </c>
      <c r="AE29" s="1">
        <f t="array" ref="AE29">_xlfn.XLOOKUP(J29,$S$7:$S$11,IF(J$3="NO",$U$7:$U$11,$V$7:$V$11),NA(),0,1)</f>
        <v>0</v>
      </c>
      <c r="AF29" s="1">
        <f t="array" ref="AF29">_xlfn.XLOOKUP(K29,$S$7:$S$11,IF(K$3="NO",$U$7:$U$11,$V$7:$V$11),NA(),0,1)</f>
        <v>1</v>
      </c>
      <c r="AG29" s="1">
        <f t="array" ref="AG29">_xlfn.XLOOKUP(L29,$S$7:$S$11,IF(L$3="NO",$U$7:$U$11,$V$7:$V$11),NA(),0,1)</f>
        <v>1</v>
      </c>
      <c r="AH29" s="1">
        <f t="array" ref="AH29">_xlfn.XLOOKUP(M29,$S$7:$S$11,IF(M$3="NO",$U$7:$U$11,$V$7:$V$11),NA(),0,1)</f>
        <v>0</v>
      </c>
      <c r="AI29" s="1">
        <f t="array" ref="AI29">_xlfn.XLOOKUP(N29,$S$7:$S$11,IF(N$3="NO",$U$7:$U$11,$V$7:$V$11),NA(),0,1)</f>
        <v>0</v>
      </c>
      <c r="AJ29" s="1">
        <f t="array" ref="AJ29">_xlfn.XLOOKUP(O29,$S$7:$S$11,IF(O$3="NO",$U$7:$U$11,$V$7:$V$11),NA(),0,1)</f>
        <v>0</v>
      </c>
      <c r="AK29" s="1">
        <f t="array" ref="AK29">_xlfn.XLOOKUP(P29,$S$7:$S$11,IF(P$3="NO",$U$7:$U$11,$V$7:$V$11),NA(),0,1)</f>
        <v>0</v>
      </c>
      <c r="AL29" s="1">
        <f t="array" ref="AL29">_xlfn.XLOOKUP(Q29,$S$7:$S$11,IF(Q$3="NO",$U$7:$U$11,$V$7:$V$11),NA(),0,1)</f>
        <v>0</v>
      </c>
      <c r="AO29" t="str">
        <f t="shared" si="3"/>
        <v>Liq circ (ECS inlet to ECS outlet only)</v>
      </c>
      <c r="AP29">
        <v>0</v>
      </c>
      <c r="AQ29">
        <v>2501</v>
      </c>
      <c r="AR29">
        <v>1002</v>
      </c>
      <c r="AS29">
        <v>4103</v>
      </c>
      <c r="AT29">
        <v>5</v>
      </c>
      <c r="AU29">
        <f t="shared" si="17"/>
        <v>5</v>
      </c>
      <c r="AV29">
        <v>0</v>
      </c>
      <c r="AW29">
        <v>0</v>
      </c>
      <c r="AX29">
        <v>0</v>
      </c>
      <c r="AY29">
        <v>0</v>
      </c>
      <c r="AZ29">
        <v>0</v>
      </c>
      <c r="BA29">
        <f t="shared" si="4"/>
        <v>4103</v>
      </c>
      <c r="BB29">
        <f t="shared" si="5"/>
        <v>1</v>
      </c>
      <c r="BC29" s="26">
        <f t="shared" si="6"/>
        <v>0</v>
      </c>
      <c r="BD29">
        <f t="shared" si="7"/>
        <v>0</v>
      </c>
      <c r="BE29">
        <f t="shared" si="8"/>
        <v>1</v>
      </c>
      <c r="BF29">
        <f t="shared" si="9"/>
        <v>0</v>
      </c>
      <c r="BG29">
        <f t="shared" si="10"/>
        <v>1</v>
      </c>
      <c r="BH29">
        <f t="shared" si="11"/>
        <v>1</v>
      </c>
      <c r="BI29">
        <f t="shared" si="12"/>
        <v>0</v>
      </c>
      <c r="BJ29">
        <f t="shared" si="13"/>
        <v>0</v>
      </c>
      <c r="BK29">
        <f t="shared" si="14"/>
        <v>0</v>
      </c>
      <c r="BL29">
        <f t="shared" si="15"/>
        <v>0</v>
      </c>
      <c r="BM29">
        <f t="shared" si="16"/>
        <v>0</v>
      </c>
      <c r="BN29">
        <v>1</v>
      </c>
      <c r="BO29">
        <v>0</v>
      </c>
      <c r="BP29">
        <v>1</v>
      </c>
      <c r="BQ29">
        <v>0</v>
      </c>
      <c r="BR29">
        <v>0</v>
      </c>
      <c r="BS29">
        <v>0</v>
      </c>
      <c r="BT29">
        <v>0</v>
      </c>
      <c r="BU29">
        <v>0</v>
      </c>
      <c r="BV29">
        <v>0</v>
      </c>
      <c r="BW29">
        <v>0</v>
      </c>
      <c r="BX29">
        <v>0</v>
      </c>
      <c r="BY29">
        <v>0</v>
      </c>
      <c r="BZ29">
        <v>0</v>
      </c>
      <c r="CA29">
        <v>0</v>
      </c>
      <c r="CB29">
        <v>1</v>
      </c>
      <c r="CC29">
        <v>2500</v>
      </c>
      <c r="CD29">
        <v>0</v>
      </c>
      <c r="CE29">
        <v>0</v>
      </c>
      <c r="CF29">
        <v>0</v>
      </c>
      <c r="CG29">
        <v>0</v>
      </c>
      <c r="CH29">
        <v>0</v>
      </c>
      <c r="CI29">
        <v>0</v>
      </c>
      <c r="CJ29">
        <v>0</v>
      </c>
      <c r="CK29">
        <v>2</v>
      </c>
      <c r="CL29">
        <v>1</v>
      </c>
      <c r="CM29">
        <v>3.1250000000000002E-3</v>
      </c>
      <c r="CN29">
        <v>3.1250000000000002E-3</v>
      </c>
      <c r="CO29">
        <v>0</v>
      </c>
      <c r="CP29">
        <v>0</v>
      </c>
      <c r="CQ29">
        <v>115200</v>
      </c>
      <c r="CR29">
        <v>0</v>
      </c>
      <c r="CS29">
        <v>13</v>
      </c>
      <c r="CT29">
        <v>2</v>
      </c>
      <c r="CU29">
        <v>3</v>
      </c>
      <c r="CV29">
        <v>11</v>
      </c>
      <c r="CW29">
        <v>5</v>
      </c>
      <c r="CX29">
        <v>6</v>
      </c>
      <c r="CY29">
        <v>7</v>
      </c>
      <c r="CZ29">
        <v>8</v>
      </c>
      <c r="DA29">
        <v>9</v>
      </c>
      <c r="DB29">
        <v>10</v>
      </c>
      <c r="DC29">
        <v>0</v>
      </c>
      <c r="DD29">
        <v>0</v>
      </c>
      <c r="DE29">
        <v>0</v>
      </c>
      <c r="DF29">
        <v>0</v>
      </c>
      <c r="DG29">
        <v>0</v>
      </c>
      <c r="DH29">
        <v>0</v>
      </c>
      <c r="DI29">
        <v>27</v>
      </c>
      <c r="DJ29">
        <v>29</v>
      </c>
      <c r="DK29">
        <v>31</v>
      </c>
      <c r="DL29">
        <v>33</v>
      </c>
      <c r="DM29">
        <v>39</v>
      </c>
      <c r="DN29">
        <v>40</v>
      </c>
      <c r="DO29">
        <v>41</v>
      </c>
      <c r="DP29">
        <v>42</v>
      </c>
      <c r="DQ29">
        <v>47</v>
      </c>
      <c r="DR29">
        <v>4</v>
      </c>
      <c r="DS29">
        <v>1</v>
      </c>
      <c r="DT29">
        <v>200</v>
      </c>
      <c r="DU29">
        <v>2</v>
      </c>
      <c r="DV29">
        <v>5</v>
      </c>
      <c r="DW29">
        <v>1</v>
      </c>
      <c r="DX29">
        <v>0</v>
      </c>
      <c r="DY29">
        <v>1</v>
      </c>
      <c r="DZ29">
        <v>0</v>
      </c>
      <c r="EA29">
        <v>0</v>
      </c>
      <c r="EB29">
        <v>0</v>
      </c>
      <c r="EC29">
        <v>0</v>
      </c>
      <c r="ED29">
        <v>20</v>
      </c>
      <c r="EE29">
        <v>0.2</v>
      </c>
      <c r="EF29">
        <v>0</v>
      </c>
      <c r="EG29">
        <v>0</v>
      </c>
      <c r="EH29">
        <v>0</v>
      </c>
      <c r="EI29">
        <v>0</v>
      </c>
      <c r="EJ29">
        <v>0</v>
      </c>
    </row>
    <row r="30" spans="1:140" x14ac:dyDescent="0.3">
      <c r="A30" s="14" t="s">
        <v>143</v>
      </c>
      <c r="C30" s="14" t="str">
        <f>VLOOKUP(A30,Sequences!$A$3:$E$42,5,FALSE())</f>
        <v>Harvest loop fill</v>
      </c>
      <c r="D30" t="s">
        <v>265</v>
      </c>
      <c r="E30" t="s">
        <v>265</v>
      </c>
      <c r="F30" t="s">
        <v>266</v>
      </c>
      <c r="G30" t="s">
        <v>266</v>
      </c>
      <c r="H30" t="s">
        <v>266</v>
      </c>
      <c r="I30" t="s">
        <v>267</v>
      </c>
      <c r="J30" t="s">
        <v>267</v>
      </c>
      <c r="K30" t="s">
        <v>267</v>
      </c>
      <c r="L30" t="s">
        <v>266</v>
      </c>
      <c r="M30" t="s">
        <v>266</v>
      </c>
      <c r="N30" t="s">
        <v>267</v>
      </c>
      <c r="O30" t="s">
        <v>266</v>
      </c>
      <c r="P30" t="s">
        <v>267</v>
      </c>
      <c r="Q30" t="s">
        <v>266</v>
      </c>
      <c r="X30" t="str">
        <f t="shared" si="18"/>
        <v>4111</v>
      </c>
      <c r="Y30">
        <f t="shared" si="1"/>
        <v>1</v>
      </c>
      <c r="Z30">
        <f t="shared" si="2"/>
        <v>1</v>
      </c>
      <c r="AA30" s="1">
        <f t="array" ref="AA30">_xlfn.XLOOKUP(F30,$S$7:$S$11,IF(F$3="NO",$U$7:$U$11,$V$7:$V$11),NA(),0,1)</f>
        <v>1</v>
      </c>
      <c r="AB30" s="1">
        <f t="array" ref="AB30">_xlfn.XLOOKUP(G30,$S$7:$S$11,IF(G$3="NO",$U$7:$U$11,$V$7:$V$11),NA(),0,1)</f>
        <v>1</v>
      </c>
      <c r="AC30" s="1">
        <f t="array" ref="AC30">_xlfn.XLOOKUP(H30,$S$7:$S$11,IF(H$3="NO",$U$7:$U$11,$V$7:$V$11),NA(),0,1)</f>
        <v>1</v>
      </c>
      <c r="AD30" s="1">
        <f t="array" ref="AD30">_xlfn.XLOOKUP(I30,$S$7:$S$11,IF(I$3="NO",$U$7:$U$11,$V$7:$V$11),NA(),0,1)</f>
        <v>1</v>
      </c>
      <c r="AE30" s="1">
        <f t="array" ref="AE30">_xlfn.XLOOKUP(J30,$S$7:$S$11,IF(J$3="NO",$U$7:$U$11,$V$7:$V$11),NA(),0,1)</f>
        <v>0</v>
      </c>
      <c r="AF30" s="1">
        <f t="array" ref="AF30">_xlfn.XLOOKUP(K30,$S$7:$S$11,IF(K$3="NO",$U$7:$U$11,$V$7:$V$11),NA(),0,1)</f>
        <v>1</v>
      </c>
      <c r="AG30" s="1">
        <f t="array" ref="AG30">_xlfn.XLOOKUP(L30,$S$7:$S$11,IF(L$3="NO",$U$7:$U$11,$V$7:$V$11),NA(),0,1)</f>
        <v>1</v>
      </c>
      <c r="AH30" s="1">
        <f t="array" ref="AH30">_xlfn.XLOOKUP(M30,$S$7:$S$11,IF(M$3="NO",$U$7:$U$11,$V$7:$V$11),NA(),0,1)</f>
        <v>0</v>
      </c>
      <c r="AI30" s="1">
        <f t="array" ref="AI30">_xlfn.XLOOKUP(N30,$S$7:$S$11,IF(N$3="NO",$U$7:$U$11,$V$7:$V$11),NA(),0,1)</f>
        <v>1</v>
      </c>
      <c r="AJ30" s="1">
        <f t="array" ref="AJ30">_xlfn.XLOOKUP(O30,$S$7:$S$11,IF(O$3="NO",$U$7:$U$11,$V$7:$V$11),NA(),0,1)</f>
        <v>0</v>
      </c>
      <c r="AK30" s="1">
        <f t="array" ref="AK30">_xlfn.XLOOKUP(P30,$S$7:$S$11,IF(P$3="NO",$U$7:$U$11,$V$7:$V$11),NA(),0,1)</f>
        <v>0</v>
      </c>
      <c r="AL30" s="1">
        <f t="array" ref="AL30">_xlfn.XLOOKUP(Q30,$S$7:$S$11,IF(Q$3="NO",$U$7:$U$11,$V$7:$V$11),NA(),0,1)</f>
        <v>0</v>
      </c>
      <c r="AO30" t="str">
        <f t="shared" si="3"/>
        <v>Harvest loop fill</v>
      </c>
      <c r="AP30">
        <v>0</v>
      </c>
      <c r="AQ30">
        <v>2501</v>
      </c>
      <c r="AR30">
        <v>1002</v>
      </c>
      <c r="AS30">
        <v>4111</v>
      </c>
      <c r="AT30">
        <v>100</v>
      </c>
      <c r="AU30">
        <f>IF(Z30=0,0,AT30)</f>
        <v>100</v>
      </c>
      <c r="AV30">
        <v>0</v>
      </c>
      <c r="AW30">
        <v>0</v>
      </c>
      <c r="AX30">
        <v>0</v>
      </c>
      <c r="AY30">
        <v>0</v>
      </c>
      <c r="AZ30">
        <v>0</v>
      </c>
      <c r="BA30">
        <f t="shared" si="4"/>
        <v>4111</v>
      </c>
      <c r="BB30">
        <f t="shared" si="5"/>
        <v>1</v>
      </c>
      <c r="BC30" s="26">
        <f t="shared" si="6"/>
        <v>0</v>
      </c>
      <c r="BD30">
        <f t="shared" si="7"/>
        <v>1</v>
      </c>
      <c r="BE30">
        <f t="shared" si="8"/>
        <v>1</v>
      </c>
      <c r="BF30">
        <f t="shared" si="9"/>
        <v>0</v>
      </c>
      <c r="BG30">
        <f t="shared" si="10"/>
        <v>1</v>
      </c>
      <c r="BH30">
        <f t="shared" si="11"/>
        <v>1</v>
      </c>
      <c r="BI30">
        <f t="shared" si="12"/>
        <v>0</v>
      </c>
      <c r="BJ30">
        <f t="shared" si="13"/>
        <v>1</v>
      </c>
      <c r="BK30">
        <f t="shared" si="14"/>
        <v>0</v>
      </c>
      <c r="BL30">
        <f t="shared" si="15"/>
        <v>0</v>
      </c>
      <c r="BM30">
        <f t="shared" si="16"/>
        <v>0</v>
      </c>
      <c r="BN30">
        <v>1</v>
      </c>
      <c r="BO30">
        <v>0</v>
      </c>
      <c r="BP30">
        <v>1</v>
      </c>
      <c r="BQ30">
        <v>0</v>
      </c>
      <c r="BR30">
        <v>0</v>
      </c>
      <c r="BS30">
        <v>0</v>
      </c>
      <c r="BT30">
        <v>0</v>
      </c>
      <c r="BU30">
        <v>0</v>
      </c>
      <c r="BV30">
        <v>0</v>
      </c>
      <c r="BW30">
        <v>0</v>
      </c>
      <c r="BX30">
        <v>0</v>
      </c>
      <c r="BY30">
        <v>0</v>
      </c>
      <c r="BZ30">
        <v>0</v>
      </c>
      <c r="CA30">
        <v>0</v>
      </c>
      <c r="CB30">
        <v>1</v>
      </c>
      <c r="CC30">
        <v>20000</v>
      </c>
      <c r="CD30">
        <v>0</v>
      </c>
      <c r="CE30">
        <v>0</v>
      </c>
      <c r="CF30">
        <v>0</v>
      </c>
      <c r="CG30">
        <v>0</v>
      </c>
      <c r="CH30">
        <v>0</v>
      </c>
      <c r="CI30">
        <v>0</v>
      </c>
      <c r="CJ30">
        <v>0</v>
      </c>
      <c r="CK30">
        <v>2</v>
      </c>
      <c r="CL30">
        <v>1</v>
      </c>
      <c r="CM30">
        <v>3.1250000000000002E-3</v>
      </c>
      <c r="CN30">
        <v>3.1250000000000002E-3</v>
      </c>
      <c r="CO30">
        <v>0</v>
      </c>
      <c r="CP30">
        <v>0</v>
      </c>
      <c r="CQ30">
        <v>115200</v>
      </c>
      <c r="CR30">
        <v>0</v>
      </c>
      <c r="CS30">
        <v>13</v>
      </c>
      <c r="CT30">
        <v>2</v>
      </c>
      <c r="CU30">
        <v>3</v>
      </c>
      <c r="CV30">
        <v>11</v>
      </c>
      <c r="CW30">
        <v>5</v>
      </c>
      <c r="CX30">
        <v>6</v>
      </c>
      <c r="CY30">
        <v>7</v>
      </c>
      <c r="CZ30">
        <v>8</v>
      </c>
      <c r="DA30">
        <v>9</v>
      </c>
      <c r="DB30">
        <v>10</v>
      </c>
      <c r="DC30">
        <v>0</v>
      </c>
      <c r="DD30">
        <v>0</v>
      </c>
      <c r="DE30">
        <v>0</v>
      </c>
      <c r="DF30">
        <v>0</v>
      </c>
      <c r="DG30">
        <v>0</v>
      </c>
      <c r="DH30">
        <v>0</v>
      </c>
      <c r="DI30">
        <v>27</v>
      </c>
      <c r="DJ30">
        <v>29</v>
      </c>
      <c r="DK30">
        <v>31</v>
      </c>
      <c r="DL30">
        <v>33</v>
      </c>
      <c r="DM30">
        <v>39</v>
      </c>
      <c r="DN30">
        <v>40</v>
      </c>
      <c r="DO30">
        <v>41</v>
      </c>
      <c r="DP30">
        <v>42</v>
      </c>
      <c r="DQ30">
        <v>47</v>
      </c>
      <c r="DR30">
        <v>4</v>
      </c>
      <c r="DS30">
        <v>1</v>
      </c>
      <c r="DT30">
        <v>200</v>
      </c>
      <c r="DU30">
        <v>2</v>
      </c>
      <c r="DV30">
        <v>5</v>
      </c>
      <c r="DW30">
        <v>1</v>
      </c>
      <c r="DX30">
        <v>0</v>
      </c>
      <c r="DY30">
        <v>1</v>
      </c>
      <c r="DZ30">
        <v>0</v>
      </c>
      <c r="EA30">
        <v>0</v>
      </c>
      <c r="EB30">
        <v>0</v>
      </c>
      <c r="EC30">
        <v>0</v>
      </c>
      <c r="ED30">
        <v>20</v>
      </c>
      <c r="EE30">
        <v>0.2</v>
      </c>
      <c r="EF30">
        <v>0</v>
      </c>
      <c r="EG30">
        <v>0</v>
      </c>
      <c r="EH30">
        <v>0</v>
      </c>
      <c r="EI30">
        <v>0</v>
      </c>
      <c r="EJ30">
        <v>0</v>
      </c>
    </row>
    <row r="31" spans="1:140" x14ac:dyDescent="0.3">
      <c r="A31" s="14" t="s">
        <v>144</v>
      </c>
      <c r="C31" s="14" t="str">
        <f>VLOOKUP(A31,Sequences!$A$3:$E$42,5,FALSE())</f>
        <v>Harvest loop in situ circulation</v>
      </c>
      <c r="D31" t="s">
        <v>263</v>
      </c>
      <c r="E31" t="s">
        <v>265</v>
      </c>
      <c r="F31" t="s">
        <v>266</v>
      </c>
      <c r="G31" t="s">
        <v>266</v>
      </c>
      <c r="H31" t="s">
        <v>266</v>
      </c>
      <c r="I31" t="s">
        <v>266</v>
      </c>
      <c r="J31" t="s">
        <v>267</v>
      </c>
      <c r="K31" t="s">
        <v>267</v>
      </c>
      <c r="L31" t="s">
        <v>266</v>
      </c>
      <c r="M31" t="s">
        <v>266</v>
      </c>
      <c r="N31" t="s">
        <v>266</v>
      </c>
      <c r="O31" t="s">
        <v>267</v>
      </c>
      <c r="P31" t="s">
        <v>264</v>
      </c>
      <c r="Q31" t="s">
        <v>264</v>
      </c>
      <c r="X31" t="str">
        <f t="shared" si="18"/>
        <v>4112</v>
      </c>
      <c r="Y31">
        <f t="shared" si="1"/>
        <v>0</v>
      </c>
      <c r="Z31">
        <f t="shared" si="2"/>
        <v>1</v>
      </c>
      <c r="AA31" s="1">
        <f t="array" ref="AA31">_xlfn.XLOOKUP(F31,$S$7:$S$11,IF(F$3="NO",$U$7:$U$11,$V$7:$V$11),NA(),0,1)</f>
        <v>1</v>
      </c>
      <c r="AB31" s="1">
        <f t="array" ref="AB31">_xlfn.XLOOKUP(G31,$S$7:$S$11,IF(G$3="NO",$U$7:$U$11,$V$7:$V$11),NA(),0,1)</f>
        <v>1</v>
      </c>
      <c r="AC31" s="1">
        <f t="array" ref="AC31">_xlfn.XLOOKUP(H31,$S$7:$S$11,IF(H$3="NO",$U$7:$U$11,$V$7:$V$11),NA(),0,1)</f>
        <v>1</v>
      </c>
      <c r="AD31" s="1">
        <f t="array" ref="AD31">_xlfn.XLOOKUP(I31,$S$7:$S$11,IF(I$3="NO",$U$7:$U$11,$V$7:$V$11),NA(),0,1)</f>
        <v>0</v>
      </c>
      <c r="AE31" s="1">
        <f t="array" ref="AE31">_xlfn.XLOOKUP(J31,$S$7:$S$11,IF(J$3="NO",$U$7:$U$11,$V$7:$V$11),NA(),0,1)</f>
        <v>0</v>
      </c>
      <c r="AF31" s="1">
        <f t="array" ref="AF31">_xlfn.XLOOKUP(K31,$S$7:$S$11,IF(K$3="NO",$U$7:$U$11,$V$7:$V$11),NA(),0,1)</f>
        <v>1</v>
      </c>
      <c r="AG31" s="1">
        <f t="array" ref="AG31">_xlfn.XLOOKUP(L31,$S$7:$S$11,IF(L$3="NO",$U$7:$U$11,$V$7:$V$11),NA(),0,1)</f>
        <v>1</v>
      </c>
      <c r="AH31" s="1">
        <f t="array" ref="AH31">_xlfn.XLOOKUP(M31,$S$7:$S$11,IF(M$3="NO",$U$7:$U$11,$V$7:$V$11),NA(),0,1)</f>
        <v>0</v>
      </c>
      <c r="AI31" s="1">
        <f t="array" ref="AI31">_xlfn.XLOOKUP(N31,$S$7:$S$11,IF(N$3="NO",$U$7:$U$11,$V$7:$V$11),NA(),0,1)</f>
        <v>0</v>
      </c>
      <c r="AJ31" s="1">
        <f t="array" ref="AJ31">_xlfn.XLOOKUP(O31,$S$7:$S$11,IF(O$3="NO",$U$7:$U$11,$V$7:$V$11),NA(),0,1)</f>
        <v>1</v>
      </c>
      <c r="AK31" s="1">
        <f t="array" ref="AK31">_xlfn.XLOOKUP(P31,$S$7:$S$11,IF(P$3="NO",$U$7:$U$11,$V$7:$V$11),NA(),0,1)</f>
        <v>0</v>
      </c>
      <c r="AL31" s="1">
        <f t="array" ref="AL31">_xlfn.XLOOKUP(Q31,$S$7:$S$11,IF(Q$3="NO",$U$7:$U$11,$V$7:$V$11),NA(),0,1)</f>
        <v>0</v>
      </c>
      <c r="AO31" t="str">
        <f t="shared" si="3"/>
        <v>Harvest loop in situ circulation</v>
      </c>
      <c r="AP31">
        <v>0</v>
      </c>
      <c r="AQ31">
        <v>2501</v>
      </c>
      <c r="AR31">
        <v>1002</v>
      </c>
      <c r="AS31">
        <v>4112</v>
      </c>
      <c r="AT31">
        <v>0</v>
      </c>
      <c r="AU31">
        <v>100</v>
      </c>
      <c r="AV31">
        <v>0</v>
      </c>
      <c r="AW31">
        <v>0</v>
      </c>
      <c r="AX31">
        <v>0</v>
      </c>
      <c r="AY31">
        <v>0</v>
      </c>
      <c r="AZ31">
        <v>0</v>
      </c>
      <c r="BA31">
        <f t="shared" si="4"/>
        <v>4112</v>
      </c>
      <c r="BB31">
        <f t="shared" si="5"/>
        <v>1</v>
      </c>
      <c r="BC31" s="26">
        <f t="shared" si="6"/>
        <v>0</v>
      </c>
      <c r="BD31">
        <f t="shared" si="7"/>
        <v>1</v>
      </c>
      <c r="BE31">
        <f t="shared" si="8"/>
        <v>0</v>
      </c>
      <c r="BF31">
        <f t="shared" si="9"/>
        <v>0</v>
      </c>
      <c r="BG31">
        <f t="shared" si="10"/>
        <v>1</v>
      </c>
      <c r="BH31">
        <f t="shared" si="11"/>
        <v>1</v>
      </c>
      <c r="BI31">
        <f t="shared" si="12"/>
        <v>0</v>
      </c>
      <c r="BJ31">
        <f t="shared" si="13"/>
        <v>0</v>
      </c>
      <c r="BK31">
        <f t="shared" si="14"/>
        <v>1</v>
      </c>
      <c r="BL31">
        <f t="shared" si="15"/>
        <v>0</v>
      </c>
      <c r="BM31">
        <f t="shared" si="16"/>
        <v>0</v>
      </c>
      <c r="BN31">
        <v>1</v>
      </c>
      <c r="BO31">
        <v>0</v>
      </c>
      <c r="BP31">
        <v>1</v>
      </c>
      <c r="BQ31">
        <v>0</v>
      </c>
      <c r="BR31">
        <v>0</v>
      </c>
      <c r="BS31">
        <v>0</v>
      </c>
      <c r="BT31">
        <v>0</v>
      </c>
      <c r="BU31">
        <v>0</v>
      </c>
      <c r="BV31">
        <v>0</v>
      </c>
      <c r="BW31">
        <v>0</v>
      </c>
      <c r="BX31">
        <v>0</v>
      </c>
      <c r="BY31">
        <v>0</v>
      </c>
      <c r="BZ31">
        <v>0</v>
      </c>
      <c r="CA31">
        <v>0</v>
      </c>
      <c r="CB31">
        <v>1</v>
      </c>
      <c r="CC31">
        <v>60000</v>
      </c>
      <c r="CD31">
        <v>0</v>
      </c>
      <c r="CE31">
        <v>0</v>
      </c>
      <c r="CF31">
        <v>0</v>
      </c>
      <c r="CG31">
        <v>0</v>
      </c>
      <c r="CH31">
        <v>0</v>
      </c>
      <c r="CI31">
        <v>0</v>
      </c>
      <c r="CJ31">
        <v>0</v>
      </c>
      <c r="CK31">
        <v>2</v>
      </c>
      <c r="CL31">
        <v>1</v>
      </c>
      <c r="CM31">
        <v>3.1250000000000002E-3</v>
      </c>
      <c r="CN31">
        <v>3.1250000000000002E-3</v>
      </c>
      <c r="CO31">
        <v>0</v>
      </c>
      <c r="CP31">
        <v>0</v>
      </c>
      <c r="CQ31">
        <v>115200</v>
      </c>
      <c r="CR31">
        <v>0</v>
      </c>
      <c r="CS31">
        <v>13</v>
      </c>
      <c r="CT31">
        <v>2</v>
      </c>
      <c r="CU31">
        <v>3</v>
      </c>
      <c r="CV31">
        <v>11</v>
      </c>
      <c r="CW31">
        <v>5</v>
      </c>
      <c r="CX31">
        <v>6</v>
      </c>
      <c r="CY31">
        <v>7</v>
      </c>
      <c r="CZ31">
        <v>8</v>
      </c>
      <c r="DA31">
        <v>9</v>
      </c>
      <c r="DB31">
        <v>10</v>
      </c>
      <c r="DC31">
        <v>0</v>
      </c>
      <c r="DD31">
        <v>0</v>
      </c>
      <c r="DE31">
        <v>0</v>
      </c>
      <c r="DF31">
        <v>0</v>
      </c>
      <c r="DG31">
        <v>0</v>
      </c>
      <c r="DH31">
        <v>0</v>
      </c>
      <c r="DI31">
        <v>27</v>
      </c>
      <c r="DJ31">
        <v>29</v>
      </c>
      <c r="DK31">
        <v>31</v>
      </c>
      <c r="DL31">
        <v>33</v>
      </c>
      <c r="DM31">
        <v>39</v>
      </c>
      <c r="DN31">
        <v>40</v>
      </c>
      <c r="DO31">
        <v>41</v>
      </c>
      <c r="DP31">
        <v>42</v>
      </c>
      <c r="DQ31">
        <v>47</v>
      </c>
      <c r="DR31">
        <v>4</v>
      </c>
      <c r="DS31">
        <v>1</v>
      </c>
      <c r="DT31">
        <v>200</v>
      </c>
      <c r="DU31">
        <v>2</v>
      </c>
      <c r="DV31">
        <v>5</v>
      </c>
      <c r="DW31">
        <v>1</v>
      </c>
      <c r="DX31">
        <v>0</v>
      </c>
      <c r="DY31">
        <v>1</v>
      </c>
      <c r="DZ31">
        <v>0</v>
      </c>
      <c r="EA31">
        <v>0</v>
      </c>
      <c r="EB31">
        <v>0</v>
      </c>
      <c r="EC31">
        <v>0</v>
      </c>
      <c r="ED31">
        <v>20</v>
      </c>
      <c r="EE31">
        <v>0.2</v>
      </c>
      <c r="EF31">
        <v>0</v>
      </c>
      <c r="EG31">
        <v>0</v>
      </c>
      <c r="EH31">
        <v>0</v>
      </c>
      <c r="EI31">
        <v>0</v>
      </c>
      <c r="EJ31">
        <v>0</v>
      </c>
    </row>
    <row r="32" spans="1:140" x14ac:dyDescent="0.3">
      <c r="A32" s="59" t="s">
        <v>145</v>
      </c>
      <c r="C32" s="14" t="str">
        <f>VLOOKUP(A32,Sequences!$A$3:$E$42,5,FALSE())</f>
        <v>Harvest loop drain &amp; cell removal</v>
      </c>
      <c r="D32" s="71" t="s">
        <v>263</v>
      </c>
      <c r="E32" t="s">
        <v>265</v>
      </c>
      <c r="F32" t="s">
        <v>266</v>
      </c>
      <c r="G32" t="s">
        <v>266</v>
      </c>
      <c r="H32" t="s">
        <v>266</v>
      </c>
      <c r="I32" t="s">
        <v>266</v>
      </c>
      <c r="J32" t="s">
        <v>267</v>
      </c>
      <c r="K32" t="s">
        <v>267</v>
      </c>
      <c r="L32" t="s">
        <v>266</v>
      </c>
      <c r="M32" t="s">
        <v>267</v>
      </c>
      <c r="N32" t="s">
        <v>266</v>
      </c>
      <c r="O32" t="s">
        <v>267</v>
      </c>
      <c r="P32" t="s">
        <v>264</v>
      </c>
      <c r="Q32" t="s">
        <v>264</v>
      </c>
      <c r="X32" t="str">
        <f t="shared" si="18"/>
        <v>4113</v>
      </c>
      <c r="Y32">
        <f t="shared" si="1"/>
        <v>0</v>
      </c>
      <c r="Z32">
        <f t="shared" si="2"/>
        <v>1</v>
      </c>
      <c r="AA32" s="1">
        <f t="array" ref="AA32">_xlfn.XLOOKUP(F32,$S$7:$S$11,IF(F$3="NO",$U$7:$U$11,$V$7:$V$11),NA(),0,1)</f>
        <v>1</v>
      </c>
      <c r="AB32" s="1">
        <f t="array" ref="AB32">_xlfn.XLOOKUP(G32,$S$7:$S$11,IF(G$3="NO",$U$7:$U$11,$V$7:$V$11),NA(),0,1)</f>
        <v>1</v>
      </c>
      <c r="AC32" s="1">
        <f t="array" ref="AC32">_xlfn.XLOOKUP(H32,$S$7:$S$11,IF(H$3="NO",$U$7:$U$11,$V$7:$V$11),NA(),0,1)</f>
        <v>1</v>
      </c>
      <c r="AD32" s="1">
        <f t="array" ref="AD32">_xlfn.XLOOKUP(I32,$S$7:$S$11,IF(I$3="NO",$U$7:$U$11,$V$7:$V$11),NA(),0,1)</f>
        <v>0</v>
      </c>
      <c r="AE32" s="1">
        <f t="array" ref="AE32">_xlfn.XLOOKUP(J32,$S$7:$S$11,IF(J$3="NO",$U$7:$U$11,$V$7:$V$11),NA(),0,1)</f>
        <v>0</v>
      </c>
      <c r="AF32" s="1">
        <f t="array" ref="AF32">_xlfn.XLOOKUP(K32,$S$7:$S$11,IF(K$3="NO",$U$7:$U$11,$V$7:$V$11),NA(),0,1)</f>
        <v>1</v>
      </c>
      <c r="AG32" s="1">
        <f t="array" ref="AG32">_xlfn.XLOOKUP(L32,$S$7:$S$11,IF(L$3="NO",$U$7:$U$11,$V$7:$V$11),NA(),0,1)</f>
        <v>1</v>
      </c>
      <c r="AH32" s="1">
        <f t="array" ref="AH32">_xlfn.XLOOKUP(M32,$S$7:$S$11,IF(M$3="NO",$U$7:$U$11,$V$7:$V$11),NA(),0,1)</f>
        <v>1</v>
      </c>
      <c r="AI32" s="1">
        <f t="array" ref="AI32">_xlfn.XLOOKUP(N32,$S$7:$S$11,IF(N$3="NO",$U$7:$U$11,$V$7:$V$11),NA(),0,1)</f>
        <v>0</v>
      </c>
      <c r="AJ32" s="1">
        <f t="array" ref="AJ32">_xlfn.XLOOKUP(O32,$S$7:$S$11,IF(O$3="NO",$U$7:$U$11,$V$7:$V$11),NA(),0,1)</f>
        <v>1</v>
      </c>
      <c r="AK32" s="1">
        <f t="array" ref="AK32">_xlfn.XLOOKUP(P32,$S$7:$S$11,IF(P$3="NO",$U$7:$U$11,$V$7:$V$11),NA(),0,1)</f>
        <v>0</v>
      </c>
      <c r="AL32" s="1">
        <f t="array" ref="AL32">_xlfn.XLOOKUP(Q32,$S$7:$S$11,IF(Q$3="NO",$U$7:$U$11,$V$7:$V$11),NA(),0,1)</f>
        <v>0</v>
      </c>
      <c r="AO32" t="str">
        <f t="shared" si="3"/>
        <v>Harvest loop drain &amp; cell removal</v>
      </c>
      <c r="AP32">
        <v>0</v>
      </c>
      <c r="AQ32">
        <v>2501</v>
      </c>
      <c r="AR32">
        <v>1002</v>
      </c>
      <c r="AS32">
        <v>4113</v>
      </c>
      <c r="AT32">
        <v>5</v>
      </c>
      <c r="AU32">
        <f>IF(Z32=0,0,5)</f>
        <v>5</v>
      </c>
      <c r="AV32">
        <v>0</v>
      </c>
      <c r="AW32">
        <v>0</v>
      </c>
      <c r="AX32">
        <v>0</v>
      </c>
      <c r="AY32">
        <v>0</v>
      </c>
      <c r="AZ32">
        <v>0</v>
      </c>
      <c r="BA32">
        <f t="shared" si="4"/>
        <v>4113</v>
      </c>
      <c r="BB32">
        <f t="shared" si="5"/>
        <v>1</v>
      </c>
      <c r="BC32" s="26">
        <f t="shared" si="6"/>
        <v>0</v>
      </c>
      <c r="BD32">
        <f t="shared" si="7"/>
        <v>1</v>
      </c>
      <c r="BE32">
        <f t="shared" si="8"/>
        <v>0</v>
      </c>
      <c r="BF32">
        <f t="shared" si="9"/>
        <v>0</v>
      </c>
      <c r="BG32">
        <f t="shared" si="10"/>
        <v>1</v>
      </c>
      <c r="BH32">
        <f t="shared" si="11"/>
        <v>1</v>
      </c>
      <c r="BI32">
        <f t="shared" si="12"/>
        <v>1</v>
      </c>
      <c r="BJ32">
        <f t="shared" si="13"/>
        <v>0</v>
      </c>
      <c r="BK32">
        <f t="shared" si="14"/>
        <v>1</v>
      </c>
      <c r="BL32">
        <f t="shared" si="15"/>
        <v>0</v>
      </c>
      <c r="BM32">
        <f t="shared" si="16"/>
        <v>0</v>
      </c>
      <c r="BN32">
        <v>1</v>
      </c>
      <c r="BO32">
        <v>0</v>
      </c>
      <c r="BP32">
        <v>1</v>
      </c>
      <c r="BQ32">
        <v>0</v>
      </c>
      <c r="BR32">
        <v>0</v>
      </c>
      <c r="BS32">
        <v>0</v>
      </c>
      <c r="BT32">
        <v>0</v>
      </c>
      <c r="BU32">
        <v>0</v>
      </c>
      <c r="BV32">
        <v>0</v>
      </c>
      <c r="BW32">
        <v>0</v>
      </c>
      <c r="BX32">
        <v>0</v>
      </c>
      <c r="BY32">
        <v>0</v>
      </c>
      <c r="BZ32">
        <v>0</v>
      </c>
      <c r="CA32">
        <v>0</v>
      </c>
      <c r="CB32">
        <v>1</v>
      </c>
      <c r="CC32">
        <v>2500</v>
      </c>
      <c r="CD32">
        <v>0</v>
      </c>
      <c r="CE32">
        <v>0</v>
      </c>
      <c r="CF32">
        <v>0</v>
      </c>
      <c r="CG32">
        <v>0</v>
      </c>
      <c r="CH32">
        <v>0</v>
      </c>
      <c r="CI32">
        <v>0</v>
      </c>
      <c r="CJ32">
        <v>0</v>
      </c>
      <c r="CK32">
        <v>2</v>
      </c>
      <c r="CL32">
        <v>1</v>
      </c>
      <c r="CM32">
        <v>3.1250000000000002E-3</v>
      </c>
      <c r="CN32">
        <v>3.1250000000000002E-3</v>
      </c>
      <c r="CO32">
        <v>0</v>
      </c>
      <c r="CP32">
        <v>0</v>
      </c>
      <c r="CQ32">
        <v>115200</v>
      </c>
      <c r="CR32">
        <v>0</v>
      </c>
      <c r="CS32">
        <v>13</v>
      </c>
      <c r="CT32">
        <v>2</v>
      </c>
      <c r="CU32">
        <v>3</v>
      </c>
      <c r="CV32">
        <v>11</v>
      </c>
      <c r="CW32">
        <v>5</v>
      </c>
      <c r="CX32">
        <v>6</v>
      </c>
      <c r="CY32">
        <v>7</v>
      </c>
      <c r="CZ32">
        <v>8</v>
      </c>
      <c r="DA32">
        <v>9</v>
      </c>
      <c r="DB32">
        <v>10</v>
      </c>
      <c r="DC32">
        <v>0</v>
      </c>
      <c r="DD32">
        <v>0</v>
      </c>
      <c r="DE32">
        <v>0</v>
      </c>
      <c r="DF32">
        <v>0</v>
      </c>
      <c r="DG32">
        <v>0</v>
      </c>
      <c r="DH32">
        <v>0</v>
      </c>
      <c r="DI32">
        <v>27</v>
      </c>
      <c r="DJ32">
        <v>29</v>
      </c>
      <c r="DK32">
        <v>31</v>
      </c>
      <c r="DL32">
        <v>33</v>
      </c>
      <c r="DM32">
        <v>39</v>
      </c>
      <c r="DN32">
        <v>40</v>
      </c>
      <c r="DO32">
        <v>41</v>
      </c>
      <c r="DP32">
        <v>42</v>
      </c>
      <c r="DQ32">
        <v>47</v>
      </c>
      <c r="DR32">
        <v>4</v>
      </c>
      <c r="DS32">
        <v>1</v>
      </c>
      <c r="DT32">
        <v>200</v>
      </c>
      <c r="DU32">
        <v>2</v>
      </c>
      <c r="DV32">
        <v>5</v>
      </c>
      <c r="DW32">
        <v>1</v>
      </c>
      <c r="DX32">
        <v>0</v>
      </c>
      <c r="DY32">
        <v>1</v>
      </c>
      <c r="DZ32">
        <v>0</v>
      </c>
      <c r="EA32">
        <v>0</v>
      </c>
      <c r="EB32">
        <v>0</v>
      </c>
      <c r="EC32">
        <v>0</v>
      </c>
      <c r="ED32">
        <v>20</v>
      </c>
      <c r="EE32">
        <v>0.2</v>
      </c>
      <c r="EF32">
        <v>0</v>
      </c>
      <c r="EG32">
        <v>0</v>
      </c>
      <c r="EH32">
        <v>0</v>
      </c>
      <c r="EI32">
        <v>0</v>
      </c>
      <c r="EJ32">
        <v>0</v>
      </c>
    </row>
    <row r="33" spans="1:140" x14ac:dyDescent="0.3">
      <c r="A33" s="14" t="s">
        <v>146</v>
      </c>
      <c r="C33" s="14" t="str">
        <f>VLOOKUP(A33,Sequences!$A$3:$E$42,5,FALSE())</f>
        <v>Harvest loop flush</v>
      </c>
      <c r="D33" t="s">
        <v>265</v>
      </c>
      <c r="E33" t="s">
        <v>265</v>
      </c>
      <c r="F33" t="s">
        <v>266</v>
      </c>
      <c r="G33" t="s">
        <v>266</v>
      </c>
      <c r="H33" t="s">
        <v>266</v>
      </c>
      <c r="I33" t="s">
        <v>267</v>
      </c>
      <c r="J33" t="s">
        <v>267</v>
      </c>
      <c r="K33" t="s">
        <v>267</v>
      </c>
      <c r="L33" t="s">
        <v>266</v>
      </c>
      <c r="M33" t="s">
        <v>266</v>
      </c>
      <c r="N33" t="s">
        <v>267</v>
      </c>
      <c r="O33" t="s">
        <v>266</v>
      </c>
      <c r="P33" t="s">
        <v>264</v>
      </c>
      <c r="Q33" t="s">
        <v>264</v>
      </c>
      <c r="X33" t="str">
        <f t="shared" si="18"/>
        <v>4114</v>
      </c>
      <c r="Y33">
        <f t="shared" si="1"/>
        <v>1</v>
      </c>
      <c r="Z33">
        <f t="shared" si="2"/>
        <v>1</v>
      </c>
      <c r="AA33" s="1">
        <f t="array" ref="AA33">_xlfn.XLOOKUP(F33,$S$7:$S$11,IF(F$3="NO",$U$7:$U$11,$V$7:$V$11),NA(),0,1)</f>
        <v>1</v>
      </c>
      <c r="AB33" s="1">
        <f t="array" ref="AB33">_xlfn.XLOOKUP(G33,$S$7:$S$11,IF(G$3="NO",$U$7:$U$11,$V$7:$V$11),NA(),0,1)</f>
        <v>1</v>
      </c>
      <c r="AC33" s="1">
        <f t="array" ref="AC33">_xlfn.XLOOKUP(H33,$S$7:$S$11,IF(H$3="NO",$U$7:$U$11,$V$7:$V$11),NA(),0,1)</f>
        <v>1</v>
      </c>
      <c r="AD33" s="1">
        <f t="array" ref="AD33">_xlfn.XLOOKUP(I33,$S$7:$S$11,IF(I$3="NO",$U$7:$U$11,$V$7:$V$11),NA(),0,1)</f>
        <v>1</v>
      </c>
      <c r="AE33" s="1">
        <f t="array" ref="AE33">_xlfn.XLOOKUP(J33,$S$7:$S$11,IF(J$3="NO",$U$7:$U$11,$V$7:$V$11),NA(),0,1)</f>
        <v>0</v>
      </c>
      <c r="AF33" s="1">
        <f t="array" ref="AF33">_xlfn.XLOOKUP(K33,$S$7:$S$11,IF(K$3="NO",$U$7:$U$11,$V$7:$V$11),NA(),0,1)</f>
        <v>1</v>
      </c>
      <c r="AG33" s="1">
        <f t="array" ref="AG33">_xlfn.XLOOKUP(L33,$S$7:$S$11,IF(L$3="NO",$U$7:$U$11,$V$7:$V$11),NA(),0,1)</f>
        <v>1</v>
      </c>
      <c r="AH33" s="1">
        <f t="array" ref="AH33">_xlfn.XLOOKUP(M33,$S$7:$S$11,IF(M$3="NO",$U$7:$U$11,$V$7:$V$11),NA(),0,1)</f>
        <v>0</v>
      </c>
      <c r="AI33" s="1">
        <f t="array" ref="AI33">_xlfn.XLOOKUP(N33,$S$7:$S$11,IF(N$3="NO",$U$7:$U$11,$V$7:$V$11),NA(),0,1)</f>
        <v>1</v>
      </c>
      <c r="AJ33" s="1">
        <f t="array" ref="AJ33">_xlfn.XLOOKUP(O33,$S$7:$S$11,IF(O$3="NO",$U$7:$U$11,$V$7:$V$11),NA(),0,1)</f>
        <v>0</v>
      </c>
      <c r="AK33" s="1">
        <f t="array" ref="AK33">_xlfn.XLOOKUP(P33,$S$7:$S$11,IF(P$3="NO",$U$7:$U$11,$V$7:$V$11),NA(),0,1)</f>
        <v>0</v>
      </c>
      <c r="AL33" s="1">
        <f t="array" ref="AL33">_xlfn.XLOOKUP(Q33,$S$7:$S$11,IF(Q$3="NO",$U$7:$U$11,$V$7:$V$11),NA(),0,1)</f>
        <v>0</v>
      </c>
      <c r="AO33" t="str">
        <f t="shared" si="3"/>
        <v>Harvest loop flush</v>
      </c>
      <c r="AP33">
        <v>0</v>
      </c>
      <c r="AQ33">
        <v>2501</v>
      </c>
      <c r="AR33">
        <v>1002</v>
      </c>
      <c r="AS33">
        <v>4114</v>
      </c>
      <c r="AT33">
        <v>100</v>
      </c>
      <c r="AU33">
        <f>IF(Z33=0,0,AT33)</f>
        <v>100</v>
      </c>
      <c r="AV33">
        <v>0</v>
      </c>
      <c r="AW33">
        <v>0</v>
      </c>
      <c r="AX33">
        <v>0</v>
      </c>
      <c r="AY33">
        <v>0</v>
      </c>
      <c r="AZ33">
        <v>0</v>
      </c>
      <c r="BA33">
        <f t="shared" si="4"/>
        <v>4114</v>
      </c>
      <c r="BB33">
        <f t="shared" si="5"/>
        <v>1</v>
      </c>
      <c r="BC33" s="26">
        <f t="shared" si="6"/>
        <v>0</v>
      </c>
      <c r="BD33">
        <f t="shared" si="7"/>
        <v>1</v>
      </c>
      <c r="BE33">
        <f t="shared" si="8"/>
        <v>1</v>
      </c>
      <c r="BF33">
        <f t="shared" si="9"/>
        <v>0</v>
      </c>
      <c r="BG33">
        <f t="shared" si="10"/>
        <v>1</v>
      </c>
      <c r="BH33">
        <f t="shared" si="11"/>
        <v>1</v>
      </c>
      <c r="BI33">
        <f t="shared" si="12"/>
        <v>0</v>
      </c>
      <c r="BJ33">
        <f t="shared" si="13"/>
        <v>1</v>
      </c>
      <c r="BK33">
        <f t="shared" si="14"/>
        <v>0</v>
      </c>
      <c r="BL33">
        <f t="shared" si="15"/>
        <v>0</v>
      </c>
      <c r="BM33">
        <f t="shared" si="16"/>
        <v>0</v>
      </c>
      <c r="BN33">
        <v>1</v>
      </c>
      <c r="BO33">
        <v>0</v>
      </c>
      <c r="BP33">
        <v>1</v>
      </c>
      <c r="BQ33">
        <v>0</v>
      </c>
      <c r="BR33">
        <v>0</v>
      </c>
      <c r="BS33">
        <v>0</v>
      </c>
      <c r="BT33">
        <v>0</v>
      </c>
      <c r="BU33">
        <v>0</v>
      </c>
      <c r="BV33">
        <v>0</v>
      </c>
      <c r="BW33">
        <v>0</v>
      </c>
      <c r="BX33">
        <v>0</v>
      </c>
      <c r="BY33">
        <v>0</v>
      </c>
      <c r="BZ33">
        <v>0</v>
      </c>
      <c r="CA33">
        <v>0</v>
      </c>
      <c r="CB33">
        <v>1</v>
      </c>
      <c r="CC33">
        <v>60000</v>
      </c>
      <c r="CD33">
        <v>0</v>
      </c>
      <c r="CE33">
        <v>0</v>
      </c>
      <c r="CF33">
        <v>0</v>
      </c>
      <c r="CG33">
        <v>0</v>
      </c>
      <c r="CH33">
        <v>0</v>
      </c>
      <c r="CI33">
        <v>0</v>
      </c>
      <c r="CJ33">
        <v>0</v>
      </c>
      <c r="CK33">
        <v>2</v>
      </c>
      <c r="CL33">
        <v>1</v>
      </c>
      <c r="CM33">
        <v>3.1250000000000002E-3</v>
      </c>
      <c r="CN33">
        <v>3.1250000000000002E-3</v>
      </c>
      <c r="CO33">
        <v>0</v>
      </c>
      <c r="CP33">
        <v>0</v>
      </c>
      <c r="CQ33">
        <v>115200</v>
      </c>
      <c r="CR33">
        <v>0</v>
      </c>
      <c r="CS33">
        <v>13</v>
      </c>
      <c r="CT33">
        <v>2</v>
      </c>
      <c r="CU33">
        <v>3</v>
      </c>
      <c r="CV33">
        <v>11</v>
      </c>
      <c r="CW33">
        <v>5</v>
      </c>
      <c r="CX33">
        <v>6</v>
      </c>
      <c r="CY33">
        <v>7</v>
      </c>
      <c r="CZ33">
        <v>8</v>
      </c>
      <c r="DA33">
        <v>9</v>
      </c>
      <c r="DB33">
        <v>10</v>
      </c>
      <c r="DC33">
        <v>0</v>
      </c>
      <c r="DD33">
        <v>0</v>
      </c>
      <c r="DE33">
        <v>0</v>
      </c>
      <c r="DF33">
        <v>0</v>
      </c>
      <c r="DG33">
        <v>0</v>
      </c>
      <c r="DH33">
        <v>0</v>
      </c>
      <c r="DI33">
        <v>27</v>
      </c>
      <c r="DJ33">
        <v>29</v>
      </c>
      <c r="DK33">
        <v>31</v>
      </c>
      <c r="DL33">
        <v>33</v>
      </c>
      <c r="DM33">
        <v>39</v>
      </c>
      <c r="DN33">
        <v>40</v>
      </c>
      <c r="DO33">
        <v>41</v>
      </c>
      <c r="DP33">
        <v>42</v>
      </c>
      <c r="DQ33">
        <v>47</v>
      </c>
      <c r="DR33">
        <v>4</v>
      </c>
      <c r="DS33">
        <v>1</v>
      </c>
      <c r="DT33">
        <v>200</v>
      </c>
      <c r="DU33">
        <v>2</v>
      </c>
      <c r="DV33">
        <v>5</v>
      </c>
      <c r="DW33">
        <v>1</v>
      </c>
      <c r="DX33">
        <v>0</v>
      </c>
      <c r="DY33">
        <v>1</v>
      </c>
      <c r="DZ33">
        <v>0</v>
      </c>
      <c r="EA33">
        <v>0</v>
      </c>
      <c r="EB33">
        <v>0</v>
      </c>
      <c r="EC33">
        <v>0</v>
      </c>
      <c r="ED33">
        <v>20</v>
      </c>
      <c r="EE33">
        <v>0.2</v>
      </c>
      <c r="EF33">
        <v>0</v>
      </c>
      <c r="EG33">
        <v>0</v>
      </c>
      <c r="EH33">
        <v>0</v>
      </c>
      <c r="EI33">
        <v>0</v>
      </c>
      <c r="EJ33">
        <v>0</v>
      </c>
    </row>
    <row r="37" spans="1:140" x14ac:dyDescent="0.3">
      <c r="G37" t="s">
        <v>291</v>
      </c>
    </row>
    <row r="38" spans="1:140" x14ac:dyDescent="0.3">
      <c r="G38" s="75" t="s">
        <v>292</v>
      </c>
      <c r="H38" s="75" t="s">
        <v>293</v>
      </c>
      <c r="I38" s="75" t="s">
        <v>294</v>
      </c>
      <c r="J38" s="75" t="s">
        <v>295</v>
      </c>
    </row>
    <row r="39" spans="1:140" x14ac:dyDescent="0.3">
      <c r="G39" s="1" t="s">
        <v>152</v>
      </c>
      <c r="H39" s="76" t="s">
        <v>173</v>
      </c>
      <c r="I39" s="1" t="s">
        <v>173</v>
      </c>
      <c r="J39" s="1" t="s">
        <v>175</v>
      </c>
    </row>
    <row r="40" spans="1:140" x14ac:dyDescent="0.3">
      <c r="G40" s="1" t="s">
        <v>153</v>
      </c>
      <c r="H40" s="76" t="s">
        <v>173</v>
      </c>
      <c r="I40" s="77" t="s">
        <v>174</v>
      </c>
      <c r="J40" s="1" t="s">
        <v>176</v>
      </c>
    </row>
    <row r="41" spans="1:140" x14ac:dyDescent="0.3">
      <c r="G41" s="1" t="s">
        <v>154</v>
      </c>
      <c r="H41" s="76" t="s">
        <v>173</v>
      </c>
      <c r="I41" s="78" t="s">
        <v>177</v>
      </c>
      <c r="J41" s="1" t="s">
        <v>175</v>
      </c>
    </row>
    <row r="42" spans="1:140" x14ac:dyDescent="0.3">
      <c r="G42" s="1" t="s">
        <v>155</v>
      </c>
      <c r="H42" s="76" t="s">
        <v>174</v>
      </c>
      <c r="I42" s="78" t="s">
        <v>177</v>
      </c>
      <c r="J42" s="1" t="s">
        <v>176</v>
      </c>
    </row>
    <row r="43" spans="1:140" x14ac:dyDescent="0.3">
      <c r="G43" s="1" t="s">
        <v>156</v>
      </c>
      <c r="H43" s="76" t="s">
        <v>173</v>
      </c>
      <c r="I43" s="1" t="s">
        <v>173</v>
      </c>
      <c r="J43" s="1" t="s">
        <v>175</v>
      </c>
    </row>
    <row r="44" spans="1:140" x14ac:dyDescent="0.3">
      <c r="G44" s="1" t="s">
        <v>157</v>
      </c>
      <c r="H44" s="76" t="s">
        <v>174</v>
      </c>
      <c r="I44" s="78" t="s">
        <v>177</v>
      </c>
      <c r="J44" s="1" t="s">
        <v>176</v>
      </c>
    </row>
    <row r="45" spans="1:140" x14ac:dyDescent="0.3">
      <c r="G45" s="1" t="s">
        <v>158</v>
      </c>
      <c r="H45" s="76" t="s">
        <v>173</v>
      </c>
      <c r="I45" s="78" t="s">
        <v>177</v>
      </c>
      <c r="J45" s="1" t="s">
        <v>175</v>
      </c>
    </row>
    <row r="46" spans="1:140" x14ac:dyDescent="0.3">
      <c r="G46" s="1" t="s">
        <v>159</v>
      </c>
      <c r="H46" s="76" t="s">
        <v>174</v>
      </c>
      <c r="I46" s="78" t="s">
        <v>177</v>
      </c>
      <c r="J46" s="1" t="s">
        <v>176</v>
      </c>
    </row>
    <row r="47" spans="1:140" x14ac:dyDescent="0.3">
      <c r="G47" s="1" t="s">
        <v>160</v>
      </c>
      <c r="H47" s="76" t="s">
        <v>174</v>
      </c>
      <c r="I47" s="78" t="s">
        <v>177</v>
      </c>
      <c r="J47" s="1" t="s">
        <v>176</v>
      </c>
    </row>
    <row r="48" spans="1:140" x14ac:dyDescent="0.3">
      <c r="G48" s="1" t="s">
        <v>161</v>
      </c>
      <c r="H48" s="76" t="s">
        <v>174</v>
      </c>
      <c r="I48" s="1" t="s">
        <v>174</v>
      </c>
      <c r="J48" s="1" t="s">
        <v>176</v>
      </c>
    </row>
  </sheetData>
  <conditionalFormatting sqref="D5:E33">
    <cfRule type="cellIs" dxfId="62" priority="2" operator="equal">
      <formula>"Rev"</formula>
    </cfRule>
  </conditionalFormatting>
  <conditionalFormatting sqref="D5:E1048576">
    <cfRule type="containsText" dxfId="61" priority="3" operator="containsText" text="On">
      <formula>NOT(ISERROR(SEARCH("On",D5)))</formula>
    </cfRule>
    <cfRule type="containsText" dxfId="60" priority="4" operator="containsText" text="Off">
      <formula>NOT(ISERROR(SEARCH("Off",D5)))</formula>
    </cfRule>
  </conditionalFormatting>
  <conditionalFormatting sqref="F1:Q1048576 T7">
    <cfRule type="containsText" dxfId="59" priority="5" operator="containsText" text="Natural">
      <formula>NOT(ISERROR(SEARCH("Natural",F1)))</formula>
    </cfRule>
    <cfRule type="containsText" dxfId="58" priority="6" operator="containsText" text="Open">
      <formula>NOT(ISERROR(SEARCH("Open",F1)))</formula>
    </cfRule>
    <cfRule type="containsText" dxfId="57" priority="7" operator="containsText" text="Closed">
      <formula>NOT(ISERROR(SEARCH("Closed",F1)))</formula>
    </cfRule>
  </conditionalFormatting>
  <conditionalFormatting sqref="F3:Q3">
    <cfRule type="cellIs" dxfId="56" priority="8" operator="equal">
      <formula>"NO"</formula>
    </cfRule>
  </conditionalFormatting>
  <conditionalFormatting sqref="S8:S10">
    <cfRule type="containsText" dxfId="55" priority="12" operator="containsText" text="Natural">
      <formula>NOT(ISERROR(SEARCH("Natural",S8)))</formula>
    </cfRule>
    <cfRule type="containsText" dxfId="54" priority="13" operator="containsText" text="Open">
      <formula>NOT(ISERROR(SEARCH("Open",S8)))</formula>
    </cfRule>
    <cfRule type="containsText" dxfId="53" priority="14" operator="containsText" text="Closed">
      <formula>NOT(ISERROR(SEARCH("Closed",S8)))</formula>
    </cfRule>
  </conditionalFormatting>
  <conditionalFormatting sqref="S11">
    <cfRule type="cellIs" dxfId="52" priority="15" operator="equal">
      <formula>"Rev"</formula>
    </cfRule>
    <cfRule type="containsText" dxfId="51" priority="16" operator="containsText" text="On">
      <formula>NOT(ISERROR(SEARCH("On",S11)))</formula>
    </cfRule>
    <cfRule type="containsText" dxfId="50" priority="17" operator="containsText" text="Off">
      <formula>NOT(ISERROR(SEARCH("Off",S11)))</formula>
    </cfRule>
  </conditionalFormatting>
  <conditionalFormatting sqref="AA3:AJ3">
    <cfRule type="containsText" dxfId="49" priority="18" operator="containsText" text="Natural">
      <formula>NOT(ISERROR(SEARCH("Natural",AA3)))</formula>
    </cfRule>
    <cfRule type="containsText" dxfId="48" priority="19" operator="containsText" text="Open">
      <formula>NOT(ISERROR(SEARCH("Open",AA3)))</formula>
    </cfRule>
    <cfRule type="containsText" dxfId="47" priority="20" operator="containsText" text="Closed">
      <formula>NOT(ISERROR(SEARCH("Closed",AA3)))</formula>
    </cfRule>
  </conditionalFormatting>
  <conditionalFormatting sqref="AA2:AL2">
    <cfRule type="containsText" dxfId="46" priority="21" operator="containsText" text="Natural">
      <formula>NOT(ISERROR(SEARCH("Natural",AA2)))</formula>
    </cfRule>
    <cfRule type="containsText" dxfId="45" priority="22" operator="containsText" text="Open">
      <formula>NOT(ISERROR(SEARCH("Open",AA2)))</formula>
    </cfRule>
    <cfRule type="containsText" dxfId="44" priority="23" operator="containsText" text="Closed">
      <formula>NOT(ISERROR(SEARCH("Closed",AA2)))</formula>
    </cfRule>
  </conditionalFormatting>
  <conditionalFormatting sqref="AA4:AL4">
    <cfRule type="containsText" dxfId="43" priority="24" operator="containsText" text="Natural">
      <formula>NOT(ISERROR(SEARCH("Natural",AA4)))</formula>
    </cfRule>
    <cfRule type="containsText" dxfId="42" priority="25" operator="containsText" text="Open">
      <formula>NOT(ISERROR(SEARCH("Open",AA4)))</formula>
    </cfRule>
    <cfRule type="containsText" dxfId="41" priority="26" operator="containsText" text="Closed">
      <formula>NOT(ISERROR(SEARCH("Closed",AA4)))</formula>
    </cfRule>
  </conditionalFormatting>
  <pageMargins left="0.7" right="0.7" top="0.75" bottom="0.75"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Config!$B$2:$B$3</xm:f>
          </x14:formula1>
          <x14:formula2>
            <xm:f>0</xm:f>
          </x14:formula2>
          <xm:sqref>D34:E46</xm:sqref>
        </x14:dataValidation>
        <x14:dataValidation type="list" allowBlank="1" showInputMessage="1" showErrorMessage="1" xr:uid="{00000000-0002-0000-0100-000001000000}">
          <x14:formula1>
            <xm:f>Config!$B$2:$B$4</xm:f>
          </x14:formula1>
          <x14:formula2>
            <xm:f>0</xm:f>
          </x14:formula2>
          <xm:sqref>D5:E33</xm:sqref>
        </x14:dataValidation>
        <x14:dataValidation type="list" allowBlank="1" showInputMessage="1" showErrorMessage="1" xr:uid="{00000000-0002-0000-0100-000002000000}">
          <x14:formula1>
            <xm:f>Config!$C$2:$C$4</xm:f>
          </x14:formula1>
          <x14:formula2>
            <xm:f>0</xm:f>
          </x14:formula2>
          <xm:sqref>AA3:AH3 F5:Q46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4"/>
  <sheetViews>
    <sheetView zoomScale="75" zoomScaleNormal="75" workbookViewId="0">
      <selection activeCell="E44" sqref="E44"/>
    </sheetView>
  </sheetViews>
  <sheetFormatPr defaultColWidth="8.77734375" defaultRowHeight="14.4" x14ac:dyDescent="0.3"/>
  <sheetData>
    <row r="1" spans="2:3" x14ac:dyDescent="0.3">
      <c r="B1" s="14" t="s">
        <v>296</v>
      </c>
      <c r="C1" s="14" t="s">
        <v>292</v>
      </c>
    </row>
    <row r="2" spans="2:3" x14ac:dyDescent="0.3">
      <c r="B2" t="s">
        <v>265</v>
      </c>
      <c r="C2" t="s">
        <v>267</v>
      </c>
    </row>
    <row r="3" spans="2:3" x14ac:dyDescent="0.3">
      <c r="B3" t="s">
        <v>263</v>
      </c>
      <c r="C3" t="s">
        <v>266</v>
      </c>
    </row>
    <row r="4" spans="2:3" x14ac:dyDescent="0.3">
      <c r="B4" t="s">
        <v>272</v>
      </c>
      <c r="C4" t="s">
        <v>264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G48"/>
  <sheetViews>
    <sheetView showGridLines="0" zoomScale="75" zoomScaleNormal="75" workbookViewId="0">
      <pane xSplit="1" ySplit="2" topLeftCell="Y3" activePane="bottomRight" state="frozen"/>
      <selection pane="topRight" activeCell="AQ1" sqref="AQ1"/>
      <selection pane="bottomLeft" activeCell="A3" sqref="A3"/>
      <selection pane="bottomRight" activeCell="AH8" sqref="AH8"/>
    </sheetView>
  </sheetViews>
  <sheetFormatPr defaultColWidth="8.77734375" defaultRowHeight="14.4" outlineLevelCol="2" x14ac:dyDescent="0.3"/>
  <cols>
    <col min="1" max="1" width="8.77734375" style="14"/>
    <col min="2" max="2" width="1.77734375" style="14" hidden="1" customWidth="1" outlineLevel="1"/>
    <col min="3" max="3" width="47.77734375" style="14" hidden="1" customWidth="1" outlineLevel="1"/>
    <col min="4" max="19" width="8.77734375" hidden="1" outlineLevel="1"/>
    <col min="20" max="20" width="15.21875" hidden="1" customWidth="1" outlineLevel="1"/>
    <col min="21" max="23" width="8.77734375" hidden="1" outlineLevel="1"/>
    <col min="24" max="26" width="8.77734375" outlineLevel="2"/>
    <col min="27" max="38" width="8.77734375" style="1" outlineLevel="2"/>
    <col min="39" max="39" width="15" customWidth="1" outlineLevel="2"/>
    <col min="40" max="40" width="13.5546875" customWidth="1"/>
    <col min="41" max="41" width="47.77734375" customWidth="1"/>
    <col min="46" max="46" width="11.77734375" customWidth="1"/>
    <col min="47" max="47" width="17.6640625" customWidth="1"/>
    <col min="64" max="64" width="15" customWidth="1"/>
    <col min="65" max="65" width="12.44140625" customWidth="1"/>
  </cols>
  <sheetData>
    <row r="1" spans="1:137" x14ac:dyDescent="0.3">
      <c r="A1" s="55" t="s">
        <v>148</v>
      </c>
      <c r="B1" s="55"/>
      <c r="C1" s="55"/>
    </row>
    <row r="2" spans="1:137" s="14" customFormat="1" x14ac:dyDescent="0.3">
      <c r="A2" s="56" t="s">
        <v>149</v>
      </c>
      <c r="B2" s="56"/>
      <c r="C2" s="56"/>
      <c r="D2" s="57" t="s">
        <v>150</v>
      </c>
      <c r="E2" s="57" t="s">
        <v>151</v>
      </c>
      <c r="F2" s="57" t="s">
        <v>152</v>
      </c>
      <c r="G2" s="57" t="s">
        <v>153</v>
      </c>
      <c r="H2" s="57" t="s">
        <v>154</v>
      </c>
      <c r="I2" s="57" t="s">
        <v>155</v>
      </c>
      <c r="J2" s="57" t="s">
        <v>156</v>
      </c>
      <c r="K2" s="57" t="s">
        <v>157</v>
      </c>
      <c r="L2" s="57" t="s">
        <v>158</v>
      </c>
      <c r="M2" s="57" t="s">
        <v>159</v>
      </c>
      <c r="N2" s="57" t="s">
        <v>160</v>
      </c>
      <c r="O2" s="57" t="s">
        <v>161</v>
      </c>
      <c r="P2" s="57" t="s">
        <v>162</v>
      </c>
      <c r="Q2" s="57" t="s">
        <v>163</v>
      </c>
      <c r="X2" s="14" t="s">
        <v>2</v>
      </c>
      <c r="Y2" s="14" t="s">
        <v>150</v>
      </c>
      <c r="Z2" s="14" t="s">
        <v>151</v>
      </c>
      <c r="AA2" s="57" t="s">
        <v>152</v>
      </c>
      <c r="AB2" s="57" t="s">
        <v>153</v>
      </c>
      <c r="AC2" s="57" t="s">
        <v>154</v>
      </c>
      <c r="AD2" s="57" t="s">
        <v>155</v>
      </c>
      <c r="AE2" s="57" t="s">
        <v>156</v>
      </c>
      <c r="AF2" s="57" t="s">
        <v>157</v>
      </c>
      <c r="AG2" s="57" t="s">
        <v>158</v>
      </c>
      <c r="AH2" s="57" t="s">
        <v>159</v>
      </c>
      <c r="AI2" s="57" t="s">
        <v>160</v>
      </c>
      <c r="AJ2" s="57" t="s">
        <v>161</v>
      </c>
      <c r="AK2" s="57" t="s">
        <v>162</v>
      </c>
      <c r="AL2" s="57" t="s">
        <v>163</v>
      </c>
      <c r="AT2" s="14" t="s">
        <v>164</v>
      </c>
      <c r="AU2" s="14" t="s">
        <v>165</v>
      </c>
      <c r="AW2" s="26" t="s">
        <v>166</v>
      </c>
      <c r="AY2" s="58" t="s">
        <v>167</v>
      </c>
      <c r="BA2" s="58" t="s">
        <v>167</v>
      </c>
      <c r="BH2" s="59" t="s">
        <v>168</v>
      </c>
      <c r="BI2" s="59" t="s">
        <v>168</v>
      </c>
      <c r="BJ2" s="59" t="s">
        <v>168</v>
      </c>
      <c r="BK2" s="59" t="s">
        <v>168</v>
      </c>
      <c r="BL2" s="14" t="s">
        <v>169</v>
      </c>
    </row>
    <row r="3" spans="1:137" s="14" customFormat="1" x14ac:dyDescent="0.3">
      <c r="C3" s="14" t="s">
        <v>172</v>
      </c>
      <c r="F3" s="32" t="s">
        <v>173</v>
      </c>
      <c r="G3" s="32" t="s">
        <v>173</v>
      </c>
      <c r="H3" s="32" t="s">
        <v>173</v>
      </c>
      <c r="I3" s="32" t="s">
        <v>174</v>
      </c>
      <c r="J3" s="32" t="s">
        <v>173</v>
      </c>
      <c r="K3" s="32" t="s">
        <v>174</v>
      </c>
      <c r="L3" s="32" t="s">
        <v>173</v>
      </c>
      <c r="M3" s="32" t="s">
        <v>174</v>
      </c>
      <c r="N3" s="32" t="s">
        <v>174</v>
      </c>
      <c r="O3" s="32" t="s">
        <v>174</v>
      </c>
      <c r="P3" s="32" t="s">
        <v>173</v>
      </c>
      <c r="Q3" s="32" t="s">
        <v>174</v>
      </c>
      <c r="AA3" s="1" t="s">
        <v>175</v>
      </c>
      <c r="AB3" s="1" t="s">
        <v>176</v>
      </c>
      <c r="AC3" s="1" t="s">
        <v>175</v>
      </c>
      <c r="AD3" s="1" t="s">
        <v>176</v>
      </c>
      <c r="AE3" s="1" t="s">
        <v>175</v>
      </c>
      <c r="AF3" s="1" t="s">
        <v>176</v>
      </c>
      <c r="AG3" s="1" t="s">
        <v>175</v>
      </c>
      <c r="AH3" s="1" t="s">
        <v>176</v>
      </c>
      <c r="AI3" s="1" t="s">
        <v>176</v>
      </c>
      <c r="AJ3" s="1" t="s">
        <v>176</v>
      </c>
      <c r="AK3" s="32"/>
      <c r="AL3" s="32"/>
      <c r="AV3" s="14" t="s">
        <v>173</v>
      </c>
      <c r="AW3" s="26" t="s">
        <v>174</v>
      </c>
      <c r="AX3" s="14" t="s">
        <v>177</v>
      </c>
      <c r="AY3" s="26" t="s">
        <v>177</v>
      </c>
      <c r="AZ3" s="14" t="s">
        <v>173</v>
      </c>
      <c r="BA3" s="26" t="s">
        <v>177</v>
      </c>
      <c r="BB3" s="14" t="s">
        <v>177</v>
      </c>
      <c r="BC3" s="14" t="s">
        <v>177</v>
      </c>
      <c r="BD3" s="14" t="s">
        <v>177</v>
      </c>
      <c r="BE3" s="14" t="s">
        <v>174</v>
      </c>
      <c r="BH3" s="59"/>
      <c r="BI3" s="59"/>
      <c r="BJ3" s="59"/>
      <c r="BK3" s="59"/>
    </row>
    <row r="4" spans="1:137" s="14" customFormat="1" x14ac:dyDescent="0.3">
      <c r="C4" s="59" t="s">
        <v>178</v>
      </c>
      <c r="D4" s="32"/>
      <c r="E4" s="32"/>
      <c r="F4" s="32" t="s">
        <v>173</v>
      </c>
      <c r="G4" s="60" t="s">
        <v>174</v>
      </c>
      <c r="H4" s="61" t="s">
        <v>177</v>
      </c>
      <c r="I4" s="61" t="s">
        <v>177</v>
      </c>
      <c r="J4" s="32" t="s">
        <v>173</v>
      </c>
      <c r="K4" s="61" t="s">
        <v>177</v>
      </c>
      <c r="L4" s="61" t="s">
        <v>177</v>
      </c>
      <c r="M4" s="61" t="s">
        <v>177</v>
      </c>
      <c r="N4" s="61" t="s">
        <v>177</v>
      </c>
      <c r="O4" s="32" t="s">
        <v>174</v>
      </c>
      <c r="P4" s="32"/>
      <c r="Q4" s="32"/>
      <c r="AA4" s="32" t="s">
        <v>173</v>
      </c>
      <c r="AB4" s="60" t="s">
        <v>174</v>
      </c>
      <c r="AC4" s="61" t="s">
        <v>177</v>
      </c>
      <c r="AD4" s="61" t="s">
        <v>177</v>
      </c>
      <c r="AE4" s="32" t="s">
        <v>173</v>
      </c>
      <c r="AF4" s="61" t="s">
        <v>177</v>
      </c>
      <c r="AG4" s="61" t="s">
        <v>177</v>
      </c>
      <c r="AH4" s="61" t="s">
        <v>177</v>
      </c>
      <c r="AI4" s="61" t="s">
        <v>177</v>
      </c>
      <c r="AJ4" s="32" t="s">
        <v>174</v>
      </c>
      <c r="AK4" s="32"/>
      <c r="AL4" s="32"/>
      <c r="AP4" s="14" t="s">
        <v>179</v>
      </c>
      <c r="AQ4" s="14" t="s">
        <v>180</v>
      </c>
      <c r="AR4" s="14" t="s">
        <v>181</v>
      </c>
      <c r="AS4" s="14" t="s">
        <v>182</v>
      </c>
      <c r="AT4" s="62" t="s">
        <v>297</v>
      </c>
      <c r="AU4" s="62" t="s">
        <v>298</v>
      </c>
      <c r="AV4" s="14" t="s">
        <v>189</v>
      </c>
      <c r="AW4" s="26" t="s">
        <v>190</v>
      </c>
      <c r="AX4" s="14" t="s">
        <v>191</v>
      </c>
      <c r="AY4" s="26" t="s">
        <v>192</v>
      </c>
      <c r="AZ4" s="14" t="s">
        <v>193</v>
      </c>
      <c r="BA4" s="26" t="s">
        <v>194</v>
      </c>
      <c r="BB4" s="14" t="s">
        <v>195</v>
      </c>
      <c r="BC4" s="14" t="s">
        <v>196</v>
      </c>
      <c r="BD4" s="14" t="s">
        <v>197</v>
      </c>
      <c r="BE4" s="14" t="s">
        <v>198</v>
      </c>
      <c r="BF4" s="14" t="s">
        <v>199</v>
      </c>
      <c r="BG4" s="14" t="s">
        <v>200</v>
      </c>
      <c r="BH4" s="14" t="s">
        <v>201</v>
      </c>
      <c r="BI4" s="14" t="s">
        <v>202</v>
      </c>
      <c r="BJ4" s="14" t="s">
        <v>203</v>
      </c>
      <c r="BK4" s="14" t="s">
        <v>204</v>
      </c>
      <c r="BL4" s="62" t="s">
        <v>205</v>
      </c>
      <c r="BM4" s="62" t="s">
        <v>206</v>
      </c>
      <c r="BN4" s="14" t="s">
        <v>248</v>
      </c>
      <c r="BO4" s="14" t="s">
        <v>258</v>
      </c>
      <c r="BP4" s="14" t="s">
        <v>247</v>
      </c>
      <c r="BQ4" s="14" t="s">
        <v>216</v>
      </c>
      <c r="BR4" s="14" t="s">
        <v>217</v>
      </c>
      <c r="BS4" s="14" t="s">
        <v>249</v>
      </c>
      <c r="BT4" s="14" t="s">
        <v>250</v>
      </c>
      <c r="BU4" s="14" t="s">
        <v>251</v>
      </c>
      <c r="BV4" s="14" t="s">
        <v>259</v>
      </c>
      <c r="BW4" s="14" t="s">
        <v>260</v>
      </c>
      <c r="BX4" s="14" t="s">
        <v>261</v>
      </c>
      <c r="BY4" s="14" t="s">
        <v>213</v>
      </c>
      <c r="BZ4" s="14" t="s">
        <v>214</v>
      </c>
      <c r="CA4" s="14" t="s">
        <v>215</v>
      </c>
      <c r="CB4" s="14" t="s">
        <v>253</v>
      </c>
      <c r="CC4" s="14" t="s">
        <v>254</v>
      </c>
      <c r="CD4" s="14" t="s">
        <v>255</v>
      </c>
      <c r="CE4" s="14" t="s">
        <v>256</v>
      </c>
      <c r="CF4" s="14" t="s">
        <v>299</v>
      </c>
      <c r="CG4" s="14" t="s">
        <v>300</v>
      </c>
      <c r="CH4" s="14" t="s">
        <v>301</v>
      </c>
      <c r="CI4" s="14" t="s">
        <v>302</v>
      </c>
      <c r="CJ4" s="14" t="s">
        <v>237</v>
      </c>
      <c r="CK4" s="14" t="s">
        <v>238</v>
      </c>
      <c r="CL4" s="14" t="s">
        <v>239</v>
      </c>
      <c r="CM4" s="14" t="s">
        <v>240</v>
      </c>
      <c r="CN4" s="14" t="s">
        <v>241</v>
      </c>
      <c r="CO4" s="14" t="s">
        <v>242</v>
      </c>
      <c r="CP4" s="14" t="s">
        <v>243</v>
      </c>
      <c r="CQ4" s="14" t="s">
        <v>244</v>
      </c>
      <c r="CR4" s="14" t="s">
        <v>221</v>
      </c>
      <c r="CS4" s="14" t="s">
        <v>222</v>
      </c>
      <c r="CT4" s="14" t="s">
        <v>223</v>
      </c>
      <c r="CU4" s="14" t="s">
        <v>224</v>
      </c>
      <c r="CV4" s="14" t="s">
        <v>225</v>
      </c>
      <c r="CW4" s="14" t="s">
        <v>226</v>
      </c>
      <c r="CX4" s="14" t="s">
        <v>227</v>
      </c>
      <c r="CY4" s="14" t="s">
        <v>228</v>
      </c>
      <c r="CZ4" s="14" t="s">
        <v>229</v>
      </c>
      <c r="DA4" s="14" t="s">
        <v>230</v>
      </c>
      <c r="DB4" s="14" t="s">
        <v>231</v>
      </c>
      <c r="DC4" s="14" t="s">
        <v>232</v>
      </c>
      <c r="DD4" s="14" t="s">
        <v>233</v>
      </c>
      <c r="DE4" s="14" t="s">
        <v>234</v>
      </c>
      <c r="DF4" s="14" t="s">
        <v>235</v>
      </c>
      <c r="DG4" s="14" t="s">
        <v>236</v>
      </c>
      <c r="DH4" s="14" t="s">
        <v>245</v>
      </c>
      <c r="DI4" s="14" t="s">
        <v>246</v>
      </c>
      <c r="DJ4" s="14" t="s">
        <v>252</v>
      </c>
      <c r="DK4" s="14" t="s">
        <v>257</v>
      </c>
      <c r="DL4" s="14" t="s">
        <v>185</v>
      </c>
      <c r="DM4" s="14" t="s">
        <v>186</v>
      </c>
      <c r="DN4" s="14" t="s">
        <v>218</v>
      </c>
      <c r="DO4" s="14" t="s">
        <v>219</v>
      </c>
      <c r="DP4" s="14" t="s">
        <v>220</v>
      </c>
      <c r="DQ4" s="14" t="s">
        <v>188</v>
      </c>
      <c r="DR4" s="14" t="s">
        <v>262</v>
      </c>
    </row>
    <row r="5" spans="1:137" x14ac:dyDescent="0.3">
      <c r="A5" s="14" t="s">
        <v>41</v>
      </c>
      <c r="C5" s="14" t="str">
        <f>VLOOKUP(A5,Sequences!$A$3:$E$42,5,FALSE())</f>
        <v>LEM reservoir fill</v>
      </c>
      <c r="D5" t="s">
        <v>263</v>
      </c>
      <c r="E5" t="s">
        <v>263</v>
      </c>
      <c r="F5" t="s">
        <v>264</v>
      </c>
      <c r="G5" t="s">
        <v>264</v>
      </c>
      <c r="H5" t="s">
        <v>264</v>
      </c>
      <c r="I5" t="s">
        <v>264</v>
      </c>
      <c r="J5" t="s">
        <v>264</v>
      </c>
      <c r="K5" t="s">
        <v>264</v>
      </c>
      <c r="L5" t="s">
        <v>264</v>
      </c>
      <c r="M5" t="s">
        <v>264</v>
      </c>
      <c r="N5" t="s">
        <v>264</v>
      </c>
      <c r="O5" t="s">
        <v>264</v>
      </c>
      <c r="P5" t="s">
        <v>264</v>
      </c>
      <c r="Q5" t="s">
        <v>264</v>
      </c>
      <c r="X5" t="str">
        <f t="shared" ref="X5:X21" si="0">CONCATENATE("4",SUBSTITUTE(_xlfn.TEXTAFTER(A5,"-",,1,0,NA()),".","")&amp;REPT("0",3-LEN(SUBSTITUTE(_xlfn.TEXTAFTER(A5,"-",,1,0,NA()),".",""))))</f>
        <v>4010</v>
      </c>
      <c r="Y5">
        <f t="shared" ref="Y5:Y33" si="1">IF(D5="Off",0,IF(D5="On",1,IF(D5="Rev",-1,NA())))</f>
        <v>0</v>
      </c>
      <c r="Z5">
        <f t="shared" ref="Z5:Z33" si="2">IF(E5="Off",0,IF(E5="On",1,IF(E5="Rev",-1,NA())))</f>
        <v>0</v>
      </c>
      <c r="AA5" s="1">
        <f t="array" ref="AA5">_xlfn.XLOOKUP(F5,$S$7:$S$11,IF(F$3="NO",$U$7:$U$11,$V$7:$V$11),NA(),0,1)</f>
        <v>0</v>
      </c>
      <c r="AB5" s="1">
        <f t="array" ref="AB5">_xlfn.XLOOKUP(G5,$S$7:$S$11,IF(G$3="NO",$U$7:$U$11,$V$7:$V$11),NA(),0,1)</f>
        <v>0</v>
      </c>
      <c r="AC5" s="1">
        <f t="array" ref="AC5">_xlfn.XLOOKUP(H5,$S$7:$S$11,IF(H$3="NO",$U$7:$U$11,$V$7:$V$11),NA(),0,1)</f>
        <v>0</v>
      </c>
      <c r="AD5" s="1">
        <f t="array" ref="AD5">_xlfn.XLOOKUP(I5,$S$7:$S$11,IF(I$3="NO",$U$7:$U$11,$V$7:$V$11),NA(),0,1)</f>
        <v>0</v>
      </c>
      <c r="AE5" s="1">
        <f t="array" ref="AE5">_xlfn.XLOOKUP(J5,$S$7:$S$11,IF(J$3="NO",$U$7:$U$11,$V$7:$V$11),NA(),0,1)</f>
        <v>0</v>
      </c>
      <c r="AF5" s="1">
        <f t="array" ref="AF5">_xlfn.XLOOKUP(K5,$S$7:$S$11,IF(K$3="NO",$U$7:$U$11,$V$7:$V$11),NA(),0,1)</f>
        <v>0</v>
      </c>
      <c r="AG5" s="1">
        <f t="array" ref="AG5">_xlfn.XLOOKUP(L5,$S$7:$S$11,IF(L$3="NO",$U$7:$U$11,$V$7:$V$11),NA(),0,1)</f>
        <v>0</v>
      </c>
      <c r="AH5" s="1">
        <f t="array" ref="AH5">_xlfn.XLOOKUP(M5,$S$7:$S$11,IF(M$3="NO",$U$7:$U$11,$V$7:$V$11),NA(),0,1)</f>
        <v>0</v>
      </c>
      <c r="AI5" s="1">
        <f t="array" ref="AI5">_xlfn.XLOOKUP(N5,$S$7:$S$11,IF(N$3="NO",$U$7:$U$11,$V$7:$V$11),NA(),0,1)</f>
        <v>0</v>
      </c>
      <c r="AJ5" s="1">
        <f t="array" ref="AJ5">_xlfn.XLOOKUP(O5,$S$7:$S$11,IF(O$3="NO",$U$7:$U$11,$V$7:$V$11),NA(),0,1)</f>
        <v>0</v>
      </c>
      <c r="AK5" s="1">
        <f t="array" ref="AK5">_xlfn.XLOOKUP(P5,$S$7:$S$11,IF(P$3="NO",$U$7:$U$11,$V$7:$V$11),NA(),0,1)</f>
        <v>0</v>
      </c>
      <c r="AL5" s="1">
        <f t="array" ref="AL5">_xlfn.XLOOKUP(Q5,$S$7:$S$11,IF(Q$3="NO",$U$7:$U$11,$V$7:$V$11),NA(),0,1)</f>
        <v>0</v>
      </c>
      <c r="AO5" t="str">
        <f t="shared" ref="AO5:AO33" si="3">C5</f>
        <v>LEM reservoir fill</v>
      </c>
      <c r="AP5">
        <v>0</v>
      </c>
      <c r="AQ5">
        <v>2501</v>
      </c>
      <c r="AR5">
        <v>1002</v>
      </c>
      <c r="AS5">
        <v>4010</v>
      </c>
      <c r="AT5">
        <v>5</v>
      </c>
      <c r="AU5">
        <f>IF(Z5=0,0,5)</f>
        <v>0</v>
      </c>
      <c r="AV5">
        <f t="shared" ref="AV5:AV11" si="4">AA5</f>
        <v>0</v>
      </c>
      <c r="AW5" s="26">
        <f t="shared" ref="AW5:AW33" si="5">IF(AB5=0,1,0)</f>
        <v>1</v>
      </c>
      <c r="AX5">
        <f t="shared" ref="AX5:BG12" si="6">AC5</f>
        <v>0</v>
      </c>
      <c r="AY5">
        <f t="shared" si="6"/>
        <v>0</v>
      </c>
      <c r="AZ5">
        <f t="shared" si="6"/>
        <v>0</v>
      </c>
      <c r="BA5">
        <f t="shared" si="6"/>
        <v>0</v>
      </c>
      <c r="BB5">
        <f t="shared" si="6"/>
        <v>0</v>
      </c>
      <c r="BC5">
        <f t="shared" si="6"/>
        <v>0</v>
      </c>
      <c r="BD5">
        <f t="shared" si="6"/>
        <v>0</v>
      </c>
      <c r="BE5">
        <f t="shared" si="6"/>
        <v>0</v>
      </c>
      <c r="BF5">
        <f t="shared" si="6"/>
        <v>0</v>
      </c>
      <c r="BG5">
        <f t="shared" si="6"/>
        <v>0</v>
      </c>
      <c r="BH5">
        <v>1</v>
      </c>
      <c r="BI5">
        <v>0</v>
      </c>
      <c r="BJ5">
        <v>1</v>
      </c>
      <c r="BK5">
        <v>0</v>
      </c>
      <c r="BL5">
        <v>1</v>
      </c>
      <c r="BM5">
        <v>2500</v>
      </c>
      <c r="BN5">
        <v>200</v>
      </c>
      <c r="BO5">
        <v>20</v>
      </c>
      <c r="BP5">
        <v>1</v>
      </c>
      <c r="BQ5">
        <v>3.1250000000000002E-3</v>
      </c>
      <c r="BR5">
        <v>3.1250000000000002E-3</v>
      </c>
      <c r="BS5">
        <v>2</v>
      </c>
      <c r="BT5">
        <v>5</v>
      </c>
      <c r="BU5">
        <v>1</v>
      </c>
      <c r="BV5">
        <v>0.2</v>
      </c>
      <c r="BW5">
        <v>0</v>
      </c>
      <c r="BX5">
        <v>0</v>
      </c>
      <c r="BY5">
        <v>0</v>
      </c>
      <c r="BZ5">
        <v>2</v>
      </c>
      <c r="CA5">
        <v>1</v>
      </c>
      <c r="CB5">
        <v>1</v>
      </c>
      <c r="CC5">
        <v>0</v>
      </c>
      <c r="CD5">
        <v>0</v>
      </c>
      <c r="CE5">
        <v>0</v>
      </c>
      <c r="CF5">
        <v>1</v>
      </c>
      <c r="CG5">
        <v>1</v>
      </c>
      <c r="CH5">
        <v>0</v>
      </c>
      <c r="CI5">
        <v>0</v>
      </c>
      <c r="CJ5">
        <v>27</v>
      </c>
      <c r="CK5">
        <v>29</v>
      </c>
      <c r="CL5">
        <v>31</v>
      </c>
      <c r="CM5">
        <v>33</v>
      </c>
      <c r="CN5">
        <v>39</v>
      </c>
      <c r="CO5">
        <v>40</v>
      </c>
      <c r="CP5">
        <v>41</v>
      </c>
      <c r="CQ5">
        <v>42</v>
      </c>
      <c r="CR5">
        <v>13</v>
      </c>
      <c r="CS5">
        <v>2</v>
      </c>
      <c r="CT5">
        <v>3</v>
      </c>
      <c r="CU5">
        <v>11</v>
      </c>
      <c r="CV5">
        <v>5</v>
      </c>
      <c r="CW5">
        <v>6</v>
      </c>
      <c r="CX5">
        <v>7</v>
      </c>
      <c r="CY5">
        <v>8</v>
      </c>
      <c r="CZ5">
        <v>9</v>
      </c>
      <c r="DA5">
        <v>10</v>
      </c>
      <c r="DB5">
        <v>4</v>
      </c>
      <c r="DC5">
        <v>12</v>
      </c>
      <c r="DD5">
        <v>14</v>
      </c>
      <c r="DE5">
        <v>15</v>
      </c>
      <c r="DF5">
        <v>16</v>
      </c>
      <c r="DG5">
        <v>17</v>
      </c>
      <c r="DH5">
        <v>47</v>
      </c>
      <c r="DI5">
        <v>54</v>
      </c>
      <c r="DJ5">
        <v>0</v>
      </c>
      <c r="DK5">
        <v>8</v>
      </c>
      <c r="DL5">
        <v>0</v>
      </c>
      <c r="DM5">
        <v>0</v>
      </c>
      <c r="DN5">
        <v>115200</v>
      </c>
      <c r="DO5">
        <v>115200</v>
      </c>
      <c r="DP5">
        <v>115200</v>
      </c>
      <c r="DQ5">
        <f t="shared" ref="DQ5:DQ33" si="7">AS5</f>
        <v>4010</v>
      </c>
      <c r="DR5">
        <v>0</v>
      </c>
      <c r="EG5" s="14"/>
    </row>
    <row r="6" spans="1:137" x14ac:dyDescent="0.3">
      <c r="A6" s="14" t="s">
        <v>46</v>
      </c>
      <c r="C6" s="14" t="str">
        <f>VLOOKUP(A6,Sequences!$A$3:$E$42,5,FALSE())</f>
        <v>Line fill L04 and L11</v>
      </c>
      <c r="D6" t="s">
        <v>265</v>
      </c>
      <c r="E6" t="s">
        <v>263</v>
      </c>
      <c r="F6" t="s">
        <v>266</v>
      </c>
      <c r="G6" t="s">
        <v>264</v>
      </c>
      <c r="H6" t="s">
        <v>264</v>
      </c>
      <c r="I6" t="s">
        <v>267</v>
      </c>
      <c r="J6" t="s">
        <v>266</v>
      </c>
      <c r="K6" t="s">
        <v>264</v>
      </c>
      <c r="L6" t="s">
        <v>266</v>
      </c>
      <c r="M6" t="s">
        <v>267</v>
      </c>
      <c r="N6" t="s">
        <v>264</v>
      </c>
      <c r="O6" t="s">
        <v>264</v>
      </c>
      <c r="P6" t="s">
        <v>267</v>
      </c>
      <c r="Q6" t="s">
        <v>266</v>
      </c>
      <c r="X6" t="str">
        <f t="shared" si="0"/>
        <v>4021</v>
      </c>
      <c r="Y6">
        <f t="shared" si="1"/>
        <v>1</v>
      </c>
      <c r="Z6">
        <f t="shared" si="2"/>
        <v>0</v>
      </c>
      <c r="AA6" s="1">
        <f t="array" ref="AA6">_xlfn.XLOOKUP(F6,$S$7:$S$11,IF(F$3="NO",$U$7:$U$11,$V$7:$V$11),NA(),0,1)</f>
        <v>1</v>
      </c>
      <c r="AB6" s="1">
        <f t="array" ref="AB6">_xlfn.XLOOKUP(G6,$S$7:$S$11,IF(G$3="NO",$U$7:$U$11,$V$7:$V$11),NA(),0,1)</f>
        <v>0</v>
      </c>
      <c r="AC6" s="1">
        <f t="array" ref="AC6">_xlfn.XLOOKUP(H6,$S$7:$S$11,IF(H$3="NO",$U$7:$U$11,$V$7:$V$11),NA(),0,1)</f>
        <v>0</v>
      </c>
      <c r="AD6" s="1">
        <f t="array" ref="AD6">_xlfn.XLOOKUP(I6,$S$7:$S$11,IF(I$3="NO",$U$7:$U$11,$V$7:$V$11),NA(),0,1)</f>
        <v>1</v>
      </c>
      <c r="AE6" s="1">
        <f t="array" ref="AE6">_xlfn.XLOOKUP(J6,$S$7:$S$11,IF(J$3="NO",$U$7:$U$11,$V$7:$V$11),NA(),0,1)</f>
        <v>1</v>
      </c>
      <c r="AF6" s="1">
        <f t="array" ref="AF6">_xlfn.XLOOKUP(K6,$S$7:$S$11,IF(K$3="NO",$U$7:$U$11,$V$7:$V$11),NA(),0,1)</f>
        <v>0</v>
      </c>
      <c r="AG6" s="1">
        <f t="array" ref="AG6">_xlfn.XLOOKUP(L6,$S$7:$S$11,IF(L$3="NO",$U$7:$U$11,$V$7:$V$11),NA(),0,1)</f>
        <v>1</v>
      </c>
      <c r="AH6" s="1">
        <f t="array" ref="AH6">_xlfn.XLOOKUP(M6,$S$7:$S$11,IF(M$3="NO",$U$7:$U$11,$V$7:$V$11),NA(),0,1)</f>
        <v>1</v>
      </c>
      <c r="AI6" s="1">
        <f t="array" ref="AI6">_xlfn.XLOOKUP(N6,$S$7:$S$11,IF(N$3="NO",$U$7:$U$11,$V$7:$V$11),NA(),0,1)</f>
        <v>0</v>
      </c>
      <c r="AJ6" s="1">
        <f t="array" ref="AJ6">_xlfn.XLOOKUP(O6,$S$7:$S$11,IF(O$3="NO",$U$7:$U$11,$V$7:$V$11),NA(),0,1)</f>
        <v>0</v>
      </c>
      <c r="AK6" s="1">
        <f t="array" ref="AK6">_xlfn.XLOOKUP(P6,$S$7:$S$11,IF(P$3="NO",$U$7:$U$11,$V$7:$V$11),NA(),0,1)</f>
        <v>0</v>
      </c>
      <c r="AL6" s="1">
        <f t="array" ref="AL6">_xlfn.XLOOKUP(Q6,$S$7:$S$11,IF(Q$3="NO",$U$7:$U$11,$V$7:$V$11),NA(),0,1)</f>
        <v>0</v>
      </c>
      <c r="AO6" t="str">
        <f t="shared" si="3"/>
        <v>Line fill L04 and L11</v>
      </c>
      <c r="AP6">
        <v>0</v>
      </c>
      <c r="AQ6">
        <v>2501</v>
      </c>
      <c r="AR6">
        <v>1002</v>
      </c>
      <c r="AS6">
        <v>4021</v>
      </c>
      <c r="AT6">
        <v>40</v>
      </c>
      <c r="AU6">
        <f>IF(Z6=0,0,5)</f>
        <v>0</v>
      </c>
      <c r="AV6">
        <f t="shared" si="4"/>
        <v>1</v>
      </c>
      <c r="AW6" s="26">
        <f t="shared" si="5"/>
        <v>1</v>
      </c>
      <c r="AX6">
        <f t="shared" si="6"/>
        <v>0</v>
      </c>
      <c r="AY6">
        <f t="shared" si="6"/>
        <v>1</v>
      </c>
      <c r="AZ6">
        <f t="shared" si="6"/>
        <v>1</v>
      </c>
      <c r="BA6">
        <f t="shared" si="6"/>
        <v>0</v>
      </c>
      <c r="BB6">
        <f t="shared" si="6"/>
        <v>1</v>
      </c>
      <c r="BC6">
        <f t="shared" si="6"/>
        <v>1</v>
      </c>
      <c r="BD6">
        <f t="shared" si="6"/>
        <v>0</v>
      </c>
      <c r="BE6">
        <f t="shared" si="6"/>
        <v>0</v>
      </c>
      <c r="BF6">
        <f t="shared" si="6"/>
        <v>0</v>
      </c>
      <c r="BG6">
        <f t="shared" si="6"/>
        <v>0</v>
      </c>
      <c r="BH6">
        <v>1</v>
      </c>
      <c r="BI6">
        <v>0</v>
      </c>
      <c r="BJ6">
        <v>1</v>
      </c>
      <c r="BK6">
        <v>0</v>
      </c>
      <c r="BL6">
        <v>1</v>
      </c>
      <c r="BM6">
        <v>10000</v>
      </c>
      <c r="BN6">
        <v>200</v>
      </c>
      <c r="BO6">
        <v>20</v>
      </c>
      <c r="BP6">
        <v>1</v>
      </c>
      <c r="BQ6">
        <v>3.1250000000000002E-3</v>
      </c>
      <c r="BR6">
        <v>3.1250000000000002E-3</v>
      </c>
      <c r="BS6">
        <v>2</v>
      </c>
      <c r="BT6">
        <v>5</v>
      </c>
      <c r="BU6">
        <v>1</v>
      </c>
      <c r="BV6">
        <v>0.2</v>
      </c>
      <c r="BW6">
        <v>0</v>
      </c>
      <c r="BX6">
        <v>0</v>
      </c>
      <c r="BY6">
        <v>0</v>
      </c>
      <c r="BZ6">
        <v>2</v>
      </c>
      <c r="CA6">
        <v>1</v>
      </c>
      <c r="CB6">
        <v>1</v>
      </c>
      <c r="CC6">
        <v>0</v>
      </c>
      <c r="CD6">
        <v>0</v>
      </c>
      <c r="CE6">
        <v>0</v>
      </c>
      <c r="CF6">
        <v>1</v>
      </c>
      <c r="CG6">
        <v>1</v>
      </c>
      <c r="CH6">
        <v>0</v>
      </c>
      <c r="CI6">
        <v>0</v>
      </c>
      <c r="CJ6">
        <v>27</v>
      </c>
      <c r="CK6">
        <v>29</v>
      </c>
      <c r="CL6">
        <v>31</v>
      </c>
      <c r="CM6">
        <v>33</v>
      </c>
      <c r="CN6">
        <v>39</v>
      </c>
      <c r="CO6">
        <v>40</v>
      </c>
      <c r="CP6">
        <v>41</v>
      </c>
      <c r="CQ6">
        <v>42</v>
      </c>
      <c r="CR6">
        <v>13</v>
      </c>
      <c r="CS6">
        <v>2</v>
      </c>
      <c r="CT6">
        <v>3</v>
      </c>
      <c r="CU6">
        <v>11</v>
      </c>
      <c r="CV6">
        <v>5</v>
      </c>
      <c r="CW6">
        <v>6</v>
      </c>
      <c r="CX6">
        <v>7</v>
      </c>
      <c r="CY6">
        <v>8</v>
      </c>
      <c r="CZ6">
        <v>9</v>
      </c>
      <c r="DA6">
        <v>10</v>
      </c>
      <c r="DB6">
        <v>4</v>
      </c>
      <c r="DC6">
        <v>12</v>
      </c>
      <c r="DD6">
        <v>14</v>
      </c>
      <c r="DE6">
        <v>15</v>
      </c>
      <c r="DF6">
        <v>16</v>
      </c>
      <c r="DG6">
        <v>17</v>
      </c>
      <c r="DH6">
        <v>47</v>
      </c>
      <c r="DI6">
        <v>54</v>
      </c>
      <c r="DJ6">
        <v>0</v>
      </c>
      <c r="DK6">
        <v>8</v>
      </c>
      <c r="DL6">
        <v>0</v>
      </c>
      <c r="DM6">
        <v>0</v>
      </c>
      <c r="DN6">
        <v>115200</v>
      </c>
      <c r="DO6">
        <v>115200</v>
      </c>
      <c r="DP6">
        <v>115200</v>
      </c>
      <c r="DQ6">
        <f t="shared" si="7"/>
        <v>4021</v>
      </c>
      <c r="DR6">
        <v>0</v>
      </c>
    </row>
    <row r="7" spans="1:137" x14ac:dyDescent="0.3">
      <c r="A7" s="14" t="s">
        <v>50</v>
      </c>
      <c r="C7" s="14" t="str">
        <f>VLOOKUP(A7,Sequences!$A$3:$E$42,5,FALSE())</f>
        <v>Line fill ECS</v>
      </c>
      <c r="D7" t="s">
        <v>265</v>
      </c>
      <c r="E7" t="s">
        <v>265</v>
      </c>
      <c r="F7" t="s">
        <v>266</v>
      </c>
      <c r="G7" t="s">
        <v>266</v>
      </c>
      <c r="H7" t="s">
        <v>266</v>
      </c>
      <c r="I7" t="s">
        <v>267</v>
      </c>
      <c r="J7" t="s">
        <v>267</v>
      </c>
      <c r="K7" t="s">
        <v>267</v>
      </c>
      <c r="L7" t="s">
        <v>266</v>
      </c>
      <c r="M7" t="s">
        <v>266</v>
      </c>
      <c r="N7" t="s">
        <v>267</v>
      </c>
      <c r="O7" t="s">
        <v>266</v>
      </c>
      <c r="P7" t="s">
        <v>267</v>
      </c>
      <c r="Q7" t="s">
        <v>266</v>
      </c>
      <c r="S7" s="63" t="s">
        <v>268</v>
      </c>
      <c r="T7" s="64" t="s">
        <v>7</v>
      </c>
      <c r="U7" s="65" t="s">
        <v>173</v>
      </c>
      <c r="V7" s="66" t="s">
        <v>174</v>
      </c>
      <c r="W7" s="32"/>
      <c r="X7" t="str">
        <f t="shared" si="0"/>
        <v>4022</v>
      </c>
      <c r="Y7">
        <f t="shared" si="1"/>
        <v>1</v>
      </c>
      <c r="Z7">
        <f t="shared" si="2"/>
        <v>1</v>
      </c>
      <c r="AA7" s="1">
        <f t="array" ref="AA7">_xlfn.XLOOKUP(F7,$S$7:$S$11,IF(F$3="NO",$U$7:$U$11,$V$7:$V$11),NA(),0,1)</f>
        <v>1</v>
      </c>
      <c r="AB7" s="1">
        <f t="array" ref="AB7">_xlfn.XLOOKUP(G7,$S$7:$S$11,IF(G$3="NO",$U$7:$U$11,$V$7:$V$11),NA(),0,1)</f>
        <v>1</v>
      </c>
      <c r="AC7" s="1">
        <f t="array" ref="AC7">_xlfn.XLOOKUP(H7,$S$7:$S$11,IF(H$3="NO",$U$7:$U$11,$V$7:$V$11),NA(),0,1)</f>
        <v>1</v>
      </c>
      <c r="AD7" s="1">
        <f t="array" ref="AD7">_xlfn.XLOOKUP(I7,$S$7:$S$11,IF(I$3="NO",$U$7:$U$11,$V$7:$V$11),NA(),0,1)</f>
        <v>1</v>
      </c>
      <c r="AE7" s="1">
        <f t="array" ref="AE7">_xlfn.XLOOKUP(J7,$S$7:$S$11,IF(J$3="NO",$U$7:$U$11,$V$7:$V$11),NA(),0,1)</f>
        <v>0</v>
      </c>
      <c r="AF7" s="1">
        <f t="array" ref="AF7">_xlfn.XLOOKUP(K7,$S$7:$S$11,IF(K$3="NO",$U$7:$U$11,$V$7:$V$11),NA(),0,1)</f>
        <v>1</v>
      </c>
      <c r="AG7" s="1">
        <f t="array" ref="AG7">_xlfn.XLOOKUP(L7,$S$7:$S$11,IF(L$3="NO",$U$7:$U$11,$V$7:$V$11),NA(),0,1)</f>
        <v>1</v>
      </c>
      <c r="AH7" s="1">
        <f t="array" ref="AH7">_xlfn.XLOOKUP(M7,$S$7:$S$11,IF(M$3="NO",$U$7:$U$11,$V$7:$V$11),NA(),0,1)</f>
        <v>0</v>
      </c>
      <c r="AI7" s="1">
        <f t="array" ref="AI7">_xlfn.XLOOKUP(N7,$S$7:$S$11,IF(N$3="NO",$U$7:$U$11,$V$7:$V$11),NA(),0,1)</f>
        <v>1</v>
      </c>
      <c r="AJ7" s="1">
        <f t="array" ref="AJ7">_xlfn.XLOOKUP(O7,$S$7:$S$11,IF(O$3="NO",$U$7:$U$11,$V$7:$V$11),NA(),0,1)</f>
        <v>0</v>
      </c>
      <c r="AK7" s="1">
        <f t="array" ref="AK7">_xlfn.XLOOKUP(P7,$S$7:$S$11,IF(P$3="NO",$U$7:$U$11,$V$7:$V$11),NA(),0,1)</f>
        <v>0</v>
      </c>
      <c r="AL7" s="1">
        <f t="array" ref="AL7">_xlfn.XLOOKUP(Q7,$S$7:$S$11,IF(Q$3="NO",$U$7:$U$11,$V$7:$V$11),NA(),0,1)</f>
        <v>0</v>
      </c>
      <c r="AO7" t="str">
        <f t="shared" si="3"/>
        <v>Line fill ECS</v>
      </c>
      <c r="AP7">
        <v>0</v>
      </c>
      <c r="AQ7">
        <v>2501</v>
      </c>
      <c r="AR7">
        <v>1002</v>
      </c>
      <c r="AS7">
        <v>4022</v>
      </c>
      <c r="AT7">
        <v>50</v>
      </c>
      <c r="AU7">
        <f>IF(Z7=0,0,AT7)</f>
        <v>50</v>
      </c>
      <c r="AV7">
        <f t="shared" si="4"/>
        <v>1</v>
      </c>
      <c r="AW7" s="26">
        <f t="shared" si="5"/>
        <v>0</v>
      </c>
      <c r="AX7">
        <f t="shared" si="6"/>
        <v>1</v>
      </c>
      <c r="AY7">
        <f t="shared" si="6"/>
        <v>1</v>
      </c>
      <c r="AZ7">
        <f t="shared" si="6"/>
        <v>0</v>
      </c>
      <c r="BA7">
        <f t="shared" si="6"/>
        <v>1</v>
      </c>
      <c r="BB7">
        <f t="shared" si="6"/>
        <v>1</v>
      </c>
      <c r="BC7">
        <f t="shared" si="6"/>
        <v>0</v>
      </c>
      <c r="BD7">
        <f t="shared" si="6"/>
        <v>1</v>
      </c>
      <c r="BE7">
        <f t="shared" si="6"/>
        <v>0</v>
      </c>
      <c r="BF7">
        <f t="shared" si="6"/>
        <v>0</v>
      </c>
      <c r="BG7">
        <f t="shared" si="6"/>
        <v>0</v>
      </c>
      <c r="BH7">
        <v>1</v>
      </c>
      <c r="BI7">
        <v>0</v>
      </c>
      <c r="BJ7">
        <v>1</v>
      </c>
      <c r="BK7">
        <v>0</v>
      </c>
      <c r="BL7">
        <v>1</v>
      </c>
      <c r="BM7">
        <v>60000</v>
      </c>
      <c r="BN7">
        <v>200</v>
      </c>
      <c r="BO7">
        <v>20</v>
      </c>
      <c r="BP7">
        <v>1</v>
      </c>
      <c r="BQ7">
        <v>3.1250000000000002E-3</v>
      </c>
      <c r="BR7">
        <v>3.1250000000000002E-3</v>
      </c>
      <c r="BS7">
        <v>2</v>
      </c>
      <c r="BT7">
        <v>5</v>
      </c>
      <c r="BU7">
        <v>1</v>
      </c>
      <c r="BV7">
        <v>0.2</v>
      </c>
      <c r="BW7">
        <v>0</v>
      </c>
      <c r="BX7">
        <v>0</v>
      </c>
      <c r="BY7">
        <v>0</v>
      </c>
      <c r="BZ7">
        <v>2</v>
      </c>
      <c r="CA7">
        <v>1</v>
      </c>
      <c r="CB7">
        <v>1</v>
      </c>
      <c r="CC7">
        <v>0</v>
      </c>
      <c r="CD7">
        <v>0</v>
      </c>
      <c r="CE7">
        <v>0</v>
      </c>
      <c r="CF7">
        <v>1</v>
      </c>
      <c r="CG7">
        <v>1</v>
      </c>
      <c r="CH7">
        <v>0</v>
      </c>
      <c r="CI7">
        <v>0</v>
      </c>
      <c r="CJ7">
        <v>27</v>
      </c>
      <c r="CK7">
        <v>29</v>
      </c>
      <c r="CL7">
        <v>31</v>
      </c>
      <c r="CM7">
        <v>33</v>
      </c>
      <c r="CN7">
        <v>39</v>
      </c>
      <c r="CO7">
        <v>40</v>
      </c>
      <c r="CP7">
        <v>41</v>
      </c>
      <c r="CQ7">
        <v>42</v>
      </c>
      <c r="CR7">
        <v>13</v>
      </c>
      <c r="CS7">
        <v>2</v>
      </c>
      <c r="CT7">
        <v>3</v>
      </c>
      <c r="CU7">
        <v>11</v>
      </c>
      <c r="CV7">
        <v>5</v>
      </c>
      <c r="CW7">
        <v>6</v>
      </c>
      <c r="CX7">
        <v>7</v>
      </c>
      <c r="CY7">
        <v>8</v>
      </c>
      <c r="CZ7">
        <v>9</v>
      </c>
      <c r="DA7">
        <v>10</v>
      </c>
      <c r="DB7">
        <v>4</v>
      </c>
      <c r="DC7">
        <v>12</v>
      </c>
      <c r="DD7">
        <v>14</v>
      </c>
      <c r="DE7">
        <v>15</v>
      </c>
      <c r="DF7">
        <v>16</v>
      </c>
      <c r="DG7">
        <v>17</v>
      </c>
      <c r="DH7">
        <v>47</v>
      </c>
      <c r="DI7">
        <v>54</v>
      </c>
      <c r="DJ7">
        <v>0</v>
      </c>
      <c r="DK7">
        <v>8</v>
      </c>
      <c r="DL7">
        <v>0</v>
      </c>
      <c r="DM7">
        <v>0</v>
      </c>
      <c r="DN7">
        <v>115200</v>
      </c>
      <c r="DO7">
        <v>115200</v>
      </c>
      <c r="DP7">
        <v>115200</v>
      </c>
      <c r="DQ7">
        <f t="shared" si="7"/>
        <v>4022</v>
      </c>
      <c r="DR7">
        <v>0</v>
      </c>
    </row>
    <row r="8" spans="1:137" x14ac:dyDescent="0.3">
      <c r="A8" s="14" t="s">
        <v>54</v>
      </c>
      <c r="C8" s="14" t="str">
        <f>VLOOKUP(A8,Sequences!$A$3:$E$42,5,FALSE())</f>
        <v>Line fill ICS</v>
      </c>
      <c r="D8" t="s">
        <v>265</v>
      </c>
      <c r="E8" t="s">
        <v>265</v>
      </c>
      <c r="F8" t="s">
        <v>267</v>
      </c>
      <c r="G8" t="s">
        <v>267</v>
      </c>
      <c r="H8" t="s">
        <v>266</v>
      </c>
      <c r="I8" t="s">
        <v>266</v>
      </c>
      <c r="J8" t="s">
        <v>267</v>
      </c>
      <c r="K8" t="s">
        <v>266</v>
      </c>
      <c r="L8" t="s">
        <v>267</v>
      </c>
      <c r="M8" t="s">
        <v>266</v>
      </c>
      <c r="N8" t="s">
        <v>266</v>
      </c>
      <c r="O8" t="s">
        <v>267</v>
      </c>
      <c r="P8" t="s">
        <v>267</v>
      </c>
      <c r="Q8" t="s">
        <v>266</v>
      </c>
      <c r="S8" s="67" t="s">
        <v>264</v>
      </c>
      <c r="T8" t="s">
        <v>269</v>
      </c>
      <c r="U8" s="1">
        <v>0</v>
      </c>
      <c r="V8" s="68">
        <v>0</v>
      </c>
      <c r="W8" s="1"/>
      <c r="X8" t="str">
        <f t="shared" si="0"/>
        <v>4023</v>
      </c>
      <c r="Y8">
        <f t="shared" si="1"/>
        <v>1</v>
      </c>
      <c r="Z8">
        <f t="shared" si="2"/>
        <v>1</v>
      </c>
      <c r="AA8" s="1">
        <f t="array" ref="AA8">_xlfn.XLOOKUP(F8,$S$7:$S$11,IF(F$3="NO",$U$7:$U$11,$V$7:$V$11),NA(),0,1)</f>
        <v>0</v>
      </c>
      <c r="AB8" s="1">
        <f t="array" ref="AB8">_xlfn.XLOOKUP(G8,$S$7:$S$11,IF(G$3="NO",$U$7:$U$11,$V$7:$V$11),NA(),0,1)</f>
        <v>0</v>
      </c>
      <c r="AC8" s="1">
        <f t="array" ref="AC8">_xlfn.XLOOKUP(H8,$S$7:$S$11,IF(H$3="NO",$U$7:$U$11,$V$7:$V$11),NA(),0,1)</f>
        <v>1</v>
      </c>
      <c r="AD8" s="1">
        <f t="array" ref="AD8">_xlfn.XLOOKUP(I8,$S$7:$S$11,IF(I$3="NO",$U$7:$U$11,$V$7:$V$11),NA(),0,1)</f>
        <v>0</v>
      </c>
      <c r="AE8" s="1">
        <f t="array" ref="AE8">_xlfn.XLOOKUP(J8,$S$7:$S$11,IF(J$3="NO",$U$7:$U$11,$V$7:$V$11),NA(),0,1)</f>
        <v>0</v>
      </c>
      <c r="AF8" s="1">
        <f t="array" ref="AF8">_xlfn.XLOOKUP(K8,$S$7:$S$11,IF(K$3="NO",$U$7:$U$11,$V$7:$V$11),NA(),0,1)</f>
        <v>0</v>
      </c>
      <c r="AG8" s="1">
        <f t="array" ref="AG8">_xlfn.XLOOKUP(L8,$S$7:$S$11,IF(L$3="NO",$U$7:$U$11,$V$7:$V$11),NA(),0,1)</f>
        <v>0</v>
      </c>
      <c r="AH8" s="1">
        <f t="array" ref="AH8">_xlfn.XLOOKUP(M8,$S$7:$S$11,IF(M$3="NO",$U$7:$U$11,$V$7:$V$11),NA(),0,1)</f>
        <v>0</v>
      </c>
      <c r="AI8" s="1">
        <f t="array" ref="AI8">_xlfn.XLOOKUP(N8,$S$7:$S$11,IF(N$3="NO",$U$7:$U$11,$V$7:$V$11),NA(),0,1)</f>
        <v>0</v>
      </c>
      <c r="AJ8" s="1">
        <f t="array" ref="AJ8">_xlfn.XLOOKUP(O8,$S$7:$S$11,IF(O$3="NO",$U$7:$U$11,$V$7:$V$11),NA(),0,1)</f>
        <v>1</v>
      </c>
      <c r="AK8" s="1">
        <f t="array" ref="AK8">_xlfn.XLOOKUP(P8,$S$7:$S$11,IF(P$3="NO",$U$7:$U$11,$V$7:$V$11),NA(),0,1)</f>
        <v>0</v>
      </c>
      <c r="AL8" s="1">
        <f t="array" ref="AL8">_xlfn.XLOOKUP(Q8,$S$7:$S$11,IF(Q$3="NO",$U$7:$U$11,$V$7:$V$11),NA(),0,1)</f>
        <v>0</v>
      </c>
      <c r="AO8" t="str">
        <f t="shared" si="3"/>
        <v>Line fill ICS</v>
      </c>
      <c r="AP8">
        <v>0</v>
      </c>
      <c r="AQ8">
        <v>2501</v>
      </c>
      <c r="AR8">
        <v>1002</v>
      </c>
      <c r="AS8">
        <v>4023</v>
      </c>
      <c r="AT8">
        <v>100</v>
      </c>
      <c r="AU8">
        <v>100</v>
      </c>
      <c r="AV8">
        <f t="shared" si="4"/>
        <v>0</v>
      </c>
      <c r="AW8" s="26">
        <f t="shared" si="5"/>
        <v>1</v>
      </c>
      <c r="AX8">
        <f t="shared" si="6"/>
        <v>1</v>
      </c>
      <c r="AY8">
        <f t="shared" si="6"/>
        <v>0</v>
      </c>
      <c r="AZ8">
        <f t="shared" si="6"/>
        <v>0</v>
      </c>
      <c r="BA8">
        <f t="shared" si="6"/>
        <v>0</v>
      </c>
      <c r="BB8">
        <f t="shared" si="6"/>
        <v>0</v>
      </c>
      <c r="BC8">
        <f t="shared" si="6"/>
        <v>0</v>
      </c>
      <c r="BD8">
        <f t="shared" si="6"/>
        <v>0</v>
      </c>
      <c r="BE8">
        <f t="shared" si="6"/>
        <v>1</v>
      </c>
      <c r="BF8">
        <f t="shared" si="6"/>
        <v>0</v>
      </c>
      <c r="BG8">
        <f t="shared" si="6"/>
        <v>0</v>
      </c>
      <c r="BH8">
        <v>1</v>
      </c>
      <c r="BI8">
        <v>0</v>
      </c>
      <c r="BJ8">
        <v>1</v>
      </c>
      <c r="BK8">
        <v>0</v>
      </c>
      <c r="BL8">
        <v>1</v>
      </c>
      <c r="BM8">
        <v>20000</v>
      </c>
      <c r="BN8">
        <v>200</v>
      </c>
      <c r="BO8">
        <v>20</v>
      </c>
      <c r="BP8">
        <v>1</v>
      </c>
      <c r="BQ8">
        <v>3.1250000000000002E-3</v>
      </c>
      <c r="BR8">
        <v>3.1250000000000002E-3</v>
      </c>
      <c r="BS8">
        <v>2</v>
      </c>
      <c r="BT8">
        <v>5</v>
      </c>
      <c r="BU8">
        <v>1</v>
      </c>
      <c r="BV8">
        <v>0.2</v>
      </c>
      <c r="BW8">
        <v>0</v>
      </c>
      <c r="BX8">
        <v>0</v>
      </c>
      <c r="BY8">
        <v>0</v>
      </c>
      <c r="BZ8">
        <v>2</v>
      </c>
      <c r="CA8">
        <v>1</v>
      </c>
      <c r="CB8">
        <v>1</v>
      </c>
      <c r="CC8">
        <v>0</v>
      </c>
      <c r="CD8">
        <v>0</v>
      </c>
      <c r="CE8">
        <v>0</v>
      </c>
      <c r="CF8">
        <v>1</v>
      </c>
      <c r="CG8">
        <v>1</v>
      </c>
      <c r="CH8">
        <v>0</v>
      </c>
      <c r="CI8">
        <v>0</v>
      </c>
      <c r="CJ8">
        <v>27</v>
      </c>
      <c r="CK8">
        <v>29</v>
      </c>
      <c r="CL8">
        <v>31</v>
      </c>
      <c r="CM8">
        <v>33</v>
      </c>
      <c r="CN8">
        <v>39</v>
      </c>
      <c r="CO8">
        <v>40</v>
      </c>
      <c r="CP8">
        <v>41</v>
      </c>
      <c r="CQ8">
        <v>42</v>
      </c>
      <c r="CR8">
        <v>13</v>
      </c>
      <c r="CS8">
        <v>2</v>
      </c>
      <c r="CT8">
        <v>3</v>
      </c>
      <c r="CU8">
        <v>11</v>
      </c>
      <c r="CV8">
        <v>5</v>
      </c>
      <c r="CW8">
        <v>6</v>
      </c>
      <c r="CX8">
        <v>7</v>
      </c>
      <c r="CY8">
        <v>8</v>
      </c>
      <c r="CZ8">
        <v>9</v>
      </c>
      <c r="DA8">
        <v>10</v>
      </c>
      <c r="DB8">
        <v>4</v>
      </c>
      <c r="DC8">
        <v>12</v>
      </c>
      <c r="DD8">
        <v>14</v>
      </c>
      <c r="DE8">
        <v>15</v>
      </c>
      <c r="DF8">
        <v>16</v>
      </c>
      <c r="DG8">
        <v>17</v>
      </c>
      <c r="DH8">
        <v>47</v>
      </c>
      <c r="DI8">
        <v>54</v>
      </c>
      <c r="DJ8">
        <v>0</v>
      </c>
      <c r="DK8">
        <v>8</v>
      </c>
      <c r="DL8">
        <v>0</v>
      </c>
      <c r="DM8">
        <v>0</v>
      </c>
      <c r="DN8">
        <v>115200</v>
      </c>
      <c r="DO8">
        <v>115200</v>
      </c>
      <c r="DP8">
        <v>115200</v>
      </c>
      <c r="DQ8">
        <f t="shared" si="7"/>
        <v>4023</v>
      </c>
      <c r="DR8">
        <v>0</v>
      </c>
    </row>
    <row r="9" spans="1:137" x14ac:dyDescent="0.3">
      <c r="A9" s="14" t="s">
        <v>58</v>
      </c>
      <c r="C9" s="14" t="str">
        <f>VLOOKUP(A9,Sequences!$A$3:$E$42,5,FALSE())</f>
        <v>Line fill and circulation</v>
      </c>
      <c r="D9" t="s">
        <v>265</v>
      </c>
      <c r="E9" t="s">
        <v>265</v>
      </c>
      <c r="F9" t="s">
        <v>267</v>
      </c>
      <c r="G9" t="s">
        <v>267</v>
      </c>
      <c r="H9" t="s">
        <v>267</v>
      </c>
      <c r="I9" t="s">
        <v>266</v>
      </c>
      <c r="J9" t="s">
        <v>267</v>
      </c>
      <c r="K9" t="s">
        <v>266</v>
      </c>
      <c r="L9" t="s">
        <v>267</v>
      </c>
      <c r="M9" t="s">
        <v>266</v>
      </c>
      <c r="N9" t="s">
        <v>266</v>
      </c>
      <c r="O9" t="s">
        <v>266</v>
      </c>
      <c r="P9" t="s">
        <v>267</v>
      </c>
      <c r="Q9" t="s">
        <v>266</v>
      </c>
      <c r="S9" s="67" t="s">
        <v>267</v>
      </c>
      <c r="T9" t="s">
        <v>270</v>
      </c>
      <c r="U9" s="1">
        <v>0</v>
      </c>
      <c r="V9" s="68">
        <v>1</v>
      </c>
      <c r="W9" s="1"/>
      <c r="X9" t="str">
        <f t="shared" si="0"/>
        <v>4024</v>
      </c>
      <c r="Y9">
        <f t="shared" si="1"/>
        <v>1</v>
      </c>
      <c r="Z9">
        <f t="shared" si="2"/>
        <v>1</v>
      </c>
      <c r="AA9" s="1">
        <f t="array" ref="AA9">_xlfn.XLOOKUP(F9,$S$7:$S$11,IF(F$3="NO",$U$7:$U$11,$V$7:$V$11),NA(),0,1)</f>
        <v>0</v>
      </c>
      <c r="AB9" s="1">
        <f t="array" ref="AB9">_xlfn.XLOOKUP(G9,$S$7:$S$11,IF(G$3="NO",$U$7:$U$11,$V$7:$V$11),NA(),0,1)</f>
        <v>0</v>
      </c>
      <c r="AC9" s="1">
        <f t="array" ref="AC9">_xlfn.XLOOKUP(H9,$S$7:$S$11,IF(H$3="NO",$U$7:$U$11,$V$7:$V$11),NA(),0,1)</f>
        <v>0</v>
      </c>
      <c r="AD9" s="1">
        <f t="array" ref="AD9">_xlfn.XLOOKUP(I9,$S$7:$S$11,IF(I$3="NO",$U$7:$U$11,$V$7:$V$11),NA(),0,1)</f>
        <v>0</v>
      </c>
      <c r="AE9" s="1">
        <f t="array" ref="AE9">_xlfn.XLOOKUP(J9,$S$7:$S$11,IF(J$3="NO",$U$7:$U$11,$V$7:$V$11),NA(),0,1)</f>
        <v>0</v>
      </c>
      <c r="AF9" s="1">
        <f t="array" ref="AF9">_xlfn.XLOOKUP(K9,$S$7:$S$11,IF(K$3="NO",$U$7:$U$11,$V$7:$V$11),NA(),0,1)</f>
        <v>0</v>
      </c>
      <c r="AG9" s="1">
        <f t="array" ref="AG9">_xlfn.XLOOKUP(L9,$S$7:$S$11,IF(L$3="NO",$U$7:$U$11,$V$7:$V$11),NA(),0,1)</f>
        <v>0</v>
      </c>
      <c r="AH9" s="1">
        <f t="array" ref="AH9">_xlfn.XLOOKUP(M9,$S$7:$S$11,IF(M$3="NO",$U$7:$U$11,$V$7:$V$11),NA(),0,1)</f>
        <v>0</v>
      </c>
      <c r="AI9" s="1">
        <f t="array" ref="AI9">_xlfn.XLOOKUP(N9,$S$7:$S$11,IF(N$3="NO",$U$7:$U$11,$V$7:$V$11),NA(),0,1)</f>
        <v>0</v>
      </c>
      <c r="AJ9" s="1">
        <f t="array" ref="AJ9">_xlfn.XLOOKUP(O9,$S$7:$S$11,IF(O$3="NO",$U$7:$U$11,$V$7:$V$11),NA(),0,1)</f>
        <v>0</v>
      </c>
      <c r="AK9" s="1">
        <f t="array" ref="AK9">_xlfn.XLOOKUP(P9,$S$7:$S$11,IF(P$3="NO",$U$7:$U$11,$V$7:$V$11),NA(),0,1)</f>
        <v>0</v>
      </c>
      <c r="AL9" s="1">
        <f t="array" ref="AL9">_xlfn.XLOOKUP(Q9,$S$7:$S$11,IF(Q$3="NO",$U$7:$U$11,$V$7:$V$11),NA(),0,1)</f>
        <v>0</v>
      </c>
      <c r="AO9" t="str">
        <f t="shared" si="3"/>
        <v>Line fill and circulation</v>
      </c>
      <c r="AP9">
        <v>0</v>
      </c>
      <c r="AQ9">
        <v>2501</v>
      </c>
      <c r="AR9">
        <v>1002</v>
      </c>
      <c r="AS9">
        <v>4024</v>
      </c>
      <c r="AT9">
        <v>100</v>
      </c>
      <c r="AU9">
        <v>100</v>
      </c>
      <c r="AV9">
        <f t="shared" si="4"/>
        <v>0</v>
      </c>
      <c r="AW9" s="26">
        <f t="shared" si="5"/>
        <v>1</v>
      </c>
      <c r="AX9">
        <f t="shared" si="6"/>
        <v>0</v>
      </c>
      <c r="AY9">
        <f t="shared" si="6"/>
        <v>0</v>
      </c>
      <c r="AZ9">
        <f t="shared" si="6"/>
        <v>0</v>
      </c>
      <c r="BA9">
        <f t="shared" si="6"/>
        <v>0</v>
      </c>
      <c r="BB9">
        <f t="shared" si="6"/>
        <v>0</v>
      </c>
      <c r="BC9">
        <f t="shared" si="6"/>
        <v>0</v>
      </c>
      <c r="BD9">
        <f t="shared" si="6"/>
        <v>0</v>
      </c>
      <c r="BE9">
        <f t="shared" si="6"/>
        <v>0</v>
      </c>
      <c r="BF9">
        <f t="shared" si="6"/>
        <v>0</v>
      </c>
      <c r="BG9">
        <f t="shared" si="6"/>
        <v>0</v>
      </c>
      <c r="BH9">
        <v>1</v>
      </c>
      <c r="BI9">
        <v>0</v>
      </c>
      <c r="BJ9">
        <v>1</v>
      </c>
      <c r="BK9">
        <v>0</v>
      </c>
      <c r="BL9">
        <v>1</v>
      </c>
      <c r="BM9">
        <v>40000</v>
      </c>
      <c r="BN9">
        <v>200</v>
      </c>
      <c r="BO9">
        <v>20</v>
      </c>
      <c r="BP9">
        <v>1</v>
      </c>
      <c r="BQ9">
        <v>3.1250000000000002E-3</v>
      </c>
      <c r="BR9">
        <v>3.1250000000000002E-3</v>
      </c>
      <c r="BS9">
        <v>2</v>
      </c>
      <c r="BT9">
        <v>5</v>
      </c>
      <c r="BU9">
        <v>1</v>
      </c>
      <c r="BV9">
        <v>0.2</v>
      </c>
      <c r="BW9">
        <v>0</v>
      </c>
      <c r="BX9">
        <v>0</v>
      </c>
      <c r="BY9">
        <v>0</v>
      </c>
      <c r="BZ9">
        <v>2</v>
      </c>
      <c r="CA9">
        <v>1</v>
      </c>
      <c r="CB9">
        <v>1</v>
      </c>
      <c r="CC9">
        <v>0</v>
      </c>
      <c r="CD9">
        <v>0</v>
      </c>
      <c r="CE9">
        <v>0</v>
      </c>
      <c r="CF9">
        <v>1</v>
      </c>
      <c r="CG9">
        <v>1</v>
      </c>
      <c r="CH9">
        <v>0</v>
      </c>
      <c r="CI9">
        <v>0</v>
      </c>
      <c r="CJ9">
        <v>27</v>
      </c>
      <c r="CK9">
        <v>29</v>
      </c>
      <c r="CL9">
        <v>31</v>
      </c>
      <c r="CM9">
        <v>33</v>
      </c>
      <c r="CN9">
        <v>39</v>
      </c>
      <c r="CO9">
        <v>40</v>
      </c>
      <c r="CP9">
        <v>41</v>
      </c>
      <c r="CQ9">
        <v>42</v>
      </c>
      <c r="CR9">
        <v>13</v>
      </c>
      <c r="CS9">
        <v>2</v>
      </c>
      <c r="CT9">
        <v>3</v>
      </c>
      <c r="CU9">
        <v>11</v>
      </c>
      <c r="CV9">
        <v>5</v>
      </c>
      <c r="CW9">
        <v>6</v>
      </c>
      <c r="CX9">
        <v>7</v>
      </c>
      <c r="CY9">
        <v>8</v>
      </c>
      <c r="CZ9">
        <v>9</v>
      </c>
      <c r="DA9">
        <v>10</v>
      </c>
      <c r="DB9">
        <v>4</v>
      </c>
      <c r="DC9">
        <v>12</v>
      </c>
      <c r="DD9">
        <v>14</v>
      </c>
      <c r="DE9">
        <v>15</v>
      </c>
      <c r="DF9">
        <v>16</v>
      </c>
      <c r="DG9">
        <v>17</v>
      </c>
      <c r="DH9">
        <v>47</v>
      </c>
      <c r="DI9">
        <v>54</v>
      </c>
      <c r="DJ9">
        <v>0</v>
      </c>
      <c r="DK9">
        <v>8</v>
      </c>
      <c r="DL9">
        <v>0</v>
      </c>
      <c r="DM9">
        <v>0</v>
      </c>
      <c r="DN9">
        <v>115200</v>
      </c>
      <c r="DO9">
        <v>115200</v>
      </c>
      <c r="DP9">
        <v>115200</v>
      </c>
      <c r="DQ9">
        <f t="shared" si="7"/>
        <v>4024</v>
      </c>
      <c r="DR9">
        <v>0</v>
      </c>
    </row>
    <row r="10" spans="1:137" x14ac:dyDescent="0.3">
      <c r="A10" s="14" t="s">
        <v>139</v>
      </c>
      <c r="C10" s="14" t="str">
        <f>VLOOKUP(A10,Sequences!$A$3:$E$42,5,FALSE())</f>
        <v>Drain circulation loop</v>
      </c>
      <c r="D10" t="s">
        <v>265</v>
      </c>
      <c r="E10" t="s">
        <v>265</v>
      </c>
      <c r="F10" t="s">
        <v>267</v>
      </c>
      <c r="G10" t="s">
        <v>267</v>
      </c>
      <c r="H10" t="s">
        <v>267</v>
      </c>
      <c r="I10" t="s">
        <v>266</v>
      </c>
      <c r="J10" t="s">
        <v>267</v>
      </c>
      <c r="K10" t="s">
        <v>266</v>
      </c>
      <c r="L10" t="s">
        <v>267</v>
      </c>
      <c r="M10" t="s">
        <v>266</v>
      </c>
      <c r="N10" t="s">
        <v>266</v>
      </c>
      <c r="O10" t="s">
        <v>266</v>
      </c>
      <c r="P10" t="s">
        <v>266</v>
      </c>
      <c r="Q10" t="s">
        <v>267</v>
      </c>
      <c r="S10" s="67" t="s">
        <v>266</v>
      </c>
      <c r="T10" t="s">
        <v>271</v>
      </c>
      <c r="U10" s="1">
        <v>1</v>
      </c>
      <c r="V10" s="68">
        <v>0</v>
      </c>
      <c r="W10" s="1"/>
      <c r="X10" t="str">
        <f t="shared" si="0"/>
        <v>4031</v>
      </c>
      <c r="Y10">
        <f t="shared" si="1"/>
        <v>1</v>
      </c>
      <c r="Z10">
        <f t="shared" si="2"/>
        <v>1</v>
      </c>
      <c r="AA10" s="1">
        <f t="array" ref="AA10">_xlfn.XLOOKUP(F10,$S$7:$S$11,IF(F$3="NO",$U$7:$U$11,$V$7:$V$11),NA(),0,1)</f>
        <v>0</v>
      </c>
      <c r="AB10" s="1">
        <f t="array" ref="AB10">_xlfn.XLOOKUP(G10,$S$7:$S$11,IF(G$3="NO",$U$7:$U$11,$V$7:$V$11),NA(),0,1)</f>
        <v>0</v>
      </c>
      <c r="AC10" s="1">
        <f t="array" ref="AC10">_xlfn.XLOOKUP(H10,$S$7:$S$11,IF(H$3="NO",$U$7:$U$11,$V$7:$V$11),NA(),0,1)</f>
        <v>0</v>
      </c>
      <c r="AD10" s="1">
        <f t="array" ref="AD10">_xlfn.XLOOKUP(I10,$S$7:$S$11,IF(I$3="NO",$U$7:$U$11,$V$7:$V$11),NA(),0,1)</f>
        <v>0</v>
      </c>
      <c r="AE10" s="1">
        <f t="array" ref="AE10">_xlfn.XLOOKUP(J10,$S$7:$S$11,IF(J$3="NO",$U$7:$U$11,$V$7:$V$11),NA(),0,1)</f>
        <v>0</v>
      </c>
      <c r="AF10" s="1">
        <f t="array" ref="AF10">_xlfn.XLOOKUP(K10,$S$7:$S$11,IF(K$3="NO",$U$7:$U$11,$V$7:$V$11),NA(),0,1)</f>
        <v>0</v>
      </c>
      <c r="AG10" s="1">
        <f t="array" ref="AG10">_xlfn.XLOOKUP(L10,$S$7:$S$11,IF(L$3="NO",$U$7:$U$11,$V$7:$V$11),NA(),0,1)</f>
        <v>0</v>
      </c>
      <c r="AH10" s="1">
        <f t="array" ref="AH10">_xlfn.XLOOKUP(M10,$S$7:$S$11,IF(M$3="NO",$U$7:$U$11,$V$7:$V$11),NA(),0,1)</f>
        <v>0</v>
      </c>
      <c r="AI10" s="1">
        <f t="array" ref="AI10">_xlfn.XLOOKUP(N10,$S$7:$S$11,IF(N$3="NO",$U$7:$U$11,$V$7:$V$11),NA(),0,1)</f>
        <v>0</v>
      </c>
      <c r="AJ10" s="1">
        <f t="array" ref="AJ10">_xlfn.XLOOKUP(O10,$S$7:$S$11,IF(O$3="NO",$U$7:$U$11,$V$7:$V$11),NA(),0,1)</f>
        <v>0</v>
      </c>
      <c r="AK10" s="1">
        <f t="array" ref="AK10">_xlfn.XLOOKUP(P10,$S$7:$S$11,IF(P$3="NO",$U$7:$U$11,$V$7:$V$11),NA(),0,1)</f>
        <v>1</v>
      </c>
      <c r="AL10" s="1">
        <f t="array" ref="AL10">_xlfn.XLOOKUP(Q10,$S$7:$S$11,IF(Q$3="NO",$U$7:$U$11,$V$7:$V$11),NA(),0,1)</f>
        <v>1</v>
      </c>
      <c r="AO10" t="str">
        <f t="shared" si="3"/>
        <v>Drain circulation loop</v>
      </c>
      <c r="AP10">
        <v>0</v>
      </c>
      <c r="AQ10">
        <v>2501</v>
      </c>
      <c r="AR10">
        <v>1002</v>
      </c>
      <c r="AS10">
        <v>4031</v>
      </c>
      <c r="AT10">
        <v>60</v>
      </c>
      <c r="AU10">
        <f>IF(Z10=0,0,AT10/2)</f>
        <v>30</v>
      </c>
      <c r="AV10">
        <f t="shared" si="4"/>
        <v>0</v>
      </c>
      <c r="AW10" s="26">
        <f t="shared" si="5"/>
        <v>1</v>
      </c>
      <c r="AX10">
        <f t="shared" si="6"/>
        <v>0</v>
      </c>
      <c r="AY10">
        <f t="shared" si="6"/>
        <v>0</v>
      </c>
      <c r="AZ10">
        <f t="shared" si="6"/>
        <v>0</v>
      </c>
      <c r="BA10">
        <f t="shared" si="6"/>
        <v>0</v>
      </c>
      <c r="BB10">
        <f t="shared" si="6"/>
        <v>0</v>
      </c>
      <c r="BC10">
        <f t="shared" si="6"/>
        <v>0</v>
      </c>
      <c r="BD10">
        <f t="shared" si="6"/>
        <v>0</v>
      </c>
      <c r="BE10">
        <f t="shared" si="6"/>
        <v>0</v>
      </c>
      <c r="BF10">
        <f t="shared" si="6"/>
        <v>1</v>
      </c>
      <c r="BG10">
        <f t="shared" si="6"/>
        <v>1</v>
      </c>
      <c r="BH10">
        <v>1</v>
      </c>
      <c r="BI10">
        <v>0</v>
      </c>
      <c r="BJ10">
        <v>1</v>
      </c>
      <c r="BK10">
        <v>0</v>
      </c>
      <c r="BL10">
        <v>1</v>
      </c>
      <c r="BM10">
        <v>20000</v>
      </c>
      <c r="BN10">
        <v>200</v>
      </c>
      <c r="BO10">
        <v>20</v>
      </c>
      <c r="BP10">
        <v>1</v>
      </c>
      <c r="BQ10">
        <v>3.1250000000000002E-3</v>
      </c>
      <c r="BR10">
        <v>3.1250000000000002E-3</v>
      </c>
      <c r="BS10">
        <v>2</v>
      </c>
      <c r="BT10">
        <v>5</v>
      </c>
      <c r="BU10">
        <v>1</v>
      </c>
      <c r="BV10">
        <v>0.2</v>
      </c>
      <c r="BW10">
        <v>0</v>
      </c>
      <c r="BX10">
        <v>0</v>
      </c>
      <c r="BY10">
        <v>0</v>
      </c>
      <c r="BZ10">
        <v>2</v>
      </c>
      <c r="CA10">
        <v>1</v>
      </c>
      <c r="CB10">
        <v>1</v>
      </c>
      <c r="CC10">
        <v>0</v>
      </c>
      <c r="CD10">
        <v>0</v>
      </c>
      <c r="CE10">
        <v>0</v>
      </c>
      <c r="CF10">
        <v>1</v>
      </c>
      <c r="CG10">
        <v>1</v>
      </c>
      <c r="CH10">
        <v>0</v>
      </c>
      <c r="CI10">
        <v>0</v>
      </c>
      <c r="CJ10">
        <v>27</v>
      </c>
      <c r="CK10">
        <v>29</v>
      </c>
      <c r="CL10">
        <v>31</v>
      </c>
      <c r="CM10">
        <v>33</v>
      </c>
      <c r="CN10">
        <v>39</v>
      </c>
      <c r="CO10">
        <v>40</v>
      </c>
      <c r="CP10">
        <v>41</v>
      </c>
      <c r="CQ10">
        <v>42</v>
      </c>
      <c r="CR10">
        <v>13</v>
      </c>
      <c r="CS10">
        <v>2</v>
      </c>
      <c r="CT10">
        <v>3</v>
      </c>
      <c r="CU10">
        <v>11</v>
      </c>
      <c r="CV10">
        <v>5</v>
      </c>
      <c r="CW10">
        <v>6</v>
      </c>
      <c r="CX10">
        <v>7</v>
      </c>
      <c r="CY10">
        <v>8</v>
      </c>
      <c r="CZ10">
        <v>9</v>
      </c>
      <c r="DA10">
        <v>10</v>
      </c>
      <c r="DB10">
        <v>4</v>
      </c>
      <c r="DC10">
        <v>12</v>
      </c>
      <c r="DD10">
        <v>14</v>
      </c>
      <c r="DE10">
        <v>15</v>
      </c>
      <c r="DF10">
        <v>16</v>
      </c>
      <c r="DG10">
        <v>17</v>
      </c>
      <c r="DH10">
        <v>47</v>
      </c>
      <c r="DI10">
        <v>54</v>
      </c>
      <c r="DJ10">
        <v>0</v>
      </c>
      <c r="DK10">
        <v>8</v>
      </c>
      <c r="DL10">
        <v>0</v>
      </c>
      <c r="DM10">
        <v>0</v>
      </c>
      <c r="DN10">
        <v>115200</v>
      </c>
      <c r="DO10">
        <v>115200</v>
      </c>
      <c r="DP10">
        <v>115200</v>
      </c>
      <c r="DQ10">
        <f t="shared" si="7"/>
        <v>4031</v>
      </c>
      <c r="DR10">
        <v>0</v>
      </c>
    </row>
    <row r="11" spans="1:137" x14ac:dyDescent="0.3">
      <c r="A11" s="14" t="s">
        <v>23</v>
      </c>
      <c r="C11" s="14" t="str">
        <f>VLOOKUP(A11,Sequences!$A$3:$E$42,5,FALSE())</f>
        <v>Drain step 2</v>
      </c>
      <c r="D11" t="s">
        <v>265</v>
      </c>
      <c r="E11" t="s">
        <v>265</v>
      </c>
      <c r="F11" t="s">
        <v>266</v>
      </c>
      <c r="G11" t="s">
        <v>266</v>
      </c>
      <c r="H11" t="s">
        <v>266</v>
      </c>
      <c r="I11" t="s">
        <v>267</v>
      </c>
      <c r="J11" t="s">
        <v>267</v>
      </c>
      <c r="K11" t="s">
        <v>267</v>
      </c>
      <c r="L11" t="s">
        <v>266</v>
      </c>
      <c r="M11" t="s">
        <v>266</v>
      </c>
      <c r="N11" t="s">
        <v>267</v>
      </c>
      <c r="O11" t="s">
        <v>266</v>
      </c>
      <c r="P11" t="s">
        <v>266</v>
      </c>
      <c r="Q11" t="s">
        <v>267</v>
      </c>
      <c r="S11" s="69" t="s">
        <v>272</v>
      </c>
      <c r="T11" s="39" t="s">
        <v>273</v>
      </c>
      <c r="U11" s="39"/>
      <c r="V11" s="70"/>
      <c r="X11" t="str">
        <f t="shared" si="0"/>
        <v>4032</v>
      </c>
      <c r="Y11">
        <f t="shared" si="1"/>
        <v>1</v>
      </c>
      <c r="Z11">
        <f t="shared" si="2"/>
        <v>1</v>
      </c>
      <c r="AA11" s="1">
        <f t="array" ref="AA11">_xlfn.XLOOKUP(F11,$S$7:$S$11,IF(F$3="NO",$U$7:$U$11,$V$7:$V$11),NA(),0,1)</f>
        <v>1</v>
      </c>
      <c r="AB11" s="1">
        <f t="array" ref="AB11">_xlfn.XLOOKUP(G11,$S$7:$S$11,IF(G$3="NO",$U$7:$U$11,$V$7:$V$11),NA(),0,1)</f>
        <v>1</v>
      </c>
      <c r="AC11" s="1">
        <f t="array" ref="AC11">_xlfn.XLOOKUP(H11,$S$7:$S$11,IF(H$3="NO",$U$7:$U$11,$V$7:$V$11),NA(),0,1)</f>
        <v>1</v>
      </c>
      <c r="AD11" s="1">
        <f t="array" ref="AD11">_xlfn.XLOOKUP(I11,$S$7:$S$11,IF(I$3="NO",$U$7:$U$11,$V$7:$V$11),NA(),0,1)</f>
        <v>1</v>
      </c>
      <c r="AE11" s="1">
        <f t="array" ref="AE11">_xlfn.XLOOKUP(J11,$S$7:$S$11,IF(J$3="NO",$U$7:$U$11,$V$7:$V$11),NA(),0,1)</f>
        <v>0</v>
      </c>
      <c r="AF11" s="1">
        <f t="array" ref="AF11">_xlfn.XLOOKUP(K11,$S$7:$S$11,IF(K$3="NO",$U$7:$U$11,$V$7:$V$11),NA(),0,1)</f>
        <v>1</v>
      </c>
      <c r="AG11" s="1">
        <f t="array" ref="AG11">_xlfn.XLOOKUP(L11,$S$7:$S$11,IF(L$3="NO",$U$7:$U$11,$V$7:$V$11),NA(),0,1)</f>
        <v>1</v>
      </c>
      <c r="AH11" s="1">
        <f t="array" ref="AH11">_xlfn.XLOOKUP(M11,$S$7:$S$11,IF(M$3="NO",$U$7:$U$11,$V$7:$V$11),NA(),0,1)</f>
        <v>0</v>
      </c>
      <c r="AI11" s="1">
        <f t="array" ref="AI11">_xlfn.XLOOKUP(N11,$S$7:$S$11,IF(N$3="NO",$U$7:$U$11,$V$7:$V$11),NA(),0,1)</f>
        <v>1</v>
      </c>
      <c r="AJ11" s="1">
        <f t="array" ref="AJ11">_xlfn.XLOOKUP(O11,$S$7:$S$11,IF(O$3="NO",$U$7:$U$11,$V$7:$V$11),NA(),0,1)</f>
        <v>0</v>
      </c>
      <c r="AK11" s="1">
        <f t="array" ref="AK11">_xlfn.XLOOKUP(P11,$S$7:$S$11,IF(P$3="NO",$U$7:$U$11,$V$7:$V$11),NA(),0,1)</f>
        <v>1</v>
      </c>
      <c r="AL11" s="1">
        <f t="array" ref="AL11">_xlfn.XLOOKUP(Q11,$S$7:$S$11,IF(Q$3="NO",$U$7:$U$11,$V$7:$V$11),NA(),0,1)</f>
        <v>1</v>
      </c>
      <c r="AO11" t="str">
        <f t="shared" si="3"/>
        <v>Drain step 2</v>
      </c>
      <c r="AP11">
        <v>0</v>
      </c>
      <c r="AQ11">
        <v>2501</v>
      </c>
      <c r="AR11">
        <v>1002</v>
      </c>
      <c r="AS11">
        <v>4032</v>
      </c>
      <c r="AT11">
        <v>60</v>
      </c>
      <c r="AU11">
        <f>IF(Z11=0,0,AT11)</f>
        <v>60</v>
      </c>
      <c r="AV11">
        <f t="shared" si="4"/>
        <v>1</v>
      </c>
      <c r="AW11" s="26">
        <f t="shared" si="5"/>
        <v>0</v>
      </c>
      <c r="AX11">
        <f t="shared" si="6"/>
        <v>1</v>
      </c>
      <c r="AY11">
        <f t="shared" si="6"/>
        <v>1</v>
      </c>
      <c r="AZ11">
        <f t="shared" si="6"/>
        <v>0</v>
      </c>
      <c r="BA11">
        <f t="shared" si="6"/>
        <v>1</v>
      </c>
      <c r="BB11">
        <f t="shared" si="6"/>
        <v>1</v>
      </c>
      <c r="BC11">
        <f t="shared" si="6"/>
        <v>0</v>
      </c>
      <c r="BD11">
        <f t="shared" si="6"/>
        <v>1</v>
      </c>
      <c r="BE11">
        <f t="shared" si="6"/>
        <v>0</v>
      </c>
      <c r="BF11">
        <f t="shared" si="6"/>
        <v>1</v>
      </c>
      <c r="BG11">
        <f t="shared" si="6"/>
        <v>1</v>
      </c>
      <c r="BH11">
        <v>1</v>
      </c>
      <c r="BI11">
        <v>0</v>
      </c>
      <c r="BJ11">
        <v>1</v>
      </c>
      <c r="BK11">
        <v>0</v>
      </c>
      <c r="BL11">
        <v>1</v>
      </c>
      <c r="BM11">
        <v>50000</v>
      </c>
      <c r="BN11">
        <v>200</v>
      </c>
      <c r="BO11">
        <v>20</v>
      </c>
      <c r="BP11">
        <v>1</v>
      </c>
      <c r="BQ11">
        <v>3.1250000000000002E-3</v>
      </c>
      <c r="BR11">
        <v>3.1250000000000002E-3</v>
      </c>
      <c r="BS11">
        <v>2</v>
      </c>
      <c r="BT11">
        <v>5</v>
      </c>
      <c r="BU11">
        <v>1</v>
      </c>
      <c r="BV11">
        <v>0.2</v>
      </c>
      <c r="BW11">
        <v>0</v>
      </c>
      <c r="BX11">
        <v>0</v>
      </c>
      <c r="BY11">
        <v>0</v>
      </c>
      <c r="BZ11">
        <v>2</v>
      </c>
      <c r="CA11">
        <v>1</v>
      </c>
      <c r="CB11">
        <v>1</v>
      </c>
      <c r="CC11">
        <v>0</v>
      </c>
      <c r="CD11">
        <v>0</v>
      </c>
      <c r="CE11">
        <v>0</v>
      </c>
      <c r="CF11">
        <v>1</v>
      </c>
      <c r="CG11">
        <v>1</v>
      </c>
      <c r="CH11">
        <v>0</v>
      </c>
      <c r="CI11">
        <v>0</v>
      </c>
      <c r="CJ11">
        <v>27</v>
      </c>
      <c r="CK11">
        <v>29</v>
      </c>
      <c r="CL11">
        <v>31</v>
      </c>
      <c r="CM11">
        <v>33</v>
      </c>
      <c r="CN11">
        <v>39</v>
      </c>
      <c r="CO11">
        <v>40</v>
      </c>
      <c r="CP11">
        <v>41</v>
      </c>
      <c r="CQ11">
        <v>42</v>
      </c>
      <c r="CR11">
        <v>13</v>
      </c>
      <c r="CS11">
        <v>2</v>
      </c>
      <c r="CT11">
        <v>3</v>
      </c>
      <c r="CU11">
        <v>11</v>
      </c>
      <c r="CV11">
        <v>5</v>
      </c>
      <c r="CW11">
        <v>6</v>
      </c>
      <c r="CX11">
        <v>7</v>
      </c>
      <c r="CY11">
        <v>8</v>
      </c>
      <c r="CZ11">
        <v>9</v>
      </c>
      <c r="DA11">
        <v>10</v>
      </c>
      <c r="DB11">
        <v>4</v>
      </c>
      <c r="DC11">
        <v>12</v>
      </c>
      <c r="DD11">
        <v>14</v>
      </c>
      <c r="DE11">
        <v>15</v>
      </c>
      <c r="DF11">
        <v>16</v>
      </c>
      <c r="DG11">
        <v>17</v>
      </c>
      <c r="DH11">
        <v>47</v>
      </c>
      <c r="DI11">
        <v>54</v>
      </c>
      <c r="DJ11">
        <v>0</v>
      </c>
      <c r="DK11">
        <v>8</v>
      </c>
      <c r="DL11">
        <v>0</v>
      </c>
      <c r="DM11">
        <v>0</v>
      </c>
      <c r="DN11">
        <v>115200</v>
      </c>
      <c r="DO11">
        <v>115200</v>
      </c>
      <c r="DP11">
        <v>115200</v>
      </c>
      <c r="DQ11">
        <f t="shared" si="7"/>
        <v>4032</v>
      </c>
      <c r="DR11">
        <v>0</v>
      </c>
    </row>
    <row r="12" spans="1:137" x14ac:dyDescent="0.3">
      <c r="A12" s="14" t="s">
        <v>26</v>
      </c>
      <c r="C12" s="14" t="str">
        <f>VLOOKUP(A12,Sequences!$A$3:$E$42,5,FALSE())</f>
        <v>Drain step 3</v>
      </c>
      <c r="D12" t="s">
        <v>265</v>
      </c>
      <c r="E12" s="71" t="s">
        <v>263</v>
      </c>
      <c r="F12" t="s">
        <v>266</v>
      </c>
      <c r="G12" t="s">
        <v>264</v>
      </c>
      <c r="H12" t="s">
        <v>264</v>
      </c>
      <c r="I12" t="s">
        <v>267</v>
      </c>
      <c r="J12" t="s">
        <v>266</v>
      </c>
      <c r="K12" t="s">
        <v>264</v>
      </c>
      <c r="L12" t="s">
        <v>266</v>
      </c>
      <c r="M12" t="s">
        <v>267</v>
      </c>
      <c r="N12" t="s">
        <v>264</v>
      </c>
      <c r="O12" t="s">
        <v>266</v>
      </c>
      <c r="P12" t="s">
        <v>266</v>
      </c>
      <c r="Q12" t="s">
        <v>267</v>
      </c>
      <c r="X12" t="str">
        <f t="shared" si="0"/>
        <v>4033</v>
      </c>
      <c r="Y12">
        <f t="shared" si="1"/>
        <v>1</v>
      </c>
      <c r="Z12">
        <f t="shared" si="2"/>
        <v>0</v>
      </c>
      <c r="AA12" s="1">
        <f t="array" ref="AA12">_xlfn.XLOOKUP(F12,$S$7:$S$11,IF(F$3="NO",$U$7:$U$11,$V$7:$V$11),NA(),0,1)</f>
        <v>1</v>
      </c>
      <c r="AB12" s="1">
        <f t="array" ref="AB12">_xlfn.XLOOKUP(G12,$S$7:$S$11,IF(G$3="NO",$U$7:$U$11,$V$7:$V$11),NA(),0,1)</f>
        <v>0</v>
      </c>
      <c r="AC12" s="1">
        <f t="array" ref="AC12">_xlfn.XLOOKUP(H12,$S$7:$S$11,IF(H$3="NO",$U$7:$U$11,$V$7:$V$11),NA(),0,1)</f>
        <v>0</v>
      </c>
      <c r="AD12" s="1">
        <f t="array" ref="AD12">_xlfn.XLOOKUP(I12,$S$7:$S$11,IF(I$3="NO",$U$7:$U$11,$V$7:$V$11),NA(),0,1)</f>
        <v>1</v>
      </c>
      <c r="AE12" s="1">
        <f t="array" ref="AE12">_xlfn.XLOOKUP(J12,$S$7:$S$11,IF(J$3="NO",$U$7:$U$11,$V$7:$V$11),NA(),0,1)</f>
        <v>1</v>
      </c>
      <c r="AF12" s="1">
        <f t="array" ref="AF12">_xlfn.XLOOKUP(K12,$S$7:$S$11,IF(K$3="NO",$U$7:$U$11,$V$7:$V$11),NA(),0,1)</f>
        <v>0</v>
      </c>
      <c r="AG12" s="1">
        <f t="array" ref="AG12">_xlfn.XLOOKUP(L12,$S$7:$S$11,IF(L$3="NO",$U$7:$U$11,$V$7:$V$11),NA(),0,1)</f>
        <v>1</v>
      </c>
      <c r="AH12" s="1">
        <f t="array" ref="AH12">_xlfn.XLOOKUP(M12,$S$7:$S$11,IF(M$3="NO",$U$7:$U$11,$V$7:$V$11),NA(),0,1)</f>
        <v>1</v>
      </c>
      <c r="AI12" s="1">
        <f t="array" ref="AI12">_xlfn.XLOOKUP(N12,$S$7:$S$11,IF(N$3="NO",$U$7:$U$11,$V$7:$V$11),NA(),0,1)</f>
        <v>0</v>
      </c>
      <c r="AJ12" s="1">
        <f t="array" ref="AJ12">_xlfn.XLOOKUP(O12,$S$7:$S$11,IF(O$3="NO",$U$7:$U$11,$V$7:$V$11),NA(),0,1)</f>
        <v>0</v>
      </c>
      <c r="AK12" s="1">
        <f t="array" ref="AK12">_xlfn.XLOOKUP(P12,$S$7:$S$11,IF(P$3="NO",$U$7:$U$11,$V$7:$V$11),NA(),0,1)</f>
        <v>1</v>
      </c>
      <c r="AL12" s="1">
        <f t="array" ref="AL12">_xlfn.XLOOKUP(Q12,$S$7:$S$11,IF(Q$3="NO",$U$7:$U$11,$V$7:$V$11),NA(),0,1)</f>
        <v>1</v>
      </c>
      <c r="AO12" t="str">
        <f t="shared" si="3"/>
        <v>Drain step 3</v>
      </c>
      <c r="AP12">
        <v>0</v>
      </c>
      <c r="AQ12">
        <v>2501</v>
      </c>
      <c r="AR12">
        <v>1002</v>
      </c>
      <c r="AS12">
        <v>4033</v>
      </c>
      <c r="AT12">
        <v>60</v>
      </c>
      <c r="AU12">
        <f>IF(Z12=0,0,AT12)</f>
        <v>0</v>
      </c>
      <c r="AV12">
        <v>1</v>
      </c>
      <c r="AW12" s="26">
        <f t="shared" si="5"/>
        <v>1</v>
      </c>
      <c r="AX12">
        <f t="shared" si="6"/>
        <v>0</v>
      </c>
      <c r="AY12">
        <f t="shared" si="6"/>
        <v>1</v>
      </c>
      <c r="AZ12">
        <f t="shared" si="6"/>
        <v>1</v>
      </c>
      <c r="BA12">
        <f t="shared" si="6"/>
        <v>0</v>
      </c>
      <c r="BB12">
        <f t="shared" si="6"/>
        <v>1</v>
      </c>
      <c r="BC12">
        <f t="shared" si="6"/>
        <v>1</v>
      </c>
      <c r="BD12">
        <f t="shared" si="6"/>
        <v>0</v>
      </c>
      <c r="BE12">
        <f t="shared" si="6"/>
        <v>0</v>
      </c>
      <c r="BF12">
        <f t="shared" si="6"/>
        <v>1</v>
      </c>
      <c r="BG12">
        <f t="shared" si="6"/>
        <v>1</v>
      </c>
      <c r="BH12">
        <v>1</v>
      </c>
      <c r="BI12">
        <v>0</v>
      </c>
      <c r="BJ12">
        <v>1</v>
      </c>
      <c r="BK12">
        <v>0</v>
      </c>
      <c r="BL12">
        <v>1</v>
      </c>
      <c r="BM12">
        <v>10000</v>
      </c>
      <c r="BN12">
        <v>200</v>
      </c>
      <c r="BO12">
        <v>20</v>
      </c>
      <c r="BP12">
        <v>1</v>
      </c>
      <c r="BQ12">
        <v>3.1250000000000002E-3</v>
      </c>
      <c r="BR12">
        <v>3.1250000000000002E-3</v>
      </c>
      <c r="BS12">
        <v>2</v>
      </c>
      <c r="BT12">
        <v>5</v>
      </c>
      <c r="BU12">
        <v>1</v>
      </c>
      <c r="BV12">
        <v>0.2</v>
      </c>
      <c r="BW12">
        <v>0</v>
      </c>
      <c r="BX12">
        <v>0</v>
      </c>
      <c r="BY12">
        <v>0</v>
      </c>
      <c r="BZ12">
        <v>2</v>
      </c>
      <c r="CA12">
        <v>1</v>
      </c>
      <c r="CB12">
        <v>1</v>
      </c>
      <c r="CC12">
        <v>0</v>
      </c>
      <c r="CD12">
        <v>0</v>
      </c>
      <c r="CE12">
        <v>0</v>
      </c>
      <c r="CF12">
        <v>1</v>
      </c>
      <c r="CG12">
        <v>1</v>
      </c>
      <c r="CH12">
        <v>0</v>
      </c>
      <c r="CI12">
        <v>0</v>
      </c>
      <c r="CJ12">
        <v>27</v>
      </c>
      <c r="CK12">
        <v>29</v>
      </c>
      <c r="CL12">
        <v>31</v>
      </c>
      <c r="CM12">
        <v>33</v>
      </c>
      <c r="CN12">
        <v>39</v>
      </c>
      <c r="CO12">
        <v>40</v>
      </c>
      <c r="CP12">
        <v>41</v>
      </c>
      <c r="CQ12">
        <v>42</v>
      </c>
      <c r="CR12">
        <v>13</v>
      </c>
      <c r="CS12">
        <v>2</v>
      </c>
      <c r="CT12">
        <v>3</v>
      </c>
      <c r="CU12">
        <v>11</v>
      </c>
      <c r="CV12">
        <v>5</v>
      </c>
      <c r="CW12">
        <v>6</v>
      </c>
      <c r="CX12">
        <v>7</v>
      </c>
      <c r="CY12">
        <v>8</v>
      </c>
      <c r="CZ12">
        <v>9</v>
      </c>
      <c r="DA12">
        <v>10</v>
      </c>
      <c r="DB12">
        <v>4</v>
      </c>
      <c r="DC12">
        <v>12</v>
      </c>
      <c r="DD12">
        <v>14</v>
      </c>
      <c r="DE12">
        <v>15</v>
      </c>
      <c r="DF12">
        <v>16</v>
      </c>
      <c r="DG12">
        <v>17</v>
      </c>
      <c r="DH12">
        <v>47</v>
      </c>
      <c r="DI12">
        <v>54</v>
      </c>
      <c r="DJ12">
        <v>0</v>
      </c>
      <c r="DK12">
        <v>8</v>
      </c>
      <c r="DL12">
        <v>0</v>
      </c>
      <c r="DM12">
        <v>0</v>
      </c>
      <c r="DN12">
        <v>115200</v>
      </c>
      <c r="DO12">
        <v>115200</v>
      </c>
      <c r="DP12">
        <v>115200</v>
      </c>
      <c r="DQ12">
        <f t="shared" si="7"/>
        <v>4033</v>
      </c>
      <c r="DR12">
        <v>0</v>
      </c>
    </row>
    <row r="13" spans="1:137" x14ac:dyDescent="0.3">
      <c r="A13" s="14" t="s">
        <v>29</v>
      </c>
      <c r="C13" s="14" t="str">
        <f>VLOOKUP(A13,Sequences!$A$3:$E$42,5,FALSE())</f>
        <v>Drain to empty the reservoir</v>
      </c>
      <c r="D13" t="s">
        <v>265</v>
      </c>
      <c r="E13" t="s">
        <v>263</v>
      </c>
      <c r="F13" t="s">
        <v>266</v>
      </c>
      <c r="G13" t="s">
        <v>264</v>
      </c>
      <c r="H13" t="s">
        <v>266</v>
      </c>
      <c r="I13" t="s">
        <v>267</v>
      </c>
      <c r="J13" t="s">
        <v>266</v>
      </c>
      <c r="K13" t="s">
        <v>264</v>
      </c>
      <c r="L13" t="s">
        <v>266</v>
      </c>
      <c r="M13" t="s">
        <v>266</v>
      </c>
      <c r="N13" t="s">
        <v>267</v>
      </c>
      <c r="O13" t="s">
        <v>267</v>
      </c>
      <c r="P13" t="s">
        <v>267</v>
      </c>
      <c r="Q13" t="s">
        <v>266</v>
      </c>
      <c r="X13" t="str">
        <f t="shared" si="0"/>
        <v>4034</v>
      </c>
      <c r="Y13">
        <f t="shared" si="1"/>
        <v>1</v>
      </c>
      <c r="Z13">
        <f t="shared" si="2"/>
        <v>0</v>
      </c>
      <c r="AA13" s="1">
        <f t="array" ref="AA13">_xlfn.XLOOKUP(F13,$S$7:$S$11,IF(F$3="NO",$U$7:$U$11,$V$7:$V$11),NA(),0,1)</f>
        <v>1</v>
      </c>
      <c r="AB13" s="1">
        <f t="array" ref="AB13">_xlfn.XLOOKUP(G13,$S$7:$S$11,IF(G$3="NO",$U$7:$U$11,$V$7:$V$11),NA(),0,1)</f>
        <v>0</v>
      </c>
      <c r="AC13" s="1">
        <f t="array" ref="AC13">_xlfn.XLOOKUP(H13,$S$7:$S$11,IF(H$3="NO",$U$7:$U$11,$V$7:$V$11),NA(),0,1)</f>
        <v>1</v>
      </c>
      <c r="AD13" s="1">
        <f t="array" ref="AD13">_xlfn.XLOOKUP(I13,$S$7:$S$11,IF(I$3="NO",$U$7:$U$11,$V$7:$V$11),NA(),0,1)</f>
        <v>1</v>
      </c>
      <c r="AE13" s="1">
        <f t="array" ref="AE13">_xlfn.XLOOKUP(J13,$S$7:$S$11,IF(J$3="NO",$U$7:$U$11,$V$7:$V$11),NA(),0,1)</f>
        <v>1</v>
      </c>
      <c r="AF13" s="1">
        <f t="array" ref="AF13">_xlfn.XLOOKUP(K13,$S$7:$S$11,IF(K$3="NO",$U$7:$U$11,$V$7:$V$11),NA(),0,1)</f>
        <v>0</v>
      </c>
      <c r="AG13" s="1">
        <f t="array" ref="AG13">_xlfn.XLOOKUP(L13,$S$7:$S$11,IF(L$3="NO",$U$7:$U$11,$V$7:$V$11),NA(),0,1)</f>
        <v>1</v>
      </c>
      <c r="AH13" s="1">
        <f t="array" ref="AH13">_xlfn.XLOOKUP(M13,$S$7:$S$11,IF(M$3="NO",$U$7:$U$11,$V$7:$V$11),NA(),0,1)</f>
        <v>0</v>
      </c>
      <c r="AI13" s="1">
        <f t="array" ref="AI13">_xlfn.XLOOKUP(N13,$S$7:$S$11,IF(N$3="NO",$U$7:$U$11,$V$7:$V$11),NA(),0,1)</f>
        <v>1</v>
      </c>
      <c r="AJ13" s="1">
        <f t="array" ref="AJ13">_xlfn.XLOOKUP(O13,$S$7:$S$11,IF(O$3="NO",$U$7:$U$11,$V$7:$V$11),NA(),0,1)</f>
        <v>1</v>
      </c>
      <c r="AK13" s="1">
        <f t="array" ref="AK13">_xlfn.XLOOKUP(P13,$S$7:$S$11,IF(P$3="NO",$U$7:$U$11,$V$7:$V$11),NA(),0,1)</f>
        <v>0</v>
      </c>
      <c r="AL13" s="1">
        <f t="array" ref="AL13">_xlfn.XLOOKUP(Q13,$S$7:$S$11,IF(Q$3="NO",$U$7:$U$11,$V$7:$V$11),NA(),0,1)</f>
        <v>0</v>
      </c>
      <c r="AO13" t="str">
        <f t="shared" si="3"/>
        <v>Drain to empty the reservoir</v>
      </c>
      <c r="AP13">
        <v>0</v>
      </c>
      <c r="AQ13">
        <v>2501</v>
      </c>
      <c r="AR13">
        <v>1002</v>
      </c>
      <c r="AS13">
        <v>4034</v>
      </c>
      <c r="AT13">
        <v>60</v>
      </c>
      <c r="AU13">
        <f>IF(Z13=0,0,AT13)</f>
        <v>0</v>
      </c>
      <c r="AV13">
        <v>1</v>
      </c>
      <c r="AW13" s="26">
        <f t="shared" si="5"/>
        <v>1</v>
      </c>
      <c r="AX13">
        <f t="shared" ref="AX13:AX33" si="8">AC13</f>
        <v>1</v>
      </c>
      <c r="AY13">
        <f t="shared" ref="AY13:AY33" si="9">AD13</f>
        <v>1</v>
      </c>
      <c r="AZ13">
        <f t="shared" ref="AZ13:AZ33" si="10">AE13</f>
        <v>1</v>
      </c>
      <c r="BA13">
        <f t="shared" ref="BA13:BA33" si="11">AF13</f>
        <v>0</v>
      </c>
      <c r="BB13">
        <f t="shared" ref="BB13:BB33" si="12">AG13</f>
        <v>1</v>
      </c>
      <c r="BC13" s="79">
        <v>1</v>
      </c>
      <c r="BD13">
        <f t="shared" ref="BD13:BD33" si="13">AI13</f>
        <v>1</v>
      </c>
      <c r="BE13">
        <f t="shared" ref="BE13:BE33" si="14">AJ13</f>
        <v>1</v>
      </c>
      <c r="BF13">
        <f t="shared" ref="BF13:BF33" si="15">AK13</f>
        <v>0</v>
      </c>
      <c r="BG13">
        <f t="shared" ref="BG13:BG33" si="16">AL13</f>
        <v>0</v>
      </c>
      <c r="BH13">
        <v>1</v>
      </c>
      <c r="BI13">
        <v>0</v>
      </c>
      <c r="BJ13">
        <v>1</v>
      </c>
      <c r="BK13">
        <v>0</v>
      </c>
      <c r="BL13">
        <v>1</v>
      </c>
      <c r="BM13">
        <v>20000</v>
      </c>
      <c r="BN13">
        <v>200</v>
      </c>
      <c r="BO13">
        <v>20</v>
      </c>
      <c r="BP13">
        <v>1</v>
      </c>
      <c r="BQ13">
        <v>3.1250000000000002E-3</v>
      </c>
      <c r="BR13">
        <v>3.1250000000000002E-3</v>
      </c>
      <c r="BS13">
        <v>2</v>
      </c>
      <c r="BT13">
        <v>5</v>
      </c>
      <c r="BU13">
        <v>1</v>
      </c>
      <c r="BV13">
        <v>0.2</v>
      </c>
      <c r="BW13">
        <v>0</v>
      </c>
      <c r="BX13">
        <v>0</v>
      </c>
      <c r="BY13">
        <v>0</v>
      </c>
      <c r="BZ13">
        <v>2</v>
      </c>
      <c r="CA13">
        <v>1</v>
      </c>
      <c r="CB13">
        <v>1</v>
      </c>
      <c r="CC13">
        <v>0</v>
      </c>
      <c r="CD13">
        <v>0</v>
      </c>
      <c r="CE13">
        <v>0</v>
      </c>
      <c r="CF13">
        <v>1</v>
      </c>
      <c r="CG13">
        <v>1</v>
      </c>
      <c r="CH13">
        <v>0</v>
      </c>
      <c r="CI13">
        <v>0</v>
      </c>
      <c r="CJ13">
        <v>27</v>
      </c>
      <c r="CK13">
        <v>29</v>
      </c>
      <c r="CL13">
        <v>31</v>
      </c>
      <c r="CM13">
        <v>33</v>
      </c>
      <c r="CN13">
        <v>39</v>
      </c>
      <c r="CO13">
        <v>40</v>
      </c>
      <c r="CP13">
        <v>41</v>
      </c>
      <c r="CQ13">
        <v>42</v>
      </c>
      <c r="CR13">
        <v>13</v>
      </c>
      <c r="CS13">
        <v>2</v>
      </c>
      <c r="CT13">
        <v>3</v>
      </c>
      <c r="CU13">
        <v>11</v>
      </c>
      <c r="CV13">
        <v>5</v>
      </c>
      <c r="CW13">
        <v>6</v>
      </c>
      <c r="CX13">
        <v>7</v>
      </c>
      <c r="CY13">
        <v>8</v>
      </c>
      <c r="CZ13">
        <v>9</v>
      </c>
      <c r="DA13">
        <v>10</v>
      </c>
      <c r="DB13">
        <v>4</v>
      </c>
      <c r="DC13">
        <v>12</v>
      </c>
      <c r="DD13">
        <v>14</v>
      </c>
      <c r="DE13">
        <v>15</v>
      </c>
      <c r="DF13">
        <v>16</v>
      </c>
      <c r="DG13">
        <v>17</v>
      </c>
      <c r="DH13">
        <v>47</v>
      </c>
      <c r="DI13">
        <v>54</v>
      </c>
      <c r="DJ13">
        <v>0</v>
      </c>
      <c r="DK13">
        <v>8</v>
      </c>
      <c r="DL13">
        <v>0</v>
      </c>
      <c r="DM13">
        <v>0</v>
      </c>
      <c r="DN13">
        <v>115200</v>
      </c>
      <c r="DO13">
        <v>115200</v>
      </c>
      <c r="DP13">
        <v>115200</v>
      </c>
      <c r="DQ13">
        <f t="shared" si="7"/>
        <v>4034</v>
      </c>
      <c r="DR13">
        <v>0</v>
      </c>
    </row>
    <row r="14" spans="1:137" x14ac:dyDescent="0.3">
      <c r="A14" s="14" t="s">
        <v>18</v>
      </c>
      <c r="C14" s="14" t="str">
        <f>VLOOKUP(A14,Sequences!$A$3:$E$42,5,FALSE())</f>
        <v>Drain ICS</v>
      </c>
      <c r="D14" t="s">
        <v>265</v>
      </c>
      <c r="E14" t="s">
        <v>265</v>
      </c>
      <c r="F14" t="s">
        <v>267</v>
      </c>
      <c r="G14" t="s">
        <v>267</v>
      </c>
      <c r="H14" t="s">
        <v>266</v>
      </c>
      <c r="I14" t="s">
        <v>266</v>
      </c>
      <c r="J14" t="s">
        <v>266</v>
      </c>
      <c r="K14" t="s">
        <v>266</v>
      </c>
      <c r="L14" t="s">
        <v>264</v>
      </c>
      <c r="M14" t="s">
        <v>264</v>
      </c>
      <c r="N14" t="s">
        <v>267</v>
      </c>
      <c r="O14" t="s">
        <v>266</v>
      </c>
      <c r="P14" t="s">
        <v>267</v>
      </c>
      <c r="Q14" t="s">
        <v>266</v>
      </c>
      <c r="X14" t="str">
        <f t="shared" si="0"/>
        <v>4035</v>
      </c>
      <c r="Y14">
        <f t="shared" si="1"/>
        <v>1</v>
      </c>
      <c r="Z14">
        <f t="shared" si="2"/>
        <v>1</v>
      </c>
      <c r="AA14" s="1">
        <f t="array" ref="AA14">_xlfn.XLOOKUP(F14,$S$7:$S$11,IF(F$3="NO",$U$7:$U$11,$V$7:$V$11),NA(),0,1)</f>
        <v>0</v>
      </c>
      <c r="AB14" s="1">
        <f t="array" ref="AB14">_xlfn.XLOOKUP(G14,$S$7:$S$11,IF(G$3="NO",$U$7:$U$11,$V$7:$V$11),NA(),0,1)</f>
        <v>0</v>
      </c>
      <c r="AC14" s="1">
        <f t="array" ref="AC14">_xlfn.XLOOKUP(H14,$S$7:$S$11,IF(H$3="NO",$U$7:$U$11,$V$7:$V$11),NA(),0,1)</f>
        <v>1</v>
      </c>
      <c r="AD14" s="1">
        <f t="array" ref="AD14">_xlfn.XLOOKUP(I14,$S$7:$S$11,IF(I$3="NO",$U$7:$U$11,$V$7:$V$11),NA(),0,1)</f>
        <v>0</v>
      </c>
      <c r="AE14" s="1">
        <f t="array" ref="AE14">_xlfn.XLOOKUP(J14,$S$7:$S$11,IF(J$3="NO",$U$7:$U$11,$V$7:$V$11),NA(),0,1)</f>
        <v>1</v>
      </c>
      <c r="AF14" s="1">
        <f t="array" ref="AF14">_xlfn.XLOOKUP(K14,$S$7:$S$11,IF(K$3="NO",$U$7:$U$11,$V$7:$V$11),NA(),0,1)</f>
        <v>0</v>
      </c>
      <c r="AG14" s="1">
        <f t="array" ref="AG14">_xlfn.XLOOKUP(L14,$S$7:$S$11,IF(L$3="NO",$U$7:$U$11,$V$7:$V$11),NA(),0,1)</f>
        <v>0</v>
      </c>
      <c r="AH14" s="1">
        <f t="array" ref="AH14">_xlfn.XLOOKUP(M14,$S$7:$S$11,IF(M$3="NO",$U$7:$U$11,$V$7:$V$11),NA(),0,1)</f>
        <v>0</v>
      </c>
      <c r="AI14" s="1">
        <f t="array" ref="AI14">_xlfn.XLOOKUP(N14,$S$7:$S$11,IF(N$3="NO",$U$7:$U$11,$V$7:$V$11),NA(),0,1)</f>
        <v>1</v>
      </c>
      <c r="AJ14" s="1">
        <f t="array" ref="AJ14">_xlfn.XLOOKUP(O14,$S$7:$S$11,IF(O$3="NO",$U$7:$U$11,$V$7:$V$11),NA(),0,1)</f>
        <v>0</v>
      </c>
      <c r="AK14" s="1">
        <f t="array" ref="AK14">_xlfn.XLOOKUP(P14,$S$7:$S$11,IF(P$3="NO",$U$7:$U$11,$V$7:$V$11),NA(),0,1)</f>
        <v>0</v>
      </c>
      <c r="AL14" s="1">
        <f t="array" ref="AL14">_xlfn.XLOOKUP(Q14,$S$7:$S$11,IF(Q$3="NO",$U$7:$U$11,$V$7:$V$11),NA(),0,1)</f>
        <v>0</v>
      </c>
      <c r="AO14" t="str">
        <f t="shared" si="3"/>
        <v>Drain ICS</v>
      </c>
      <c r="AP14">
        <v>0</v>
      </c>
      <c r="AQ14">
        <v>2501</v>
      </c>
      <c r="AR14">
        <v>1002</v>
      </c>
      <c r="AS14">
        <v>4035</v>
      </c>
      <c r="AT14">
        <v>100</v>
      </c>
      <c r="AU14">
        <f>IF(Z14=0,0,AT14)</f>
        <v>100</v>
      </c>
      <c r="AV14">
        <v>0</v>
      </c>
      <c r="AW14" s="26">
        <f t="shared" si="5"/>
        <v>1</v>
      </c>
      <c r="AX14">
        <f t="shared" si="8"/>
        <v>1</v>
      </c>
      <c r="AY14">
        <f t="shared" si="9"/>
        <v>0</v>
      </c>
      <c r="AZ14">
        <f t="shared" si="10"/>
        <v>1</v>
      </c>
      <c r="BA14">
        <f t="shared" si="11"/>
        <v>0</v>
      </c>
      <c r="BB14">
        <f t="shared" si="12"/>
        <v>0</v>
      </c>
      <c r="BC14">
        <f t="shared" ref="BC14:BC33" si="17">AH14</f>
        <v>0</v>
      </c>
      <c r="BD14">
        <f t="shared" si="13"/>
        <v>1</v>
      </c>
      <c r="BE14">
        <f t="shared" si="14"/>
        <v>0</v>
      </c>
      <c r="BF14">
        <f t="shared" si="15"/>
        <v>0</v>
      </c>
      <c r="BG14">
        <f t="shared" si="16"/>
        <v>0</v>
      </c>
      <c r="BH14">
        <v>1</v>
      </c>
      <c r="BI14">
        <v>0</v>
      </c>
      <c r="BJ14">
        <v>1</v>
      </c>
      <c r="BK14">
        <v>0</v>
      </c>
      <c r="BL14">
        <v>1</v>
      </c>
      <c r="BM14">
        <v>180000</v>
      </c>
      <c r="BN14">
        <v>200</v>
      </c>
      <c r="BO14">
        <v>20</v>
      </c>
      <c r="BP14">
        <v>1</v>
      </c>
      <c r="BQ14">
        <v>3.1250000000000002E-3</v>
      </c>
      <c r="BR14">
        <v>3.1250000000000002E-3</v>
      </c>
      <c r="BS14">
        <v>2</v>
      </c>
      <c r="BT14">
        <v>5</v>
      </c>
      <c r="BU14">
        <v>1</v>
      </c>
      <c r="BV14">
        <v>0.2</v>
      </c>
      <c r="BW14">
        <v>0</v>
      </c>
      <c r="BX14">
        <v>0</v>
      </c>
      <c r="BY14">
        <v>0</v>
      </c>
      <c r="BZ14">
        <v>2</v>
      </c>
      <c r="CA14">
        <v>1</v>
      </c>
      <c r="CB14">
        <v>1</v>
      </c>
      <c r="CC14">
        <v>0</v>
      </c>
      <c r="CD14">
        <v>0</v>
      </c>
      <c r="CE14">
        <v>0</v>
      </c>
      <c r="CF14">
        <v>1</v>
      </c>
      <c r="CG14">
        <v>1</v>
      </c>
      <c r="CH14">
        <v>0</v>
      </c>
      <c r="CI14">
        <v>0</v>
      </c>
      <c r="CJ14">
        <v>27</v>
      </c>
      <c r="CK14">
        <v>29</v>
      </c>
      <c r="CL14">
        <v>31</v>
      </c>
      <c r="CM14">
        <v>33</v>
      </c>
      <c r="CN14">
        <v>39</v>
      </c>
      <c r="CO14">
        <v>40</v>
      </c>
      <c r="CP14">
        <v>41</v>
      </c>
      <c r="CQ14">
        <v>42</v>
      </c>
      <c r="CR14">
        <v>13</v>
      </c>
      <c r="CS14">
        <v>2</v>
      </c>
      <c r="CT14">
        <v>3</v>
      </c>
      <c r="CU14">
        <v>11</v>
      </c>
      <c r="CV14">
        <v>5</v>
      </c>
      <c r="CW14">
        <v>6</v>
      </c>
      <c r="CX14">
        <v>7</v>
      </c>
      <c r="CY14">
        <v>8</v>
      </c>
      <c r="CZ14">
        <v>9</v>
      </c>
      <c r="DA14">
        <v>10</v>
      </c>
      <c r="DB14">
        <v>4</v>
      </c>
      <c r="DC14">
        <v>12</v>
      </c>
      <c r="DD14">
        <v>14</v>
      </c>
      <c r="DE14">
        <v>15</v>
      </c>
      <c r="DF14">
        <v>16</v>
      </c>
      <c r="DG14">
        <v>17</v>
      </c>
      <c r="DH14">
        <v>47</v>
      </c>
      <c r="DI14">
        <v>54</v>
      </c>
      <c r="DJ14">
        <v>0</v>
      </c>
      <c r="DK14">
        <v>8</v>
      </c>
      <c r="DL14">
        <v>0</v>
      </c>
      <c r="DM14">
        <v>0</v>
      </c>
      <c r="DN14">
        <v>115200</v>
      </c>
      <c r="DO14">
        <v>115200</v>
      </c>
      <c r="DP14">
        <v>115200</v>
      </c>
      <c r="DQ14">
        <f t="shared" si="7"/>
        <v>4035</v>
      </c>
      <c r="DR14">
        <v>0</v>
      </c>
    </row>
    <row r="15" spans="1:137" x14ac:dyDescent="0.3">
      <c r="A15" s="14" t="s">
        <v>129</v>
      </c>
      <c r="C15" s="14" t="str">
        <f>VLOOKUP(A15,Sequences!$A$3:$E$42,5,FALSE())</f>
        <v>Sampling</v>
      </c>
      <c r="X15" t="str">
        <f t="shared" si="0"/>
        <v>4040</v>
      </c>
      <c r="Y15" t="e">
        <f t="shared" si="1"/>
        <v>#N/A</v>
      </c>
      <c r="Z15" t="e">
        <f t="shared" si="2"/>
        <v>#N/A</v>
      </c>
      <c r="AA15" s="1" t="e">
        <f t="array" ref="AA15">_xlfn.XLOOKUP(F15,$S$7:$S$11,IF(F$3="NO",$U$7:$U$11,$V$7:$V$11),NA(),0,1)</f>
        <v>#N/A</v>
      </c>
      <c r="AB15" s="1" t="e">
        <f t="array" ref="AB15">_xlfn.XLOOKUP(G15,$S$7:$S$11,IF(G$3="NO",$U$7:$U$11,$V$7:$V$11),NA(),0,1)</f>
        <v>#N/A</v>
      </c>
      <c r="AC15" s="1" t="e">
        <f t="array" ref="AC15">_xlfn.XLOOKUP(H15,$S$7:$S$11,IF(H$3="NO",$U$7:$U$11,$V$7:$V$11),NA(),0,1)</f>
        <v>#N/A</v>
      </c>
      <c r="AD15" s="1" t="e">
        <f t="array" ref="AD15">_xlfn.XLOOKUP(I15,$S$7:$S$11,IF(I$3="NO",$U$7:$U$11,$V$7:$V$11),NA(),0,1)</f>
        <v>#N/A</v>
      </c>
      <c r="AE15" s="1" t="e">
        <f t="array" ref="AE15">_xlfn.XLOOKUP(J15,$S$7:$S$11,IF(J$3="NO",$U$7:$U$11,$V$7:$V$11),NA(),0,1)</f>
        <v>#N/A</v>
      </c>
      <c r="AF15" s="1" t="e">
        <f t="array" ref="AF15">_xlfn.XLOOKUP(K15,$S$7:$S$11,IF(K$3="NO",$U$7:$U$11,$V$7:$V$11),NA(),0,1)</f>
        <v>#N/A</v>
      </c>
      <c r="AG15" s="1" t="e">
        <f t="array" ref="AG15">_xlfn.XLOOKUP(L15,$S$7:$S$11,IF(L$3="NO",$U$7:$U$11,$V$7:$V$11),NA(),0,1)</f>
        <v>#N/A</v>
      </c>
      <c r="AH15" s="1" t="e">
        <f t="array" ref="AH15">_xlfn.XLOOKUP(M15,$S$7:$S$11,IF(M$3="NO",$U$7:$U$11,$V$7:$V$11),NA(),0,1)</f>
        <v>#N/A</v>
      </c>
      <c r="AI15" s="1" t="e">
        <f t="array" ref="AI15">_xlfn.XLOOKUP(N15,$S$7:$S$11,IF(N$3="NO",$U$7:$U$11,$V$7:$V$11),NA(),0,1)</f>
        <v>#N/A</v>
      </c>
      <c r="AJ15" s="1" t="e">
        <f t="array" ref="AJ15">_xlfn.XLOOKUP(O15,$S$7:$S$11,IF(O$3="NO",$U$7:$U$11,$V$7:$V$11),NA(),0,1)</f>
        <v>#N/A</v>
      </c>
      <c r="AK15" s="1" t="e">
        <f t="array" ref="AK15">_xlfn.XLOOKUP(P15,$S$7:$S$11,IF(P$3="NO",$U$7:$U$11,$V$7:$V$11),NA(),0,1)</f>
        <v>#N/A</v>
      </c>
      <c r="AL15" s="1" t="e">
        <f t="array" ref="AL15">_xlfn.XLOOKUP(Q15,$S$7:$S$11,IF(Q$3="NO",$U$7:$U$11,$V$7:$V$11),NA(),0,1)</f>
        <v>#N/A</v>
      </c>
      <c r="AO15" t="str">
        <f t="shared" si="3"/>
        <v>Sampling</v>
      </c>
      <c r="AP15">
        <v>0</v>
      </c>
      <c r="AQ15">
        <v>2501</v>
      </c>
      <c r="AR15">
        <v>1002</v>
      </c>
      <c r="AS15">
        <v>4040</v>
      </c>
      <c r="AT15">
        <v>5</v>
      </c>
      <c r="AU15" t="e">
        <f>IF(Z15=0,0,5)</f>
        <v>#N/A</v>
      </c>
      <c r="AV15" t="e">
        <f t="shared" ref="AV15:AV33" si="18">AA15</f>
        <v>#N/A</v>
      </c>
      <c r="AW15" s="26" t="e">
        <f t="shared" si="5"/>
        <v>#N/A</v>
      </c>
      <c r="AX15" t="e">
        <f t="shared" si="8"/>
        <v>#N/A</v>
      </c>
      <c r="AY15" t="e">
        <f t="shared" si="9"/>
        <v>#N/A</v>
      </c>
      <c r="AZ15" t="e">
        <f t="shared" si="10"/>
        <v>#N/A</v>
      </c>
      <c r="BA15" t="e">
        <f t="shared" si="11"/>
        <v>#N/A</v>
      </c>
      <c r="BB15" t="e">
        <f t="shared" si="12"/>
        <v>#N/A</v>
      </c>
      <c r="BC15" t="e">
        <f t="shared" si="17"/>
        <v>#N/A</v>
      </c>
      <c r="BD15" t="e">
        <f t="shared" si="13"/>
        <v>#N/A</v>
      </c>
      <c r="BE15" t="e">
        <f t="shared" si="14"/>
        <v>#N/A</v>
      </c>
      <c r="BF15" t="e">
        <f t="shared" si="15"/>
        <v>#N/A</v>
      </c>
      <c r="BG15" t="e">
        <f t="shared" si="16"/>
        <v>#N/A</v>
      </c>
      <c r="BH15">
        <v>1</v>
      </c>
      <c r="BI15">
        <v>0</v>
      </c>
      <c r="BJ15">
        <v>1</v>
      </c>
      <c r="BK15">
        <v>0</v>
      </c>
      <c r="BL15">
        <v>1</v>
      </c>
      <c r="BM15">
        <v>2500</v>
      </c>
      <c r="BN15">
        <v>200</v>
      </c>
      <c r="BO15">
        <v>20</v>
      </c>
      <c r="BP15">
        <v>1</v>
      </c>
      <c r="BQ15">
        <v>3.1250000000000002E-3</v>
      </c>
      <c r="BR15">
        <v>3.1250000000000002E-3</v>
      </c>
      <c r="BS15">
        <v>2</v>
      </c>
      <c r="BT15">
        <v>5</v>
      </c>
      <c r="BU15">
        <v>1</v>
      </c>
      <c r="BV15">
        <v>0.2</v>
      </c>
      <c r="BW15">
        <v>0</v>
      </c>
      <c r="BX15">
        <v>0</v>
      </c>
      <c r="BY15">
        <v>0</v>
      </c>
      <c r="BZ15">
        <v>2</v>
      </c>
      <c r="CA15">
        <v>1</v>
      </c>
      <c r="CB15">
        <v>1</v>
      </c>
      <c r="CC15">
        <v>0</v>
      </c>
      <c r="CD15">
        <v>0</v>
      </c>
      <c r="CE15">
        <v>0</v>
      </c>
      <c r="CF15">
        <v>1</v>
      </c>
      <c r="CG15">
        <v>1</v>
      </c>
      <c r="CH15">
        <v>0</v>
      </c>
      <c r="CI15">
        <v>0</v>
      </c>
      <c r="CJ15">
        <v>27</v>
      </c>
      <c r="CK15">
        <v>29</v>
      </c>
      <c r="CL15">
        <v>31</v>
      </c>
      <c r="CM15">
        <v>33</v>
      </c>
      <c r="CN15">
        <v>39</v>
      </c>
      <c r="CO15">
        <v>40</v>
      </c>
      <c r="CP15">
        <v>41</v>
      </c>
      <c r="CQ15">
        <v>42</v>
      </c>
      <c r="CR15">
        <v>13</v>
      </c>
      <c r="CS15">
        <v>2</v>
      </c>
      <c r="CT15">
        <v>3</v>
      </c>
      <c r="CU15">
        <v>11</v>
      </c>
      <c r="CV15">
        <v>5</v>
      </c>
      <c r="CW15">
        <v>6</v>
      </c>
      <c r="CX15">
        <v>7</v>
      </c>
      <c r="CY15">
        <v>8</v>
      </c>
      <c r="CZ15">
        <v>9</v>
      </c>
      <c r="DA15">
        <v>10</v>
      </c>
      <c r="DB15">
        <v>4</v>
      </c>
      <c r="DC15">
        <v>12</v>
      </c>
      <c r="DD15">
        <v>14</v>
      </c>
      <c r="DE15">
        <v>15</v>
      </c>
      <c r="DF15">
        <v>16</v>
      </c>
      <c r="DG15">
        <v>17</v>
      </c>
      <c r="DH15">
        <v>47</v>
      </c>
      <c r="DI15">
        <v>54</v>
      </c>
      <c r="DJ15">
        <v>0</v>
      </c>
      <c r="DK15">
        <v>8</v>
      </c>
      <c r="DL15">
        <v>0</v>
      </c>
      <c r="DM15">
        <v>0</v>
      </c>
      <c r="DN15">
        <v>115200</v>
      </c>
      <c r="DO15">
        <v>115200</v>
      </c>
      <c r="DP15">
        <v>115200</v>
      </c>
      <c r="DQ15">
        <f t="shared" si="7"/>
        <v>4040</v>
      </c>
      <c r="DR15">
        <v>0</v>
      </c>
    </row>
    <row r="16" spans="1:137" x14ac:dyDescent="0.3">
      <c r="A16" s="14" t="s">
        <v>100</v>
      </c>
      <c r="C16" s="14" t="str">
        <f>VLOOKUP(A16,Sequences!$A$3:$E$42,5,FALSE())</f>
        <v>Inoculation</v>
      </c>
      <c r="D16" t="s">
        <v>263</v>
      </c>
      <c r="E16" t="s">
        <v>263</v>
      </c>
      <c r="F16" t="s">
        <v>266</v>
      </c>
      <c r="G16" t="s">
        <v>266</v>
      </c>
      <c r="H16" t="s">
        <v>264</v>
      </c>
      <c r="I16" t="s">
        <v>264</v>
      </c>
      <c r="J16" t="s">
        <v>267</v>
      </c>
      <c r="K16" t="s">
        <v>267</v>
      </c>
      <c r="L16" t="s">
        <v>266</v>
      </c>
      <c r="M16" t="s">
        <v>267</v>
      </c>
      <c r="N16" t="s">
        <v>264</v>
      </c>
      <c r="O16" t="s">
        <v>266</v>
      </c>
      <c r="P16" t="s">
        <v>264</v>
      </c>
      <c r="Q16" t="s">
        <v>264</v>
      </c>
      <c r="X16" t="str">
        <f t="shared" si="0"/>
        <v>4050</v>
      </c>
      <c r="Y16">
        <f t="shared" si="1"/>
        <v>0</v>
      </c>
      <c r="Z16">
        <f t="shared" si="2"/>
        <v>0</v>
      </c>
      <c r="AA16" s="1">
        <f t="array" ref="AA16">_xlfn.XLOOKUP(F16,$S$7:$S$11,IF(F$3="NO",$U$7:$U$11,$V$7:$V$11),NA(),0,1)</f>
        <v>1</v>
      </c>
      <c r="AB16" s="1">
        <f t="array" ref="AB16">_xlfn.XLOOKUP(G16,$S$7:$S$11,IF(G$3="NO",$U$7:$U$11,$V$7:$V$11),NA(),0,1)</f>
        <v>1</v>
      </c>
      <c r="AC16" s="1">
        <f t="array" ref="AC16">_xlfn.XLOOKUP(H16,$S$7:$S$11,IF(H$3="NO",$U$7:$U$11,$V$7:$V$11),NA(),0,1)</f>
        <v>0</v>
      </c>
      <c r="AD16" s="1">
        <f t="array" ref="AD16">_xlfn.XLOOKUP(I16,$S$7:$S$11,IF(I$3="NO",$U$7:$U$11,$V$7:$V$11),NA(),0,1)</f>
        <v>0</v>
      </c>
      <c r="AE16" s="1">
        <f t="array" ref="AE16">_xlfn.XLOOKUP(J16,$S$7:$S$11,IF(J$3="NO",$U$7:$U$11,$V$7:$V$11),NA(),0,1)</f>
        <v>0</v>
      </c>
      <c r="AF16" s="1">
        <f t="array" ref="AF16">_xlfn.XLOOKUP(K16,$S$7:$S$11,IF(K$3="NO",$U$7:$U$11,$V$7:$V$11),NA(),0,1)</f>
        <v>1</v>
      </c>
      <c r="AG16" s="1">
        <f t="array" ref="AG16">_xlfn.XLOOKUP(L16,$S$7:$S$11,IF(L$3="NO",$U$7:$U$11,$V$7:$V$11),NA(),0,1)</f>
        <v>1</v>
      </c>
      <c r="AH16" s="1">
        <f t="array" ref="AH16">_xlfn.XLOOKUP(M16,$S$7:$S$11,IF(M$3="NO",$U$7:$U$11,$V$7:$V$11),NA(),0,1)</f>
        <v>1</v>
      </c>
      <c r="AI16" s="1">
        <f t="array" ref="AI16">_xlfn.XLOOKUP(N16,$S$7:$S$11,IF(N$3="NO",$U$7:$U$11,$V$7:$V$11),NA(),0,1)</f>
        <v>0</v>
      </c>
      <c r="AJ16" s="1">
        <f t="array" ref="AJ16">_xlfn.XLOOKUP(O16,$S$7:$S$11,IF(O$3="NO",$U$7:$U$11,$V$7:$V$11),NA(),0,1)</f>
        <v>0</v>
      </c>
      <c r="AK16" s="1">
        <f t="array" ref="AK16">_xlfn.XLOOKUP(P16,$S$7:$S$11,IF(P$3="NO",$U$7:$U$11,$V$7:$V$11),NA(),0,1)</f>
        <v>0</v>
      </c>
      <c r="AL16" s="1">
        <f t="array" ref="AL16">_xlfn.XLOOKUP(Q16,$S$7:$S$11,IF(Q$3="NO",$U$7:$U$11,$V$7:$V$11),NA(),0,1)</f>
        <v>0</v>
      </c>
      <c r="AO16" t="str">
        <f t="shared" si="3"/>
        <v>Inoculation</v>
      </c>
      <c r="AP16">
        <v>0</v>
      </c>
      <c r="AQ16">
        <v>2501</v>
      </c>
      <c r="AR16">
        <v>1002</v>
      </c>
      <c r="AS16">
        <v>4050</v>
      </c>
      <c r="AT16">
        <v>5</v>
      </c>
      <c r="AU16">
        <f>IF(Z16=0,0,5)</f>
        <v>0</v>
      </c>
      <c r="AV16">
        <f t="shared" si="18"/>
        <v>1</v>
      </c>
      <c r="AW16" s="26">
        <f t="shared" si="5"/>
        <v>0</v>
      </c>
      <c r="AX16">
        <f t="shared" si="8"/>
        <v>0</v>
      </c>
      <c r="AY16">
        <f t="shared" si="9"/>
        <v>0</v>
      </c>
      <c r="AZ16">
        <f t="shared" si="10"/>
        <v>0</v>
      </c>
      <c r="BA16">
        <f t="shared" si="11"/>
        <v>1</v>
      </c>
      <c r="BB16">
        <f t="shared" si="12"/>
        <v>1</v>
      </c>
      <c r="BC16">
        <f t="shared" si="17"/>
        <v>1</v>
      </c>
      <c r="BD16">
        <f t="shared" si="13"/>
        <v>0</v>
      </c>
      <c r="BE16">
        <f t="shared" si="14"/>
        <v>0</v>
      </c>
      <c r="BF16">
        <f t="shared" si="15"/>
        <v>0</v>
      </c>
      <c r="BG16">
        <f t="shared" si="16"/>
        <v>0</v>
      </c>
      <c r="BH16">
        <v>1</v>
      </c>
      <c r="BI16">
        <v>0</v>
      </c>
      <c r="BJ16">
        <v>1</v>
      </c>
      <c r="BK16">
        <v>0</v>
      </c>
      <c r="BL16">
        <v>1</v>
      </c>
      <c r="BM16">
        <v>2500</v>
      </c>
      <c r="BN16">
        <v>200</v>
      </c>
      <c r="BO16">
        <v>20</v>
      </c>
      <c r="BP16">
        <v>1</v>
      </c>
      <c r="BQ16">
        <v>3.1250000000000002E-3</v>
      </c>
      <c r="BR16">
        <v>3.1250000000000002E-3</v>
      </c>
      <c r="BS16">
        <v>2</v>
      </c>
      <c r="BT16">
        <v>5</v>
      </c>
      <c r="BU16">
        <v>1</v>
      </c>
      <c r="BV16">
        <v>0.2</v>
      </c>
      <c r="BW16">
        <v>0</v>
      </c>
      <c r="BX16">
        <v>0</v>
      </c>
      <c r="BY16">
        <v>0</v>
      </c>
      <c r="BZ16">
        <v>2</v>
      </c>
      <c r="CA16">
        <v>1</v>
      </c>
      <c r="CB16">
        <v>1</v>
      </c>
      <c r="CC16">
        <v>0</v>
      </c>
      <c r="CD16">
        <v>0</v>
      </c>
      <c r="CE16">
        <v>0</v>
      </c>
      <c r="CF16">
        <v>1</v>
      </c>
      <c r="CG16">
        <v>1</v>
      </c>
      <c r="CH16">
        <v>0</v>
      </c>
      <c r="CI16">
        <v>0</v>
      </c>
      <c r="CJ16">
        <v>27</v>
      </c>
      <c r="CK16">
        <v>29</v>
      </c>
      <c r="CL16">
        <v>31</v>
      </c>
      <c r="CM16">
        <v>33</v>
      </c>
      <c r="CN16">
        <v>39</v>
      </c>
      <c r="CO16">
        <v>40</v>
      </c>
      <c r="CP16">
        <v>41</v>
      </c>
      <c r="CQ16">
        <v>42</v>
      </c>
      <c r="CR16">
        <v>13</v>
      </c>
      <c r="CS16">
        <v>2</v>
      </c>
      <c r="CT16">
        <v>3</v>
      </c>
      <c r="CU16">
        <v>11</v>
      </c>
      <c r="CV16">
        <v>5</v>
      </c>
      <c r="CW16">
        <v>6</v>
      </c>
      <c r="CX16">
        <v>7</v>
      </c>
      <c r="CY16">
        <v>8</v>
      </c>
      <c r="CZ16">
        <v>9</v>
      </c>
      <c r="DA16">
        <v>10</v>
      </c>
      <c r="DB16">
        <v>4</v>
      </c>
      <c r="DC16">
        <v>12</v>
      </c>
      <c r="DD16">
        <v>14</v>
      </c>
      <c r="DE16">
        <v>15</v>
      </c>
      <c r="DF16">
        <v>16</v>
      </c>
      <c r="DG16">
        <v>17</v>
      </c>
      <c r="DH16">
        <v>47</v>
      </c>
      <c r="DI16">
        <v>54</v>
      </c>
      <c r="DJ16">
        <v>0</v>
      </c>
      <c r="DK16">
        <v>8</v>
      </c>
      <c r="DL16">
        <v>0</v>
      </c>
      <c r="DM16">
        <v>0</v>
      </c>
      <c r="DN16">
        <v>115200</v>
      </c>
      <c r="DO16">
        <v>115200</v>
      </c>
      <c r="DP16">
        <v>115200</v>
      </c>
      <c r="DQ16">
        <f t="shared" si="7"/>
        <v>4050</v>
      </c>
      <c r="DR16">
        <v>0</v>
      </c>
    </row>
    <row r="17" spans="1:122" x14ac:dyDescent="0.3">
      <c r="A17" s="14" t="s">
        <v>103</v>
      </c>
      <c r="C17" s="14" t="str">
        <f>VLOOKUP(A17,Sequences!$A$3:$E$42,5,FALSE())</f>
        <v>Dynamic seeding</v>
      </c>
      <c r="D17" t="s">
        <v>263</v>
      </c>
      <c r="E17" t="s">
        <v>263</v>
      </c>
      <c r="F17" t="s">
        <v>266</v>
      </c>
      <c r="G17" t="s">
        <v>266</v>
      </c>
      <c r="H17" t="s">
        <v>264</v>
      </c>
      <c r="I17" t="s">
        <v>264</v>
      </c>
      <c r="J17" t="s">
        <v>266</v>
      </c>
      <c r="K17" t="s">
        <v>266</v>
      </c>
      <c r="L17" t="s">
        <v>264</v>
      </c>
      <c r="M17" t="s">
        <v>264</v>
      </c>
      <c r="N17" t="s">
        <v>264</v>
      </c>
      <c r="O17" t="s">
        <v>264</v>
      </c>
      <c r="P17" t="s">
        <v>264</v>
      </c>
      <c r="Q17" t="s">
        <v>264</v>
      </c>
      <c r="X17" t="str">
        <f t="shared" si="0"/>
        <v>4060</v>
      </c>
      <c r="Y17">
        <f t="shared" si="1"/>
        <v>0</v>
      </c>
      <c r="Z17">
        <f t="shared" si="2"/>
        <v>0</v>
      </c>
      <c r="AA17" s="1">
        <f t="array" ref="AA17">_xlfn.XLOOKUP(F17,$S$7:$S$11,IF(F$3="NO",$U$7:$U$11,$V$7:$V$11),NA(),0,1)</f>
        <v>1</v>
      </c>
      <c r="AB17" s="1">
        <f t="array" ref="AB17">_xlfn.XLOOKUP(G17,$S$7:$S$11,IF(G$3="NO",$U$7:$U$11,$V$7:$V$11),NA(),0,1)</f>
        <v>1</v>
      </c>
      <c r="AC17" s="1">
        <f t="array" ref="AC17">_xlfn.XLOOKUP(H17,$S$7:$S$11,IF(H$3="NO",$U$7:$U$11,$V$7:$V$11),NA(),0,1)</f>
        <v>0</v>
      </c>
      <c r="AD17" s="1">
        <f t="array" ref="AD17">_xlfn.XLOOKUP(I17,$S$7:$S$11,IF(I$3="NO",$U$7:$U$11,$V$7:$V$11),NA(),0,1)</f>
        <v>0</v>
      </c>
      <c r="AE17" s="1">
        <f t="array" ref="AE17">_xlfn.XLOOKUP(J17,$S$7:$S$11,IF(J$3="NO",$U$7:$U$11,$V$7:$V$11),NA(),0,1)</f>
        <v>1</v>
      </c>
      <c r="AF17" s="1">
        <f t="array" ref="AF17">_xlfn.XLOOKUP(K17,$S$7:$S$11,IF(K$3="NO",$U$7:$U$11,$V$7:$V$11),NA(),0,1)</f>
        <v>0</v>
      </c>
      <c r="AG17" s="1">
        <f t="array" ref="AG17">_xlfn.XLOOKUP(L17,$S$7:$S$11,IF(L$3="NO",$U$7:$U$11,$V$7:$V$11),NA(),0,1)</f>
        <v>0</v>
      </c>
      <c r="AH17" s="1">
        <f t="array" ref="AH17">_xlfn.XLOOKUP(M17,$S$7:$S$11,IF(M$3="NO",$U$7:$U$11,$V$7:$V$11),NA(),0,1)</f>
        <v>0</v>
      </c>
      <c r="AI17" s="1">
        <f t="array" ref="AI17">_xlfn.XLOOKUP(N17,$S$7:$S$11,IF(N$3="NO",$U$7:$U$11,$V$7:$V$11),NA(),0,1)</f>
        <v>0</v>
      </c>
      <c r="AJ17" s="1">
        <f t="array" ref="AJ17">_xlfn.XLOOKUP(O17,$S$7:$S$11,IF(O$3="NO",$U$7:$U$11,$V$7:$V$11),NA(),0,1)</f>
        <v>0</v>
      </c>
      <c r="AK17" s="1">
        <f t="array" ref="AK17">_xlfn.XLOOKUP(P17,$S$7:$S$11,IF(P$3="NO",$U$7:$U$11,$V$7:$V$11),NA(),0,1)</f>
        <v>0</v>
      </c>
      <c r="AL17" s="1">
        <f t="array" ref="AL17">_xlfn.XLOOKUP(Q17,$S$7:$S$11,IF(Q$3="NO",$U$7:$U$11,$V$7:$V$11),NA(),0,1)</f>
        <v>0</v>
      </c>
      <c r="AO17" t="str">
        <f t="shared" si="3"/>
        <v>Dynamic seeding</v>
      </c>
      <c r="AP17">
        <v>0</v>
      </c>
      <c r="AQ17">
        <v>2501</v>
      </c>
      <c r="AR17">
        <v>1002</v>
      </c>
      <c r="AS17">
        <v>4060</v>
      </c>
      <c r="AT17">
        <v>5</v>
      </c>
      <c r="AU17">
        <f>IF(Z17=0,0,5)</f>
        <v>0</v>
      </c>
      <c r="AV17">
        <f t="shared" si="18"/>
        <v>1</v>
      </c>
      <c r="AW17" s="26">
        <f t="shared" si="5"/>
        <v>0</v>
      </c>
      <c r="AX17">
        <f t="shared" si="8"/>
        <v>0</v>
      </c>
      <c r="AY17">
        <f t="shared" si="9"/>
        <v>0</v>
      </c>
      <c r="AZ17">
        <f t="shared" si="10"/>
        <v>1</v>
      </c>
      <c r="BA17">
        <f t="shared" si="11"/>
        <v>0</v>
      </c>
      <c r="BB17">
        <f t="shared" si="12"/>
        <v>0</v>
      </c>
      <c r="BC17">
        <f t="shared" si="17"/>
        <v>0</v>
      </c>
      <c r="BD17">
        <f t="shared" si="13"/>
        <v>0</v>
      </c>
      <c r="BE17">
        <f t="shared" si="14"/>
        <v>0</v>
      </c>
      <c r="BF17">
        <f t="shared" si="15"/>
        <v>0</v>
      </c>
      <c r="BG17">
        <f t="shared" si="16"/>
        <v>0</v>
      </c>
      <c r="BH17">
        <v>1</v>
      </c>
      <c r="BI17">
        <v>0</v>
      </c>
      <c r="BJ17">
        <v>1</v>
      </c>
      <c r="BK17">
        <v>0</v>
      </c>
      <c r="BL17">
        <v>1</v>
      </c>
      <c r="BM17">
        <v>2500</v>
      </c>
      <c r="BN17">
        <v>200</v>
      </c>
      <c r="BO17">
        <v>20</v>
      </c>
      <c r="BP17">
        <v>1</v>
      </c>
      <c r="BQ17">
        <v>3.1250000000000002E-3</v>
      </c>
      <c r="BR17">
        <v>3.1250000000000002E-3</v>
      </c>
      <c r="BS17">
        <v>2</v>
      </c>
      <c r="BT17">
        <v>5</v>
      </c>
      <c r="BU17">
        <v>1</v>
      </c>
      <c r="BV17">
        <v>0.2</v>
      </c>
      <c r="BW17">
        <v>0</v>
      </c>
      <c r="BX17">
        <v>0</v>
      </c>
      <c r="BY17">
        <v>0</v>
      </c>
      <c r="BZ17">
        <v>2</v>
      </c>
      <c r="CA17">
        <v>1</v>
      </c>
      <c r="CB17">
        <v>1</v>
      </c>
      <c r="CC17">
        <v>0</v>
      </c>
      <c r="CD17">
        <v>0</v>
      </c>
      <c r="CE17">
        <v>0</v>
      </c>
      <c r="CF17">
        <v>1</v>
      </c>
      <c r="CG17">
        <v>1</v>
      </c>
      <c r="CH17">
        <v>0</v>
      </c>
      <c r="CI17">
        <v>0</v>
      </c>
      <c r="CJ17">
        <v>27</v>
      </c>
      <c r="CK17">
        <v>29</v>
      </c>
      <c r="CL17">
        <v>31</v>
      </c>
      <c r="CM17">
        <v>33</v>
      </c>
      <c r="CN17">
        <v>39</v>
      </c>
      <c r="CO17">
        <v>40</v>
      </c>
      <c r="CP17">
        <v>41</v>
      </c>
      <c r="CQ17">
        <v>42</v>
      </c>
      <c r="CR17">
        <v>13</v>
      </c>
      <c r="CS17">
        <v>2</v>
      </c>
      <c r="CT17">
        <v>3</v>
      </c>
      <c r="CU17">
        <v>11</v>
      </c>
      <c r="CV17">
        <v>5</v>
      </c>
      <c r="CW17">
        <v>6</v>
      </c>
      <c r="CX17">
        <v>7</v>
      </c>
      <c r="CY17">
        <v>8</v>
      </c>
      <c r="CZ17">
        <v>9</v>
      </c>
      <c r="DA17">
        <v>10</v>
      </c>
      <c r="DB17">
        <v>4</v>
      </c>
      <c r="DC17">
        <v>12</v>
      </c>
      <c r="DD17">
        <v>14</v>
      </c>
      <c r="DE17">
        <v>15</v>
      </c>
      <c r="DF17">
        <v>16</v>
      </c>
      <c r="DG17">
        <v>17</v>
      </c>
      <c r="DH17">
        <v>47</v>
      </c>
      <c r="DI17">
        <v>54</v>
      </c>
      <c r="DJ17">
        <v>0</v>
      </c>
      <c r="DK17">
        <v>8</v>
      </c>
      <c r="DL17">
        <v>0</v>
      </c>
      <c r="DM17">
        <v>0</v>
      </c>
      <c r="DN17">
        <v>115200</v>
      </c>
      <c r="DO17">
        <v>115200</v>
      </c>
      <c r="DP17">
        <v>115200</v>
      </c>
      <c r="DQ17">
        <f t="shared" si="7"/>
        <v>4060</v>
      </c>
      <c r="DR17">
        <v>0</v>
      </c>
    </row>
    <row r="18" spans="1:122" x14ac:dyDescent="0.3">
      <c r="A18" s="14" t="s">
        <v>107</v>
      </c>
      <c r="C18" s="14" t="str">
        <f>VLOOKUP(A18,Sequences!$A$3:$E$42,5,FALSE())</f>
        <v>ECS liquid drain/replacement (remove unattached cells)</v>
      </c>
      <c r="D18" t="s">
        <v>265</v>
      </c>
      <c r="E18" t="s">
        <v>265</v>
      </c>
      <c r="F18" t="s">
        <v>266</v>
      </c>
      <c r="G18" t="s">
        <v>266</v>
      </c>
      <c r="H18" t="s">
        <v>266</v>
      </c>
      <c r="I18" t="s">
        <v>267</v>
      </c>
      <c r="J18" t="s">
        <v>267</v>
      </c>
      <c r="K18" t="s">
        <v>267</v>
      </c>
      <c r="L18" t="s">
        <v>264</v>
      </c>
      <c r="M18" t="s">
        <v>264</v>
      </c>
      <c r="N18" t="s">
        <v>267</v>
      </c>
      <c r="O18" t="s">
        <v>266</v>
      </c>
      <c r="P18" t="s">
        <v>267</v>
      </c>
      <c r="Q18" t="s">
        <v>266</v>
      </c>
      <c r="X18" t="str">
        <f t="shared" si="0"/>
        <v>4070</v>
      </c>
      <c r="Y18">
        <f t="shared" si="1"/>
        <v>1</v>
      </c>
      <c r="Z18">
        <f t="shared" si="2"/>
        <v>1</v>
      </c>
      <c r="AA18" s="1">
        <f t="array" ref="AA18">_xlfn.XLOOKUP(F18,$S$7:$S$11,IF(F$3="NO",$U$7:$U$11,$V$7:$V$11),NA(),0,1)</f>
        <v>1</v>
      </c>
      <c r="AB18" s="1">
        <f t="array" ref="AB18">_xlfn.XLOOKUP(G18,$S$7:$S$11,IF(G$3="NO",$U$7:$U$11,$V$7:$V$11),NA(),0,1)</f>
        <v>1</v>
      </c>
      <c r="AC18" s="1">
        <f t="array" ref="AC18">_xlfn.XLOOKUP(H18,$S$7:$S$11,IF(H$3="NO",$U$7:$U$11,$V$7:$V$11),NA(),0,1)</f>
        <v>1</v>
      </c>
      <c r="AD18" s="1">
        <f t="array" ref="AD18">_xlfn.XLOOKUP(I18,$S$7:$S$11,IF(I$3="NO",$U$7:$U$11,$V$7:$V$11),NA(),0,1)</f>
        <v>1</v>
      </c>
      <c r="AE18" s="1">
        <f t="array" ref="AE18">_xlfn.XLOOKUP(J18,$S$7:$S$11,IF(J$3="NO",$U$7:$U$11,$V$7:$V$11),NA(),0,1)</f>
        <v>0</v>
      </c>
      <c r="AF18" s="1">
        <f t="array" ref="AF18">_xlfn.XLOOKUP(K18,$S$7:$S$11,IF(K$3="NO",$U$7:$U$11,$V$7:$V$11),NA(),0,1)</f>
        <v>1</v>
      </c>
      <c r="AG18" s="1">
        <f t="array" ref="AG18">_xlfn.XLOOKUP(L18,$S$7:$S$11,IF(L$3="NO",$U$7:$U$11,$V$7:$V$11),NA(),0,1)</f>
        <v>0</v>
      </c>
      <c r="AH18" s="1">
        <f t="array" ref="AH18">_xlfn.XLOOKUP(M18,$S$7:$S$11,IF(M$3="NO",$U$7:$U$11,$V$7:$V$11),NA(),0,1)</f>
        <v>0</v>
      </c>
      <c r="AI18" s="1">
        <f t="array" ref="AI18">_xlfn.XLOOKUP(N18,$S$7:$S$11,IF(N$3="NO",$U$7:$U$11,$V$7:$V$11),NA(),0,1)</f>
        <v>1</v>
      </c>
      <c r="AJ18" s="1">
        <f t="array" ref="AJ18">_xlfn.XLOOKUP(O18,$S$7:$S$11,IF(O$3="NO",$U$7:$U$11,$V$7:$V$11),NA(),0,1)</f>
        <v>0</v>
      </c>
      <c r="AK18" s="1">
        <f t="array" ref="AK18">_xlfn.XLOOKUP(P18,$S$7:$S$11,IF(P$3="NO",$U$7:$U$11,$V$7:$V$11),NA(),0,1)</f>
        <v>0</v>
      </c>
      <c r="AL18" s="1">
        <f t="array" ref="AL18">_xlfn.XLOOKUP(Q18,$S$7:$S$11,IF(Q$3="NO",$U$7:$U$11,$V$7:$V$11),NA(),0,1)</f>
        <v>0</v>
      </c>
      <c r="AO18" t="str">
        <f t="shared" si="3"/>
        <v>ECS liquid drain/replacement (remove unattached cells)</v>
      </c>
      <c r="AP18">
        <v>0</v>
      </c>
      <c r="AQ18">
        <v>2501</v>
      </c>
      <c r="AR18">
        <v>1002</v>
      </c>
      <c r="AS18">
        <v>4070</v>
      </c>
      <c r="AT18">
        <v>5</v>
      </c>
      <c r="AU18">
        <f>IF(Z18=0,0,5)</f>
        <v>5</v>
      </c>
      <c r="AV18">
        <f t="shared" si="18"/>
        <v>1</v>
      </c>
      <c r="AW18" s="26">
        <f t="shared" si="5"/>
        <v>0</v>
      </c>
      <c r="AX18">
        <f t="shared" si="8"/>
        <v>1</v>
      </c>
      <c r="AY18">
        <f t="shared" si="9"/>
        <v>1</v>
      </c>
      <c r="AZ18">
        <f t="shared" si="10"/>
        <v>0</v>
      </c>
      <c r="BA18">
        <f t="shared" si="11"/>
        <v>1</v>
      </c>
      <c r="BB18">
        <f t="shared" si="12"/>
        <v>0</v>
      </c>
      <c r="BC18">
        <f t="shared" si="17"/>
        <v>0</v>
      </c>
      <c r="BD18">
        <f t="shared" si="13"/>
        <v>1</v>
      </c>
      <c r="BE18">
        <f t="shared" si="14"/>
        <v>0</v>
      </c>
      <c r="BF18">
        <f t="shared" si="15"/>
        <v>0</v>
      </c>
      <c r="BG18">
        <f t="shared" si="16"/>
        <v>0</v>
      </c>
      <c r="BH18">
        <v>1</v>
      </c>
      <c r="BI18">
        <v>0</v>
      </c>
      <c r="BJ18">
        <v>1</v>
      </c>
      <c r="BK18">
        <v>0</v>
      </c>
      <c r="BL18">
        <v>1</v>
      </c>
      <c r="BM18">
        <v>2500</v>
      </c>
      <c r="BN18">
        <v>200</v>
      </c>
      <c r="BO18">
        <v>20</v>
      </c>
      <c r="BP18">
        <v>1</v>
      </c>
      <c r="BQ18">
        <v>3.1250000000000002E-3</v>
      </c>
      <c r="BR18">
        <v>3.1250000000000002E-3</v>
      </c>
      <c r="BS18">
        <v>2</v>
      </c>
      <c r="BT18">
        <v>5</v>
      </c>
      <c r="BU18">
        <v>1</v>
      </c>
      <c r="BV18">
        <v>0.2</v>
      </c>
      <c r="BW18">
        <v>0</v>
      </c>
      <c r="BX18">
        <v>0</v>
      </c>
      <c r="BY18">
        <v>0</v>
      </c>
      <c r="BZ18">
        <v>2</v>
      </c>
      <c r="CA18">
        <v>1</v>
      </c>
      <c r="CB18">
        <v>1</v>
      </c>
      <c r="CC18">
        <v>0</v>
      </c>
      <c r="CD18">
        <v>0</v>
      </c>
      <c r="CE18">
        <v>0</v>
      </c>
      <c r="CF18">
        <v>1</v>
      </c>
      <c r="CG18">
        <v>1</v>
      </c>
      <c r="CH18">
        <v>0</v>
      </c>
      <c r="CI18">
        <v>0</v>
      </c>
      <c r="CJ18">
        <v>27</v>
      </c>
      <c r="CK18">
        <v>29</v>
      </c>
      <c r="CL18">
        <v>31</v>
      </c>
      <c r="CM18">
        <v>33</v>
      </c>
      <c r="CN18">
        <v>39</v>
      </c>
      <c r="CO18">
        <v>40</v>
      </c>
      <c r="CP18">
        <v>41</v>
      </c>
      <c r="CQ18">
        <v>42</v>
      </c>
      <c r="CR18">
        <v>13</v>
      </c>
      <c r="CS18">
        <v>2</v>
      </c>
      <c r="CT18">
        <v>3</v>
      </c>
      <c r="CU18">
        <v>11</v>
      </c>
      <c r="CV18">
        <v>5</v>
      </c>
      <c r="CW18">
        <v>6</v>
      </c>
      <c r="CX18">
        <v>7</v>
      </c>
      <c r="CY18">
        <v>8</v>
      </c>
      <c r="CZ18">
        <v>9</v>
      </c>
      <c r="DA18">
        <v>10</v>
      </c>
      <c r="DB18">
        <v>4</v>
      </c>
      <c r="DC18">
        <v>12</v>
      </c>
      <c r="DD18">
        <v>14</v>
      </c>
      <c r="DE18">
        <v>15</v>
      </c>
      <c r="DF18">
        <v>16</v>
      </c>
      <c r="DG18">
        <v>17</v>
      </c>
      <c r="DH18">
        <v>47</v>
      </c>
      <c r="DI18">
        <v>54</v>
      </c>
      <c r="DJ18">
        <v>0</v>
      </c>
      <c r="DK18">
        <v>8</v>
      </c>
      <c r="DL18">
        <v>0</v>
      </c>
      <c r="DM18">
        <v>0</v>
      </c>
      <c r="DN18">
        <v>115200</v>
      </c>
      <c r="DO18">
        <v>115200</v>
      </c>
      <c r="DP18">
        <v>115200</v>
      </c>
      <c r="DQ18">
        <f t="shared" si="7"/>
        <v>4070</v>
      </c>
      <c r="DR18">
        <v>0</v>
      </c>
    </row>
    <row r="19" spans="1:122" x14ac:dyDescent="0.3">
      <c r="A19" s="14" t="s">
        <v>116</v>
      </c>
      <c r="C19" s="14" t="str">
        <f>VLOOKUP(A19,Sequences!$A$3:$E$42,5,FALSE())</f>
        <v>Liq circ (ICS inlet to ICS + ECS outlet only)</v>
      </c>
      <c r="D19" s="72" t="s">
        <v>265</v>
      </c>
      <c r="E19" s="73" t="s">
        <v>265</v>
      </c>
      <c r="F19" s="73" t="s">
        <v>267</v>
      </c>
      <c r="G19" s="73" t="s">
        <v>267</v>
      </c>
      <c r="H19" s="73" t="s">
        <v>267</v>
      </c>
      <c r="I19" s="73" t="s">
        <v>266</v>
      </c>
      <c r="J19" s="73" t="s">
        <v>267</v>
      </c>
      <c r="K19" s="73" t="s">
        <v>266</v>
      </c>
      <c r="L19" s="73" t="s">
        <v>267</v>
      </c>
      <c r="M19" s="73" t="s">
        <v>266</v>
      </c>
      <c r="N19" s="73" t="s">
        <v>266</v>
      </c>
      <c r="O19" s="73" t="s">
        <v>266</v>
      </c>
      <c r="P19" s="73" t="s">
        <v>267</v>
      </c>
      <c r="Q19" s="74" t="s">
        <v>266</v>
      </c>
      <c r="R19" t="s">
        <v>274</v>
      </c>
      <c r="X19" t="str">
        <f t="shared" si="0"/>
        <v>4081</v>
      </c>
      <c r="Y19">
        <f t="shared" si="1"/>
        <v>1</v>
      </c>
      <c r="Z19">
        <f t="shared" si="2"/>
        <v>1</v>
      </c>
      <c r="AA19" s="1">
        <f t="array" ref="AA19">_xlfn.XLOOKUP(F19,$S$7:$S$11,IF(F$3="NO",$U$7:$U$11,$V$7:$V$11),NA(),0,1)</f>
        <v>0</v>
      </c>
      <c r="AB19" s="1">
        <f t="array" ref="AB19">_xlfn.XLOOKUP(G19,$S$7:$S$11,IF(G$3="NO",$U$7:$U$11,$V$7:$V$11),NA(),0,1)</f>
        <v>0</v>
      </c>
      <c r="AC19" s="1">
        <f t="array" ref="AC19">_xlfn.XLOOKUP(H19,$S$7:$S$11,IF(H$3="NO",$U$7:$U$11,$V$7:$V$11),NA(),0,1)</f>
        <v>0</v>
      </c>
      <c r="AD19" s="1">
        <f t="array" ref="AD19">_xlfn.XLOOKUP(I19,$S$7:$S$11,IF(I$3="NO",$U$7:$U$11,$V$7:$V$11),NA(),0,1)</f>
        <v>0</v>
      </c>
      <c r="AE19" s="1">
        <f t="array" ref="AE19">_xlfn.XLOOKUP(J19,$S$7:$S$11,IF(J$3="NO",$U$7:$U$11,$V$7:$V$11),NA(),0,1)</f>
        <v>0</v>
      </c>
      <c r="AF19" s="1">
        <f t="array" ref="AF19">_xlfn.XLOOKUP(K19,$S$7:$S$11,IF(K$3="NO",$U$7:$U$11,$V$7:$V$11),NA(),0,1)</f>
        <v>0</v>
      </c>
      <c r="AG19" s="1">
        <f t="array" ref="AG19">_xlfn.XLOOKUP(L19,$S$7:$S$11,IF(L$3="NO",$U$7:$U$11,$V$7:$V$11),NA(),0,1)</f>
        <v>0</v>
      </c>
      <c r="AH19" s="1">
        <f t="array" ref="AH19">_xlfn.XLOOKUP(M19,$S$7:$S$11,IF(M$3="NO",$U$7:$U$11,$V$7:$V$11),NA(),0,1)</f>
        <v>0</v>
      </c>
      <c r="AI19" s="1">
        <f t="array" ref="AI19">_xlfn.XLOOKUP(N19,$S$7:$S$11,IF(N$3="NO",$U$7:$U$11,$V$7:$V$11),NA(),0,1)</f>
        <v>0</v>
      </c>
      <c r="AJ19" s="1">
        <f t="array" ref="AJ19">_xlfn.XLOOKUP(O19,$S$7:$S$11,IF(O$3="NO",$U$7:$U$11,$V$7:$V$11),NA(),0,1)</f>
        <v>0</v>
      </c>
      <c r="AK19" s="1">
        <f t="array" ref="AK19">_xlfn.XLOOKUP(P19,$S$7:$S$11,IF(P$3="NO",$U$7:$U$11,$V$7:$V$11),NA(),0,1)</f>
        <v>0</v>
      </c>
      <c r="AL19" s="1">
        <f t="array" ref="AL19">_xlfn.XLOOKUP(Q19,$S$7:$S$11,IF(Q$3="NO",$U$7:$U$11,$V$7:$V$11),NA(),0,1)</f>
        <v>0</v>
      </c>
      <c r="AO19" t="str">
        <f t="shared" si="3"/>
        <v>Liq circ (ICS inlet to ICS + ECS outlet only)</v>
      </c>
      <c r="AP19">
        <v>0</v>
      </c>
      <c r="AQ19">
        <v>2501</v>
      </c>
      <c r="AR19">
        <v>1002</v>
      </c>
      <c r="AS19">
        <v>4081</v>
      </c>
      <c r="AT19">
        <v>5</v>
      </c>
      <c r="AU19">
        <f>IF(Z19=0,0,5)</f>
        <v>5</v>
      </c>
      <c r="AV19">
        <f t="shared" si="18"/>
        <v>0</v>
      </c>
      <c r="AW19" s="26">
        <f t="shared" si="5"/>
        <v>1</v>
      </c>
      <c r="AX19">
        <f t="shared" si="8"/>
        <v>0</v>
      </c>
      <c r="AY19">
        <f t="shared" si="9"/>
        <v>0</v>
      </c>
      <c r="AZ19">
        <f t="shared" si="10"/>
        <v>0</v>
      </c>
      <c r="BA19">
        <f t="shared" si="11"/>
        <v>0</v>
      </c>
      <c r="BB19">
        <f t="shared" si="12"/>
        <v>0</v>
      </c>
      <c r="BC19">
        <f t="shared" si="17"/>
        <v>0</v>
      </c>
      <c r="BD19">
        <f t="shared" si="13"/>
        <v>0</v>
      </c>
      <c r="BE19">
        <f t="shared" si="14"/>
        <v>0</v>
      </c>
      <c r="BF19">
        <f t="shared" si="15"/>
        <v>0</v>
      </c>
      <c r="BG19">
        <f t="shared" si="16"/>
        <v>0</v>
      </c>
      <c r="BH19">
        <v>1</v>
      </c>
      <c r="BI19">
        <v>0</v>
      </c>
      <c r="BJ19">
        <v>1</v>
      </c>
      <c r="BK19">
        <v>0</v>
      </c>
      <c r="BL19">
        <v>1</v>
      </c>
      <c r="BM19">
        <v>2500</v>
      </c>
      <c r="BN19">
        <v>200</v>
      </c>
      <c r="BO19">
        <v>20</v>
      </c>
      <c r="BP19">
        <v>1</v>
      </c>
      <c r="BQ19">
        <v>3.1250000000000002E-3</v>
      </c>
      <c r="BR19">
        <v>3.1250000000000002E-3</v>
      </c>
      <c r="BS19">
        <v>2</v>
      </c>
      <c r="BT19">
        <v>5</v>
      </c>
      <c r="BU19">
        <v>1</v>
      </c>
      <c r="BV19">
        <v>0.2</v>
      </c>
      <c r="BW19">
        <v>0</v>
      </c>
      <c r="BX19">
        <v>0</v>
      </c>
      <c r="BY19">
        <v>0</v>
      </c>
      <c r="BZ19">
        <v>2</v>
      </c>
      <c r="CA19">
        <v>1</v>
      </c>
      <c r="CB19">
        <v>1</v>
      </c>
      <c r="CC19">
        <v>0</v>
      </c>
      <c r="CD19">
        <v>0</v>
      </c>
      <c r="CE19">
        <v>0</v>
      </c>
      <c r="CF19">
        <v>1</v>
      </c>
      <c r="CG19">
        <v>1</v>
      </c>
      <c r="CH19">
        <v>0</v>
      </c>
      <c r="CI19">
        <v>0</v>
      </c>
      <c r="CJ19">
        <v>27</v>
      </c>
      <c r="CK19">
        <v>29</v>
      </c>
      <c r="CL19">
        <v>31</v>
      </c>
      <c r="CM19">
        <v>33</v>
      </c>
      <c r="CN19">
        <v>39</v>
      </c>
      <c r="CO19">
        <v>40</v>
      </c>
      <c r="CP19">
        <v>41</v>
      </c>
      <c r="CQ19">
        <v>42</v>
      </c>
      <c r="CR19">
        <v>13</v>
      </c>
      <c r="CS19">
        <v>2</v>
      </c>
      <c r="CT19">
        <v>3</v>
      </c>
      <c r="CU19">
        <v>11</v>
      </c>
      <c r="CV19">
        <v>5</v>
      </c>
      <c r="CW19">
        <v>6</v>
      </c>
      <c r="CX19">
        <v>7</v>
      </c>
      <c r="CY19">
        <v>8</v>
      </c>
      <c r="CZ19">
        <v>9</v>
      </c>
      <c r="DA19">
        <v>10</v>
      </c>
      <c r="DB19">
        <v>4</v>
      </c>
      <c r="DC19">
        <v>12</v>
      </c>
      <c r="DD19">
        <v>14</v>
      </c>
      <c r="DE19">
        <v>15</v>
      </c>
      <c r="DF19">
        <v>16</v>
      </c>
      <c r="DG19">
        <v>17</v>
      </c>
      <c r="DH19">
        <v>47</v>
      </c>
      <c r="DI19">
        <v>54</v>
      </c>
      <c r="DJ19">
        <v>0</v>
      </c>
      <c r="DK19">
        <v>8</v>
      </c>
      <c r="DL19">
        <v>0</v>
      </c>
      <c r="DM19">
        <v>0</v>
      </c>
      <c r="DN19">
        <v>115200</v>
      </c>
      <c r="DO19">
        <v>115200</v>
      </c>
      <c r="DP19">
        <v>115200</v>
      </c>
      <c r="DQ19">
        <f t="shared" si="7"/>
        <v>4081</v>
      </c>
      <c r="DR19">
        <v>0</v>
      </c>
    </row>
    <row r="20" spans="1:122" x14ac:dyDescent="0.3">
      <c r="A20" s="14" t="s">
        <v>275</v>
      </c>
      <c r="C20" s="14" t="str">
        <f>VLOOKUP(A20,Sequences!$A$3:$E$42,5,FALSE())</f>
        <v>Liq circ (ICS inlet to ICS outlet only)</v>
      </c>
      <c r="D20" t="s">
        <v>265</v>
      </c>
      <c r="E20" t="s">
        <v>265</v>
      </c>
      <c r="F20" t="s">
        <v>267</v>
      </c>
      <c r="G20" t="s">
        <v>267</v>
      </c>
      <c r="H20" t="s">
        <v>267</v>
      </c>
      <c r="I20" t="s">
        <v>266</v>
      </c>
      <c r="J20" t="s">
        <v>266</v>
      </c>
      <c r="K20" t="s">
        <v>266</v>
      </c>
      <c r="L20" t="s">
        <v>264</v>
      </c>
      <c r="M20" t="s">
        <v>264</v>
      </c>
      <c r="N20" t="s">
        <v>266</v>
      </c>
      <c r="O20" t="s">
        <v>266</v>
      </c>
      <c r="P20" t="s">
        <v>267</v>
      </c>
      <c r="Q20" t="s">
        <v>266</v>
      </c>
      <c r="X20" t="str">
        <f t="shared" si="0"/>
        <v>4082</v>
      </c>
      <c r="Y20">
        <f t="shared" si="1"/>
        <v>1</v>
      </c>
      <c r="Z20">
        <f t="shared" si="2"/>
        <v>1</v>
      </c>
      <c r="AA20" s="1">
        <f t="array" ref="AA20">_xlfn.XLOOKUP(F20,$S$7:$S$11,IF(F$3="NO",$U$7:$U$11,$V$7:$V$11),NA(),0,1)</f>
        <v>0</v>
      </c>
      <c r="AB20" s="1">
        <f t="array" ref="AB20">_xlfn.XLOOKUP(G20,$S$7:$S$11,IF(G$3="NO",$U$7:$U$11,$V$7:$V$11),NA(),0,1)</f>
        <v>0</v>
      </c>
      <c r="AC20" s="1">
        <f t="array" ref="AC20">_xlfn.XLOOKUP(H20,$S$7:$S$11,IF(H$3="NO",$U$7:$U$11,$V$7:$V$11),NA(),0,1)</f>
        <v>0</v>
      </c>
      <c r="AD20" s="1">
        <f t="array" ref="AD20">_xlfn.XLOOKUP(I20,$S$7:$S$11,IF(I$3="NO",$U$7:$U$11,$V$7:$V$11),NA(),0,1)</f>
        <v>0</v>
      </c>
      <c r="AE20" s="1">
        <f t="array" ref="AE20">_xlfn.XLOOKUP(J20,$S$7:$S$11,IF(J$3="NO",$U$7:$U$11,$V$7:$V$11),NA(),0,1)</f>
        <v>1</v>
      </c>
      <c r="AF20" s="1">
        <f t="array" ref="AF20">_xlfn.XLOOKUP(K20,$S$7:$S$11,IF(K$3="NO",$U$7:$U$11,$V$7:$V$11),NA(),0,1)</f>
        <v>0</v>
      </c>
      <c r="AG20" s="1">
        <f t="array" ref="AG20">_xlfn.XLOOKUP(L20,$S$7:$S$11,IF(L$3="NO",$U$7:$U$11,$V$7:$V$11),NA(),0,1)</f>
        <v>0</v>
      </c>
      <c r="AH20" s="1">
        <f t="array" ref="AH20">_xlfn.XLOOKUP(M20,$S$7:$S$11,IF(M$3="NO",$U$7:$U$11,$V$7:$V$11),NA(),0,1)</f>
        <v>0</v>
      </c>
      <c r="AI20" s="1">
        <f t="array" ref="AI20">_xlfn.XLOOKUP(N20,$S$7:$S$11,IF(N$3="NO",$U$7:$U$11,$V$7:$V$11),NA(),0,1)</f>
        <v>0</v>
      </c>
      <c r="AJ20" s="1">
        <f t="array" ref="AJ20">_xlfn.XLOOKUP(O20,$S$7:$S$11,IF(O$3="NO",$U$7:$U$11,$V$7:$V$11),NA(),0,1)</f>
        <v>0</v>
      </c>
      <c r="AK20" s="1">
        <f t="array" ref="AK20">_xlfn.XLOOKUP(P20,$S$7:$S$11,IF(P$3="NO",$U$7:$U$11,$V$7:$V$11),NA(),0,1)</f>
        <v>0</v>
      </c>
      <c r="AL20" s="1">
        <f t="array" ref="AL20">_xlfn.XLOOKUP(Q20,$S$7:$S$11,IF(Q$3="NO",$U$7:$U$11,$V$7:$V$11),NA(),0,1)</f>
        <v>0</v>
      </c>
      <c r="AO20" t="str">
        <f t="shared" si="3"/>
        <v>Liq circ (ICS inlet to ICS outlet only)</v>
      </c>
      <c r="AP20">
        <v>0</v>
      </c>
      <c r="AQ20">
        <v>2501</v>
      </c>
      <c r="AR20">
        <v>1002</v>
      </c>
      <c r="AS20">
        <v>4082</v>
      </c>
      <c r="AT20">
        <v>60</v>
      </c>
      <c r="AU20">
        <f>IF(Z20=0,0,AT20)</f>
        <v>60</v>
      </c>
      <c r="AV20">
        <f t="shared" si="18"/>
        <v>0</v>
      </c>
      <c r="AW20" s="26">
        <f t="shared" si="5"/>
        <v>1</v>
      </c>
      <c r="AX20">
        <f t="shared" si="8"/>
        <v>0</v>
      </c>
      <c r="AY20">
        <f t="shared" si="9"/>
        <v>0</v>
      </c>
      <c r="AZ20">
        <f t="shared" si="10"/>
        <v>1</v>
      </c>
      <c r="BA20">
        <f t="shared" si="11"/>
        <v>0</v>
      </c>
      <c r="BB20">
        <f t="shared" si="12"/>
        <v>0</v>
      </c>
      <c r="BC20">
        <f t="shared" si="17"/>
        <v>0</v>
      </c>
      <c r="BD20">
        <f t="shared" si="13"/>
        <v>0</v>
      </c>
      <c r="BE20">
        <f t="shared" si="14"/>
        <v>0</v>
      </c>
      <c r="BF20">
        <f t="shared" si="15"/>
        <v>0</v>
      </c>
      <c r="BG20">
        <f t="shared" si="16"/>
        <v>0</v>
      </c>
      <c r="BH20">
        <v>1</v>
      </c>
      <c r="BI20">
        <v>0</v>
      </c>
      <c r="BJ20">
        <v>1</v>
      </c>
      <c r="BK20">
        <v>0</v>
      </c>
      <c r="BL20">
        <v>1</v>
      </c>
      <c r="BM20">
        <v>10000</v>
      </c>
      <c r="BN20">
        <v>200</v>
      </c>
      <c r="BO20">
        <v>20</v>
      </c>
      <c r="BP20">
        <v>1</v>
      </c>
      <c r="BQ20">
        <v>3.1250000000000002E-3</v>
      </c>
      <c r="BR20">
        <v>3.1250000000000002E-3</v>
      </c>
      <c r="BS20">
        <v>2</v>
      </c>
      <c r="BT20">
        <v>5</v>
      </c>
      <c r="BU20">
        <v>1</v>
      </c>
      <c r="BV20">
        <v>0.2</v>
      </c>
      <c r="BW20">
        <v>0</v>
      </c>
      <c r="BX20">
        <v>0</v>
      </c>
      <c r="BY20">
        <v>0</v>
      </c>
      <c r="BZ20">
        <v>2</v>
      </c>
      <c r="CA20">
        <v>1</v>
      </c>
      <c r="CB20">
        <v>1</v>
      </c>
      <c r="CC20">
        <v>0</v>
      </c>
      <c r="CD20">
        <v>0</v>
      </c>
      <c r="CE20">
        <v>0</v>
      </c>
      <c r="CF20">
        <v>1</v>
      </c>
      <c r="CG20">
        <v>1</v>
      </c>
      <c r="CH20">
        <v>0</v>
      </c>
      <c r="CI20">
        <v>0</v>
      </c>
      <c r="CJ20">
        <v>27</v>
      </c>
      <c r="CK20">
        <v>29</v>
      </c>
      <c r="CL20">
        <v>31</v>
      </c>
      <c r="CM20">
        <v>33</v>
      </c>
      <c r="CN20">
        <v>39</v>
      </c>
      <c r="CO20">
        <v>40</v>
      </c>
      <c r="CP20">
        <v>41</v>
      </c>
      <c r="CQ20">
        <v>42</v>
      </c>
      <c r="CR20">
        <v>13</v>
      </c>
      <c r="CS20">
        <v>2</v>
      </c>
      <c r="CT20">
        <v>3</v>
      </c>
      <c r="CU20">
        <v>11</v>
      </c>
      <c r="CV20">
        <v>5</v>
      </c>
      <c r="CW20">
        <v>6</v>
      </c>
      <c r="CX20">
        <v>7</v>
      </c>
      <c r="CY20">
        <v>8</v>
      </c>
      <c r="CZ20">
        <v>9</v>
      </c>
      <c r="DA20">
        <v>10</v>
      </c>
      <c r="DB20">
        <v>4</v>
      </c>
      <c r="DC20">
        <v>12</v>
      </c>
      <c r="DD20">
        <v>14</v>
      </c>
      <c r="DE20">
        <v>15</v>
      </c>
      <c r="DF20">
        <v>16</v>
      </c>
      <c r="DG20">
        <v>17</v>
      </c>
      <c r="DH20">
        <v>47</v>
      </c>
      <c r="DI20">
        <v>54</v>
      </c>
      <c r="DJ20">
        <v>0</v>
      </c>
      <c r="DK20">
        <v>8</v>
      </c>
      <c r="DL20">
        <v>0</v>
      </c>
      <c r="DM20">
        <v>0</v>
      </c>
      <c r="DN20">
        <v>115200</v>
      </c>
      <c r="DO20">
        <v>115200</v>
      </c>
      <c r="DP20">
        <v>115200</v>
      </c>
      <c r="DQ20">
        <f t="shared" si="7"/>
        <v>4082</v>
      </c>
      <c r="DR20">
        <v>0</v>
      </c>
    </row>
    <row r="21" spans="1:122" x14ac:dyDescent="0.3">
      <c r="A21" s="14" t="s">
        <v>276</v>
      </c>
      <c r="C21" s="14" t="str">
        <f>VLOOKUP(A21,Sequences!$A$3:$E$42,5,FALSE())</f>
        <v>Liq circ (ICS inlet to ECS outlet only)</v>
      </c>
      <c r="D21" t="s">
        <v>265</v>
      </c>
      <c r="E21" t="s">
        <v>263</v>
      </c>
      <c r="F21" t="s">
        <v>267</v>
      </c>
      <c r="G21" t="s">
        <v>266</v>
      </c>
      <c r="H21" t="s">
        <v>264</v>
      </c>
      <c r="I21" t="s">
        <v>266</v>
      </c>
      <c r="J21" t="s">
        <v>267</v>
      </c>
      <c r="K21" t="s">
        <v>266</v>
      </c>
      <c r="L21" t="s">
        <v>267</v>
      </c>
      <c r="M21" t="s">
        <v>266</v>
      </c>
      <c r="N21" t="s">
        <v>264</v>
      </c>
      <c r="O21" t="s">
        <v>266</v>
      </c>
      <c r="P21" t="s">
        <v>267</v>
      </c>
      <c r="Q21" t="s">
        <v>266</v>
      </c>
      <c r="X21" t="str">
        <f t="shared" si="0"/>
        <v>4083</v>
      </c>
      <c r="Y21">
        <f t="shared" si="1"/>
        <v>1</v>
      </c>
      <c r="Z21">
        <f t="shared" si="2"/>
        <v>0</v>
      </c>
      <c r="AA21" s="1">
        <f t="array" ref="AA21">_xlfn.XLOOKUP(F21,$S$7:$S$11,IF(F$3="NO",$U$7:$U$11,$V$7:$V$11),NA(),0,1)</f>
        <v>0</v>
      </c>
      <c r="AB21" s="1">
        <f t="array" ref="AB21">_xlfn.XLOOKUP(G21,$S$7:$S$11,IF(G$3="NO",$U$7:$U$11,$V$7:$V$11),NA(),0,1)</f>
        <v>1</v>
      </c>
      <c r="AC21" s="1">
        <f t="array" ref="AC21">_xlfn.XLOOKUP(H21,$S$7:$S$11,IF(H$3="NO",$U$7:$U$11,$V$7:$V$11),NA(),0,1)</f>
        <v>0</v>
      </c>
      <c r="AD21" s="1">
        <f t="array" ref="AD21">_xlfn.XLOOKUP(I21,$S$7:$S$11,IF(I$3="NO",$U$7:$U$11,$V$7:$V$11),NA(),0,1)</f>
        <v>0</v>
      </c>
      <c r="AE21" s="1">
        <f t="array" ref="AE21">_xlfn.XLOOKUP(J21,$S$7:$S$11,IF(J$3="NO",$U$7:$U$11,$V$7:$V$11),NA(),0,1)</f>
        <v>0</v>
      </c>
      <c r="AF21" s="1">
        <f t="array" ref="AF21">_xlfn.XLOOKUP(K21,$S$7:$S$11,IF(K$3="NO",$U$7:$U$11,$V$7:$V$11),NA(),0,1)</f>
        <v>0</v>
      </c>
      <c r="AG21" s="1">
        <f t="array" ref="AG21">_xlfn.XLOOKUP(L21,$S$7:$S$11,IF(L$3="NO",$U$7:$U$11,$V$7:$V$11),NA(),0,1)</f>
        <v>0</v>
      </c>
      <c r="AH21" s="1">
        <f t="array" ref="AH21">_xlfn.XLOOKUP(M21,$S$7:$S$11,IF(M$3="NO",$U$7:$U$11,$V$7:$V$11),NA(),0,1)</f>
        <v>0</v>
      </c>
      <c r="AI21" s="1">
        <f t="array" ref="AI21">_xlfn.XLOOKUP(N21,$S$7:$S$11,IF(N$3="NO",$U$7:$U$11,$V$7:$V$11),NA(),0,1)</f>
        <v>0</v>
      </c>
      <c r="AJ21" s="1">
        <f t="array" ref="AJ21">_xlfn.XLOOKUP(O21,$S$7:$S$11,IF(O$3="NO",$U$7:$U$11,$V$7:$V$11),NA(),0,1)</f>
        <v>0</v>
      </c>
      <c r="AK21" s="1">
        <f t="array" ref="AK21">_xlfn.XLOOKUP(P21,$S$7:$S$11,IF(P$3="NO",$U$7:$U$11,$V$7:$V$11),NA(),0,1)</f>
        <v>0</v>
      </c>
      <c r="AL21" s="1">
        <f t="array" ref="AL21">_xlfn.XLOOKUP(Q21,$S$7:$S$11,IF(Q$3="NO",$U$7:$U$11,$V$7:$V$11),NA(),0,1)</f>
        <v>0</v>
      </c>
      <c r="AO21" t="str">
        <f t="shared" si="3"/>
        <v>Liq circ (ICS inlet to ECS outlet only)</v>
      </c>
      <c r="AP21">
        <v>0</v>
      </c>
      <c r="AQ21">
        <v>2501</v>
      </c>
      <c r="AR21">
        <v>1002</v>
      </c>
      <c r="AS21">
        <v>4083</v>
      </c>
      <c r="AT21">
        <v>5</v>
      </c>
      <c r="AU21">
        <f t="shared" ref="AU21:AU29" si="19">IF(Z21=0,0,5)</f>
        <v>0</v>
      </c>
      <c r="AV21">
        <f t="shared" si="18"/>
        <v>0</v>
      </c>
      <c r="AW21" s="26">
        <f t="shared" si="5"/>
        <v>0</v>
      </c>
      <c r="AX21">
        <f t="shared" si="8"/>
        <v>0</v>
      </c>
      <c r="AY21">
        <f t="shared" si="9"/>
        <v>0</v>
      </c>
      <c r="AZ21">
        <f t="shared" si="10"/>
        <v>0</v>
      </c>
      <c r="BA21">
        <f t="shared" si="11"/>
        <v>0</v>
      </c>
      <c r="BB21">
        <f t="shared" si="12"/>
        <v>0</v>
      </c>
      <c r="BC21">
        <f t="shared" si="17"/>
        <v>0</v>
      </c>
      <c r="BD21">
        <f t="shared" si="13"/>
        <v>0</v>
      </c>
      <c r="BE21">
        <f t="shared" si="14"/>
        <v>0</v>
      </c>
      <c r="BF21">
        <f t="shared" si="15"/>
        <v>0</v>
      </c>
      <c r="BG21">
        <f t="shared" si="16"/>
        <v>0</v>
      </c>
      <c r="BH21">
        <v>1</v>
      </c>
      <c r="BI21">
        <v>0</v>
      </c>
      <c r="BJ21">
        <v>1</v>
      </c>
      <c r="BK21">
        <v>0</v>
      </c>
      <c r="BL21">
        <v>1</v>
      </c>
      <c r="BM21">
        <v>2500</v>
      </c>
      <c r="BN21">
        <v>200</v>
      </c>
      <c r="BO21">
        <v>20</v>
      </c>
      <c r="BP21">
        <v>1</v>
      </c>
      <c r="BQ21">
        <v>3.1250000000000002E-3</v>
      </c>
      <c r="BR21">
        <v>3.1250000000000002E-3</v>
      </c>
      <c r="BS21">
        <v>2</v>
      </c>
      <c r="BT21">
        <v>5</v>
      </c>
      <c r="BU21">
        <v>1</v>
      </c>
      <c r="BV21">
        <v>0.2</v>
      </c>
      <c r="BW21">
        <v>0</v>
      </c>
      <c r="BX21">
        <v>0</v>
      </c>
      <c r="BY21">
        <v>0</v>
      </c>
      <c r="BZ21">
        <v>2</v>
      </c>
      <c r="CA21">
        <v>1</v>
      </c>
      <c r="CB21">
        <v>1</v>
      </c>
      <c r="CC21">
        <v>0</v>
      </c>
      <c r="CD21">
        <v>0</v>
      </c>
      <c r="CE21">
        <v>0</v>
      </c>
      <c r="CF21">
        <v>1</v>
      </c>
      <c r="CG21">
        <v>1</v>
      </c>
      <c r="CH21">
        <v>0</v>
      </c>
      <c r="CI21">
        <v>0</v>
      </c>
      <c r="CJ21">
        <v>27</v>
      </c>
      <c r="CK21">
        <v>29</v>
      </c>
      <c r="CL21">
        <v>31</v>
      </c>
      <c r="CM21">
        <v>33</v>
      </c>
      <c r="CN21">
        <v>39</v>
      </c>
      <c r="CO21">
        <v>40</v>
      </c>
      <c r="CP21">
        <v>41</v>
      </c>
      <c r="CQ21">
        <v>42</v>
      </c>
      <c r="CR21">
        <v>13</v>
      </c>
      <c r="CS21">
        <v>2</v>
      </c>
      <c r="CT21">
        <v>3</v>
      </c>
      <c r="CU21">
        <v>11</v>
      </c>
      <c r="CV21">
        <v>5</v>
      </c>
      <c r="CW21">
        <v>6</v>
      </c>
      <c r="CX21">
        <v>7</v>
      </c>
      <c r="CY21">
        <v>8</v>
      </c>
      <c r="CZ21">
        <v>9</v>
      </c>
      <c r="DA21">
        <v>10</v>
      </c>
      <c r="DB21">
        <v>4</v>
      </c>
      <c r="DC21">
        <v>12</v>
      </c>
      <c r="DD21">
        <v>14</v>
      </c>
      <c r="DE21">
        <v>15</v>
      </c>
      <c r="DF21">
        <v>16</v>
      </c>
      <c r="DG21">
        <v>17</v>
      </c>
      <c r="DH21">
        <v>47</v>
      </c>
      <c r="DI21">
        <v>54</v>
      </c>
      <c r="DJ21">
        <v>0</v>
      </c>
      <c r="DK21">
        <v>8</v>
      </c>
      <c r="DL21">
        <v>0</v>
      </c>
      <c r="DM21">
        <v>0</v>
      </c>
      <c r="DN21">
        <v>115200</v>
      </c>
      <c r="DO21">
        <v>115200</v>
      </c>
      <c r="DP21">
        <v>115200</v>
      </c>
      <c r="DQ21">
        <f t="shared" si="7"/>
        <v>4083</v>
      </c>
      <c r="DR21">
        <v>0</v>
      </c>
    </row>
    <row r="22" spans="1:122" x14ac:dyDescent="0.3">
      <c r="A22" s="14" t="s">
        <v>277</v>
      </c>
      <c r="B22" s="14" t="s">
        <v>278</v>
      </c>
      <c r="C22" s="14" t="str">
        <f>VLOOKUP(A22,Sequences!$A$3:$E$42,5,FALSE())</f>
        <v>Liq circ (ICS + ECS inlet to ICS + ECS outlet) - option 1</v>
      </c>
      <c r="D22" t="s">
        <v>272</v>
      </c>
      <c r="E22" t="s">
        <v>272</v>
      </c>
      <c r="F22" t="s">
        <v>267</v>
      </c>
      <c r="G22" t="s">
        <v>267</v>
      </c>
      <c r="H22" t="s">
        <v>267</v>
      </c>
      <c r="I22" t="s">
        <v>266</v>
      </c>
      <c r="J22" t="s">
        <v>267</v>
      </c>
      <c r="K22" t="s">
        <v>267</v>
      </c>
      <c r="L22" t="s">
        <v>267</v>
      </c>
      <c r="M22" t="s">
        <v>266</v>
      </c>
      <c r="N22" t="s">
        <v>266</v>
      </c>
      <c r="O22" t="s">
        <v>266</v>
      </c>
      <c r="P22" t="s">
        <v>267</v>
      </c>
      <c r="Q22" t="s">
        <v>266</v>
      </c>
      <c r="X22" t="str">
        <f>CONCATENATE("4",SUBSTITUTE(_xlfn.TEXTAFTER(A22,"-",,1,0,NA()),".",""))</f>
        <v>4091a</v>
      </c>
      <c r="Y22">
        <f t="shared" si="1"/>
        <v>-1</v>
      </c>
      <c r="Z22">
        <f t="shared" si="2"/>
        <v>-1</v>
      </c>
      <c r="AA22" s="1">
        <f t="array" ref="AA22">_xlfn.XLOOKUP(F22,$S$7:$S$11,IF(F$3="NO",$U$7:$U$11,$V$7:$V$11),NA(),0,1)</f>
        <v>0</v>
      </c>
      <c r="AB22" s="1">
        <f t="array" ref="AB22">_xlfn.XLOOKUP(G22,$S$7:$S$11,IF(G$3="NO",$U$7:$U$11,$V$7:$V$11),NA(),0,1)</f>
        <v>0</v>
      </c>
      <c r="AC22" s="1">
        <f t="array" ref="AC22">_xlfn.XLOOKUP(H22,$S$7:$S$11,IF(H$3="NO",$U$7:$U$11,$V$7:$V$11),NA(),0,1)</f>
        <v>0</v>
      </c>
      <c r="AD22" s="1">
        <f t="array" ref="AD22">_xlfn.XLOOKUP(I22,$S$7:$S$11,IF(I$3="NO",$U$7:$U$11,$V$7:$V$11),NA(),0,1)</f>
        <v>0</v>
      </c>
      <c r="AE22" s="1">
        <f t="array" ref="AE22">_xlfn.XLOOKUP(J22,$S$7:$S$11,IF(J$3="NO",$U$7:$U$11,$V$7:$V$11),NA(),0,1)</f>
        <v>0</v>
      </c>
      <c r="AF22" s="1">
        <f t="array" ref="AF22">_xlfn.XLOOKUP(K22,$S$7:$S$11,IF(K$3="NO",$U$7:$U$11,$V$7:$V$11),NA(),0,1)</f>
        <v>1</v>
      </c>
      <c r="AG22" s="1">
        <f t="array" ref="AG22">_xlfn.XLOOKUP(L22,$S$7:$S$11,IF(L$3="NO",$U$7:$U$11,$V$7:$V$11),NA(),0,1)</f>
        <v>0</v>
      </c>
      <c r="AH22" s="1">
        <f t="array" ref="AH22">_xlfn.XLOOKUP(M22,$S$7:$S$11,IF(M$3="NO",$U$7:$U$11,$V$7:$V$11),NA(),0,1)</f>
        <v>0</v>
      </c>
      <c r="AI22" s="1">
        <f t="array" ref="AI22">_xlfn.XLOOKUP(N22,$S$7:$S$11,IF(N$3="NO",$U$7:$U$11,$V$7:$V$11),NA(),0,1)</f>
        <v>0</v>
      </c>
      <c r="AJ22" s="1">
        <f t="array" ref="AJ22">_xlfn.XLOOKUP(O22,$S$7:$S$11,IF(O$3="NO",$U$7:$U$11,$V$7:$V$11),NA(),0,1)</f>
        <v>0</v>
      </c>
      <c r="AK22" s="1">
        <f t="array" ref="AK22">_xlfn.XLOOKUP(P22,$S$7:$S$11,IF(P$3="NO",$U$7:$U$11,$V$7:$V$11),NA(),0,1)</f>
        <v>0</v>
      </c>
      <c r="AL22" s="1">
        <f t="array" ref="AL22">_xlfn.XLOOKUP(Q22,$S$7:$S$11,IF(Q$3="NO",$U$7:$U$11,$V$7:$V$11),NA(),0,1)</f>
        <v>0</v>
      </c>
      <c r="AO22" t="str">
        <f t="shared" si="3"/>
        <v>Liq circ (ICS + ECS inlet to ICS + ECS outlet) - option 1</v>
      </c>
      <c r="AP22">
        <v>0</v>
      </c>
      <c r="AQ22">
        <v>2501</v>
      </c>
      <c r="AR22">
        <v>1002</v>
      </c>
      <c r="AS22" t="s">
        <v>279</v>
      </c>
      <c r="AT22">
        <v>5</v>
      </c>
      <c r="AU22">
        <f t="shared" si="19"/>
        <v>5</v>
      </c>
      <c r="AV22">
        <f t="shared" si="18"/>
        <v>0</v>
      </c>
      <c r="AW22" s="26">
        <f t="shared" si="5"/>
        <v>1</v>
      </c>
      <c r="AX22">
        <f t="shared" si="8"/>
        <v>0</v>
      </c>
      <c r="AY22">
        <f t="shared" si="9"/>
        <v>0</v>
      </c>
      <c r="AZ22">
        <f t="shared" si="10"/>
        <v>0</v>
      </c>
      <c r="BA22">
        <f t="shared" si="11"/>
        <v>1</v>
      </c>
      <c r="BB22">
        <f t="shared" si="12"/>
        <v>0</v>
      </c>
      <c r="BC22">
        <f t="shared" si="17"/>
        <v>0</v>
      </c>
      <c r="BD22">
        <f t="shared" si="13"/>
        <v>0</v>
      </c>
      <c r="BE22">
        <f t="shared" si="14"/>
        <v>0</v>
      </c>
      <c r="BF22">
        <f t="shared" si="15"/>
        <v>0</v>
      </c>
      <c r="BG22">
        <f t="shared" si="16"/>
        <v>0</v>
      </c>
      <c r="BH22">
        <v>1</v>
      </c>
      <c r="BI22">
        <v>0</v>
      </c>
      <c r="BJ22">
        <v>1</v>
      </c>
      <c r="BK22">
        <v>0</v>
      </c>
      <c r="BL22">
        <v>1</v>
      </c>
      <c r="BM22">
        <v>2500</v>
      </c>
      <c r="BN22">
        <v>200</v>
      </c>
      <c r="BO22">
        <v>20</v>
      </c>
      <c r="BP22">
        <v>1</v>
      </c>
      <c r="BQ22">
        <v>3.1250000000000002E-3</v>
      </c>
      <c r="BR22">
        <v>3.1250000000000002E-3</v>
      </c>
      <c r="BS22">
        <v>2</v>
      </c>
      <c r="BT22">
        <v>5</v>
      </c>
      <c r="BU22">
        <v>1</v>
      </c>
      <c r="BV22">
        <v>0.2</v>
      </c>
      <c r="BW22">
        <v>0</v>
      </c>
      <c r="BX22">
        <v>0</v>
      </c>
      <c r="BY22">
        <v>0</v>
      </c>
      <c r="BZ22">
        <v>2</v>
      </c>
      <c r="CA22">
        <v>1</v>
      </c>
      <c r="CB22">
        <v>1</v>
      </c>
      <c r="CC22">
        <v>0</v>
      </c>
      <c r="CD22">
        <v>0</v>
      </c>
      <c r="CE22">
        <v>0</v>
      </c>
      <c r="CF22">
        <v>1</v>
      </c>
      <c r="CG22">
        <v>1</v>
      </c>
      <c r="CH22">
        <v>0</v>
      </c>
      <c r="CI22">
        <v>0</v>
      </c>
      <c r="CJ22">
        <v>27</v>
      </c>
      <c r="CK22">
        <v>29</v>
      </c>
      <c r="CL22">
        <v>31</v>
      </c>
      <c r="CM22">
        <v>33</v>
      </c>
      <c r="CN22">
        <v>39</v>
      </c>
      <c r="CO22">
        <v>40</v>
      </c>
      <c r="CP22">
        <v>41</v>
      </c>
      <c r="CQ22">
        <v>42</v>
      </c>
      <c r="CR22">
        <v>13</v>
      </c>
      <c r="CS22">
        <v>2</v>
      </c>
      <c r="CT22">
        <v>3</v>
      </c>
      <c r="CU22">
        <v>11</v>
      </c>
      <c r="CV22">
        <v>5</v>
      </c>
      <c r="CW22">
        <v>6</v>
      </c>
      <c r="CX22">
        <v>7</v>
      </c>
      <c r="CY22">
        <v>8</v>
      </c>
      <c r="CZ22">
        <v>9</v>
      </c>
      <c r="DA22">
        <v>10</v>
      </c>
      <c r="DB22">
        <v>4</v>
      </c>
      <c r="DC22">
        <v>12</v>
      </c>
      <c r="DD22">
        <v>14</v>
      </c>
      <c r="DE22">
        <v>15</v>
      </c>
      <c r="DF22">
        <v>16</v>
      </c>
      <c r="DG22">
        <v>17</v>
      </c>
      <c r="DH22">
        <v>47</v>
      </c>
      <c r="DI22">
        <v>54</v>
      </c>
      <c r="DJ22">
        <v>0</v>
      </c>
      <c r="DK22">
        <v>8</v>
      </c>
      <c r="DL22">
        <v>0</v>
      </c>
      <c r="DM22">
        <v>0</v>
      </c>
      <c r="DN22">
        <v>115200</v>
      </c>
      <c r="DO22">
        <v>115200</v>
      </c>
      <c r="DP22">
        <v>115200</v>
      </c>
      <c r="DQ22" t="str">
        <f t="shared" si="7"/>
        <v>4091a</v>
      </c>
      <c r="DR22">
        <v>0</v>
      </c>
    </row>
    <row r="23" spans="1:122" x14ac:dyDescent="0.3">
      <c r="A23" s="14" t="s">
        <v>280</v>
      </c>
      <c r="B23" s="14" t="s">
        <v>281</v>
      </c>
      <c r="C23" s="14" t="str">
        <f>VLOOKUP(A23,Sequences!$A$3:$E$42,5,FALSE())</f>
        <v>Liq circ (ICS + ECS inlet to ICS + ECS outlet) - option 2</v>
      </c>
      <c r="D23" t="s">
        <v>265</v>
      </c>
      <c r="E23" t="s">
        <v>265</v>
      </c>
      <c r="F23" t="s">
        <v>267</v>
      </c>
      <c r="G23" t="s">
        <v>267</v>
      </c>
      <c r="H23" t="s">
        <v>267</v>
      </c>
      <c r="I23" t="s">
        <v>267</v>
      </c>
      <c r="J23" t="s">
        <v>267</v>
      </c>
      <c r="K23" t="s">
        <v>267</v>
      </c>
      <c r="L23" t="s">
        <v>266</v>
      </c>
      <c r="M23" t="s">
        <v>266</v>
      </c>
      <c r="N23" t="s">
        <v>266</v>
      </c>
      <c r="O23" t="s">
        <v>266</v>
      </c>
      <c r="P23" t="s">
        <v>267</v>
      </c>
      <c r="Q23" t="s">
        <v>266</v>
      </c>
      <c r="X23" t="str">
        <f>CONCATENATE("4",SUBSTITUTE(_xlfn.TEXTAFTER(A23,"-",,1,0,NA()),".",""))</f>
        <v>4091b</v>
      </c>
      <c r="Y23">
        <f t="shared" si="1"/>
        <v>1</v>
      </c>
      <c r="Z23">
        <f t="shared" si="2"/>
        <v>1</v>
      </c>
      <c r="AA23" s="1">
        <f t="array" ref="AA23">_xlfn.XLOOKUP(F23,$S$7:$S$11,IF(F$3="NO",$U$7:$U$11,$V$7:$V$11),NA(),0,1)</f>
        <v>0</v>
      </c>
      <c r="AB23" s="1">
        <f t="array" ref="AB23">_xlfn.XLOOKUP(G23,$S$7:$S$11,IF(G$3="NO",$U$7:$U$11,$V$7:$V$11),NA(),0,1)</f>
        <v>0</v>
      </c>
      <c r="AC23" s="1">
        <f t="array" ref="AC23">_xlfn.XLOOKUP(H23,$S$7:$S$11,IF(H$3="NO",$U$7:$U$11,$V$7:$V$11),NA(),0,1)</f>
        <v>0</v>
      </c>
      <c r="AD23" s="1">
        <f t="array" ref="AD23">_xlfn.XLOOKUP(I23,$S$7:$S$11,IF(I$3="NO",$U$7:$U$11,$V$7:$V$11),NA(),0,1)</f>
        <v>1</v>
      </c>
      <c r="AE23" s="1">
        <f t="array" ref="AE23">_xlfn.XLOOKUP(J23,$S$7:$S$11,IF(J$3="NO",$U$7:$U$11,$V$7:$V$11),NA(),0,1)</f>
        <v>0</v>
      </c>
      <c r="AF23" s="1">
        <f t="array" ref="AF23">_xlfn.XLOOKUP(K23,$S$7:$S$11,IF(K$3="NO",$U$7:$U$11,$V$7:$V$11),NA(),0,1)</f>
        <v>1</v>
      </c>
      <c r="AG23" s="1">
        <f t="array" ref="AG23">_xlfn.XLOOKUP(L23,$S$7:$S$11,IF(L$3="NO",$U$7:$U$11,$V$7:$V$11),NA(),0,1)</f>
        <v>1</v>
      </c>
      <c r="AH23" s="1">
        <f t="array" ref="AH23">_xlfn.XLOOKUP(M23,$S$7:$S$11,IF(M$3="NO",$U$7:$U$11,$V$7:$V$11),NA(),0,1)</f>
        <v>0</v>
      </c>
      <c r="AI23" s="1">
        <f t="array" ref="AI23">_xlfn.XLOOKUP(N23,$S$7:$S$11,IF(N$3="NO",$U$7:$U$11,$V$7:$V$11),NA(),0,1)</f>
        <v>0</v>
      </c>
      <c r="AJ23" s="1">
        <f t="array" ref="AJ23">_xlfn.XLOOKUP(O23,$S$7:$S$11,IF(O$3="NO",$U$7:$U$11,$V$7:$V$11),NA(),0,1)</f>
        <v>0</v>
      </c>
      <c r="AK23" s="1">
        <f t="array" ref="AK23">_xlfn.XLOOKUP(P23,$S$7:$S$11,IF(P$3="NO",$U$7:$U$11,$V$7:$V$11),NA(),0,1)</f>
        <v>0</v>
      </c>
      <c r="AL23" s="1">
        <f t="array" ref="AL23">_xlfn.XLOOKUP(Q23,$S$7:$S$11,IF(Q$3="NO",$U$7:$U$11,$V$7:$V$11),NA(),0,1)</f>
        <v>0</v>
      </c>
      <c r="AO23" t="str">
        <f t="shared" si="3"/>
        <v>Liq circ (ICS + ECS inlet to ICS + ECS outlet) - option 2</v>
      </c>
      <c r="AP23">
        <v>0</v>
      </c>
      <c r="AQ23">
        <v>2501</v>
      </c>
      <c r="AR23">
        <v>1002</v>
      </c>
      <c r="AS23" t="s">
        <v>282</v>
      </c>
      <c r="AT23">
        <v>5</v>
      </c>
      <c r="AU23">
        <f t="shared" si="19"/>
        <v>5</v>
      </c>
      <c r="AV23">
        <f t="shared" si="18"/>
        <v>0</v>
      </c>
      <c r="AW23" s="26">
        <f t="shared" si="5"/>
        <v>1</v>
      </c>
      <c r="AX23">
        <f t="shared" si="8"/>
        <v>0</v>
      </c>
      <c r="AY23">
        <f t="shared" si="9"/>
        <v>1</v>
      </c>
      <c r="AZ23">
        <f t="shared" si="10"/>
        <v>0</v>
      </c>
      <c r="BA23">
        <f t="shared" si="11"/>
        <v>1</v>
      </c>
      <c r="BB23">
        <f t="shared" si="12"/>
        <v>1</v>
      </c>
      <c r="BC23">
        <f t="shared" si="17"/>
        <v>0</v>
      </c>
      <c r="BD23">
        <f t="shared" si="13"/>
        <v>0</v>
      </c>
      <c r="BE23">
        <f t="shared" si="14"/>
        <v>0</v>
      </c>
      <c r="BF23">
        <f t="shared" si="15"/>
        <v>0</v>
      </c>
      <c r="BG23">
        <f t="shared" si="16"/>
        <v>0</v>
      </c>
      <c r="BH23">
        <v>1</v>
      </c>
      <c r="BI23">
        <v>0</v>
      </c>
      <c r="BJ23">
        <v>1</v>
      </c>
      <c r="BK23">
        <v>0</v>
      </c>
      <c r="BL23">
        <v>1</v>
      </c>
      <c r="BM23">
        <v>2500</v>
      </c>
      <c r="BN23">
        <v>200</v>
      </c>
      <c r="BO23">
        <v>20</v>
      </c>
      <c r="BP23">
        <v>1</v>
      </c>
      <c r="BQ23">
        <v>3.1250000000000002E-3</v>
      </c>
      <c r="BR23">
        <v>3.1250000000000002E-3</v>
      </c>
      <c r="BS23">
        <v>2</v>
      </c>
      <c r="BT23">
        <v>5</v>
      </c>
      <c r="BU23">
        <v>1</v>
      </c>
      <c r="BV23">
        <v>0.2</v>
      </c>
      <c r="BW23">
        <v>0</v>
      </c>
      <c r="BX23">
        <v>0</v>
      </c>
      <c r="BY23">
        <v>0</v>
      </c>
      <c r="BZ23">
        <v>2</v>
      </c>
      <c r="CA23">
        <v>1</v>
      </c>
      <c r="CB23">
        <v>1</v>
      </c>
      <c r="CC23">
        <v>0</v>
      </c>
      <c r="CD23">
        <v>0</v>
      </c>
      <c r="CE23">
        <v>0</v>
      </c>
      <c r="CF23">
        <v>1</v>
      </c>
      <c r="CG23">
        <v>1</v>
      </c>
      <c r="CH23">
        <v>0</v>
      </c>
      <c r="CI23">
        <v>0</v>
      </c>
      <c r="CJ23">
        <v>27</v>
      </c>
      <c r="CK23">
        <v>29</v>
      </c>
      <c r="CL23">
        <v>31</v>
      </c>
      <c r="CM23">
        <v>33</v>
      </c>
      <c r="CN23">
        <v>39</v>
      </c>
      <c r="CO23">
        <v>40</v>
      </c>
      <c r="CP23">
        <v>41</v>
      </c>
      <c r="CQ23">
        <v>42</v>
      </c>
      <c r="CR23">
        <v>13</v>
      </c>
      <c r="CS23">
        <v>2</v>
      </c>
      <c r="CT23">
        <v>3</v>
      </c>
      <c r="CU23">
        <v>11</v>
      </c>
      <c r="CV23">
        <v>5</v>
      </c>
      <c r="CW23">
        <v>6</v>
      </c>
      <c r="CX23">
        <v>7</v>
      </c>
      <c r="CY23">
        <v>8</v>
      </c>
      <c r="CZ23">
        <v>9</v>
      </c>
      <c r="DA23">
        <v>10</v>
      </c>
      <c r="DB23">
        <v>4</v>
      </c>
      <c r="DC23">
        <v>12</v>
      </c>
      <c r="DD23">
        <v>14</v>
      </c>
      <c r="DE23">
        <v>15</v>
      </c>
      <c r="DF23">
        <v>16</v>
      </c>
      <c r="DG23">
        <v>17</v>
      </c>
      <c r="DH23">
        <v>47</v>
      </c>
      <c r="DI23">
        <v>54</v>
      </c>
      <c r="DJ23">
        <v>0</v>
      </c>
      <c r="DK23">
        <v>8</v>
      </c>
      <c r="DL23">
        <v>0</v>
      </c>
      <c r="DM23">
        <v>0</v>
      </c>
      <c r="DN23">
        <v>115200</v>
      </c>
      <c r="DO23">
        <v>115200</v>
      </c>
      <c r="DP23">
        <v>115200</v>
      </c>
      <c r="DQ23" t="str">
        <f t="shared" si="7"/>
        <v>4091b</v>
      </c>
      <c r="DR23">
        <v>0</v>
      </c>
    </row>
    <row r="24" spans="1:122" x14ac:dyDescent="0.3">
      <c r="A24" s="14" t="s">
        <v>283</v>
      </c>
      <c r="C24" s="14" t="str">
        <f>VLOOKUP(A24,Sequences!$A$3:$E$42,5,FALSE())</f>
        <v>Liq circ (ICS + ECS inlet to ICS outlet only)</v>
      </c>
      <c r="D24" t="s">
        <v>265</v>
      </c>
      <c r="E24" t="s">
        <v>265</v>
      </c>
      <c r="F24" t="s">
        <v>267</v>
      </c>
      <c r="G24" t="s">
        <v>267</v>
      </c>
      <c r="H24" t="s">
        <v>267</v>
      </c>
      <c r="I24" t="s">
        <v>267</v>
      </c>
      <c r="J24" t="s">
        <v>267</v>
      </c>
      <c r="K24" t="s">
        <v>266</v>
      </c>
      <c r="L24" t="s">
        <v>266</v>
      </c>
      <c r="M24" t="s">
        <v>266</v>
      </c>
      <c r="N24" t="s">
        <v>266</v>
      </c>
      <c r="O24" t="s">
        <v>266</v>
      </c>
      <c r="P24" t="s">
        <v>267</v>
      </c>
      <c r="Q24" t="s">
        <v>266</v>
      </c>
      <c r="X24" t="str">
        <f>CONCATENATE("4",SUBSTITUTE(_xlfn.TEXTAFTER(A24,"-",,1,0,NA()),".","")&amp;REPT("0",3-LEN(SUBSTITUTE(_xlfn.TEXTAFTER(A24,"-",,1,0,NA()),".",""))))</f>
        <v>4092</v>
      </c>
      <c r="Y24">
        <f t="shared" si="1"/>
        <v>1</v>
      </c>
      <c r="Z24">
        <f t="shared" si="2"/>
        <v>1</v>
      </c>
      <c r="AA24" s="1">
        <f t="array" ref="AA24">_xlfn.XLOOKUP(F24,$S$7:$S$11,IF(F$3="NO",$U$7:$U$11,$V$7:$V$11),NA(),0,1)</f>
        <v>0</v>
      </c>
      <c r="AB24" s="1">
        <f t="array" ref="AB24">_xlfn.XLOOKUP(G24,$S$7:$S$11,IF(G$3="NO",$U$7:$U$11,$V$7:$V$11),NA(),0,1)</f>
        <v>0</v>
      </c>
      <c r="AC24" s="1">
        <f t="array" ref="AC24">_xlfn.XLOOKUP(H24,$S$7:$S$11,IF(H$3="NO",$U$7:$U$11,$V$7:$V$11),NA(),0,1)</f>
        <v>0</v>
      </c>
      <c r="AD24" s="1">
        <f t="array" ref="AD24">_xlfn.XLOOKUP(I24,$S$7:$S$11,IF(I$3="NO",$U$7:$U$11,$V$7:$V$11),NA(),0,1)</f>
        <v>1</v>
      </c>
      <c r="AE24" s="1">
        <f t="array" ref="AE24">_xlfn.XLOOKUP(J24,$S$7:$S$11,IF(J$3="NO",$U$7:$U$11,$V$7:$V$11),NA(),0,1)</f>
        <v>0</v>
      </c>
      <c r="AF24" s="1">
        <f t="array" ref="AF24">_xlfn.XLOOKUP(K24,$S$7:$S$11,IF(K$3="NO",$U$7:$U$11,$V$7:$V$11),NA(),0,1)</f>
        <v>0</v>
      </c>
      <c r="AG24" s="1">
        <f t="array" ref="AG24">_xlfn.XLOOKUP(L24,$S$7:$S$11,IF(L$3="NO",$U$7:$U$11,$V$7:$V$11),NA(),0,1)</f>
        <v>1</v>
      </c>
      <c r="AH24" s="1">
        <f t="array" ref="AH24">_xlfn.XLOOKUP(M24,$S$7:$S$11,IF(M$3="NO",$U$7:$U$11,$V$7:$V$11),NA(),0,1)</f>
        <v>0</v>
      </c>
      <c r="AI24" s="1">
        <f t="array" ref="AI24">_xlfn.XLOOKUP(N24,$S$7:$S$11,IF(N$3="NO",$U$7:$U$11,$V$7:$V$11),NA(),0,1)</f>
        <v>0</v>
      </c>
      <c r="AJ24" s="1">
        <f t="array" ref="AJ24">_xlfn.XLOOKUP(O24,$S$7:$S$11,IF(O$3="NO",$U$7:$U$11,$V$7:$V$11),NA(),0,1)</f>
        <v>0</v>
      </c>
      <c r="AK24" s="1">
        <f t="array" ref="AK24">_xlfn.XLOOKUP(P24,$S$7:$S$11,IF(P$3="NO",$U$7:$U$11,$V$7:$V$11),NA(),0,1)</f>
        <v>0</v>
      </c>
      <c r="AL24" s="1">
        <f t="array" ref="AL24">_xlfn.XLOOKUP(Q24,$S$7:$S$11,IF(Q$3="NO",$U$7:$U$11,$V$7:$V$11),NA(),0,1)</f>
        <v>0</v>
      </c>
      <c r="AO24" t="str">
        <f t="shared" si="3"/>
        <v>Liq circ (ICS + ECS inlet to ICS outlet only)</v>
      </c>
      <c r="AP24">
        <v>0</v>
      </c>
      <c r="AQ24">
        <v>2501</v>
      </c>
      <c r="AR24">
        <v>1002</v>
      </c>
      <c r="AS24">
        <v>4092</v>
      </c>
      <c r="AT24">
        <v>5</v>
      </c>
      <c r="AU24">
        <f t="shared" si="19"/>
        <v>5</v>
      </c>
      <c r="AV24">
        <f t="shared" si="18"/>
        <v>0</v>
      </c>
      <c r="AW24" s="26">
        <f t="shared" si="5"/>
        <v>1</v>
      </c>
      <c r="AX24">
        <f t="shared" si="8"/>
        <v>0</v>
      </c>
      <c r="AY24">
        <f t="shared" si="9"/>
        <v>1</v>
      </c>
      <c r="AZ24">
        <f t="shared" si="10"/>
        <v>0</v>
      </c>
      <c r="BA24">
        <f t="shared" si="11"/>
        <v>0</v>
      </c>
      <c r="BB24">
        <f t="shared" si="12"/>
        <v>1</v>
      </c>
      <c r="BC24">
        <f t="shared" si="17"/>
        <v>0</v>
      </c>
      <c r="BD24">
        <f t="shared" si="13"/>
        <v>0</v>
      </c>
      <c r="BE24">
        <f t="shared" si="14"/>
        <v>0</v>
      </c>
      <c r="BF24">
        <f t="shared" si="15"/>
        <v>0</v>
      </c>
      <c r="BG24">
        <f t="shared" si="16"/>
        <v>0</v>
      </c>
      <c r="BH24">
        <v>1</v>
      </c>
      <c r="BI24">
        <v>0</v>
      </c>
      <c r="BJ24">
        <v>1</v>
      </c>
      <c r="BK24">
        <v>0</v>
      </c>
      <c r="BL24">
        <v>1</v>
      </c>
      <c r="BM24">
        <v>2500</v>
      </c>
      <c r="BN24">
        <v>200</v>
      </c>
      <c r="BO24">
        <v>20</v>
      </c>
      <c r="BP24">
        <v>1</v>
      </c>
      <c r="BQ24">
        <v>3.1250000000000002E-3</v>
      </c>
      <c r="BR24">
        <v>3.1250000000000002E-3</v>
      </c>
      <c r="BS24">
        <v>2</v>
      </c>
      <c r="BT24">
        <v>5</v>
      </c>
      <c r="BU24">
        <v>1</v>
      </c>
      <c r="BV24">
        <v>0.2</v>
      </c>
      <c r="BW24">
        <v>0</v>
      </c>
      <c r="BX24">
        <v>0</v>
      </c>
      <c r="BY24">
        <v>0</v>
      </c>
      <c r="BZ24">
        <v>2</v>
      </c>
      <c r="CA24">
        <v>1</v>
      </c>
      <c r="CB24">
        <v>1</v>
      </c>
      <c r="CC24">
        <v>0</v>
      </c>
      <c r="CD24">
        <v>0</v>
      </c>
      <c r="CE24">
        <v>0</v>
      </c>
      <c r="CF24">
        <v>1</v>
      </c>
      <c r="CG24">
        <v>1</v>
      </c>
      <c r="CH24">
        <v>0</v>
      </c>
      <c r="CI24">
        <v>0</v>
      </c>
      <c r="CJ24">
        <v>27</v>
      </c>
      <c r="CK24">
        <v>29</v>
      </c>
      <c r="CL24">
        <v>31</v>
      </c>
      <c r="CM24">
        <v>33</v>
      </c>
      <c r="CN24">
        <v>39</v>
      </c>
      <c r="CO24">
        <v>40</v>
      </c>
      <c r="CP24">
        <v>41</v>
      </c>
      <c r="CQ24">
        <v>42</v>
      </c>
      <c r="CR24">
        <v>13</v>
      </c>
      <c r="CS24">
        <v>2</v>
      </c>
      <c r="CT24">
        <v>3</v>
      </c>
      <c r="CU24">
        <v>11</v>
      </c>
      <c r="CV24">
        <v>5</v>
      </c>
      <c r="CW24">
        <v>6</v>
      </c>
      <c r="CX24">
        <v>7</v>
      </c>
      <c r="CY24">
        <v>8</v>
      </c>
      <c r="CZ24">
        <v>9</v>
      </c>
      <c r="DA24">
        <v>10</v>
      </c>
      <c r="DB24">
        <v>4</v>
      </c>
      <c r="DC24">
        <v>12</v>
      </c>
      <c r="DD24">
        <v>14</v>
      </c>
      <c r="DE24">
        <v>15</v>
      </c>
      <c r="DF24">
        <v>16</v>
      </c>
      <c r="DG24">
        <v>17</v>
      </c>
      <c r="DH24">
        <v>47</v>
      </c>
      <c r="DI24">
        <v>54</v>
      </c>
      <c r="DJ24">
        <v>0</v>
      </c>
      <c r="DK24">
        <v>8</v>
      </c>
      <c r="DL24">
        <v>0</v>
      </c>
      <c r="DM24">
        <v>0</v>
      </c>
      <c r="DN24">
        <v>115200</v>
      </c>
      <c r="DO24">
        <v>115200</v>
      </c>
      <c r="DP24">
        <v>115200</v>
      </c>
      <c r="DQ24">
        <f t="shared" si="7"/>
        <v>4092</v>
      </c>
      <c r="DR24">
        <v>0</v>
      </c>
    </row>
    <row r="25" spans="1:122" x14ac:dyDescent="0.3">
      <c r="A25" s="14" t="s">
        <v>284</v>
      </c>
      <c r="C25" s="14" t="str">
        <f>VLOOKUP(A25,Sequences!$A$3:$E$42,5,FALSE())</f>
        <v>Liq circ (ICS + ECS inlet to ECS outlet only)</v>
      </c>
      <c r="D25" t="s">
        <v>265</v>
      </c>
      <c r="E25" t="s">
        <v>265</v>
      </c>
      <c r="F25" t="s">
        <v>267</v>
      </c>
      <c r="G25" t="s">
        <v>266</v>
      </c>
      <c r="H25" t="s">
        <v>267</v>
      </c>
      <c r="I25" t="s">
        <v>267</v>
      </c>
      <c r="J25" t="s">
        <v>267</v>
      </c>
      <c r="K25" t="s">
        <v>267</v>
      </c>
      <c r="L25" t="s">
        <v>266</v>
      </c>
      <c r="M25" t="s">
        <v>266</v>
      </c>
      <c r="N25" t="s">
        <v>266</v>
      </c>
      <c r="O25" t="s">
        <v>266</v>
      </c>
      <c r="P25" t="s">
        <v>267</v>
      </c>
      <c r="Q25" t="s">
        <v>266</v>
      </c>
      <c r="X25" t="str">
        <f>CONCATENATE("4",SUBSTITUTE(_xlfn.TEXTAFTER(A25,"-",,1,0,NA()),".","")&amp;REPT("0",3-LEN(SUBSTITUTE(_xlfn.TEXTAFTER(A25,"-",,1,0,NA()),".",""))))</f>
        <v>4093</v>
      </c>
      <c r="Y25">
        <f t="shared" si="1"/>
        <v>1</v>
      </c>
      <c r="Z25">
        <f t="shared" si="2"/>
        <v>1</v>
      </c>
      <c r="AA25" s="1">
        <f t="array" ref="AA25">_xlfn.XLOOKUP(F25,$S$7:$S$11,IF(F$3="NO",$U$7:$U$11,$V$7:$V$11),NA(),0,1)</f>
        <v>0</v>
      </c>
      <c r="AB25" s="1">
        <f t="array" ref="AB25">_xlfn.XLOOKUP(G25,$S$7:$S$11,IF(G$3="NO",$U$7:$U$11,$V$7:$V$11),NA(),0,1)</f>
        <v>1</v>
      </c>
      <c r="AC25" s="1">
        <f t="array" ref="AC25">_xlfn.XLOOKUP(H25,$S$7:$S$11,IF(H$3="NO",$U$7:$U$11,$V$7:$V$11),NA(),0,1)</f>
        <v>0</v>
      </c>
      <c r="AD25" s="1">
        <f t="array" ref="AD25">_xlfn.XLOOKUP(I25,$S$7:$S$11,IF(I$3="NO",$U$7:$U$11,$V$7:$V$11),NA(),0,1)</f>
        <v>1</v>
      </c>
      <c r="AE25" s="1">
        <f t="array" ref="AE25">_xlfn.XLOOKUP(J25,$S$7:$S$11,IF(J$3="NO",$U$7:$U$11,$V$7:$V$11),NA(),0,1)</f>
        <v>0</v>
      </c>
      <c r="AF25" s="1">
        <f t="array" ref="AF25">_xlfn.XLOOKUP(K25,$S$7:$S$11,IF(K$3="NO",$U$7:$U$11,$V$7:$V$11),NA(),0,1)</f>
        <v>1</v>
      </c>
      <c r="AG25" s="1">
        <f t="array" ref="AG25">_xlfn.XLOOKUP(L25,$S$7:$S$11,IF(L$3="NO",$U$7:$U$11,$V$7:$V$11),NA(),0,1)</f>
        <v>1</v>
      </c>
      <c r="AH25" s="1">
        <f t="array" ref="AH25">_xlfn.XLOOKUP(M25,$S$7:$S$11,IF(M$3="NO",$U$7:$U$11,$V$7:$V$11),NA(),0,1)</f>
        <v>0</v>
      </c>
      <c r="AI25" s="1">
        <f t="array" ref="AI25">_xlfn.XLOOKUP(N25,$S$7:$S$11,IF(N$3="NO",$U$7:$U$11,$V$7:$V$11),NA(),0,1)</f>
        <v>0</v>
      </c>
      <c r="AJ25" s="1">
        <f t="array" ref="AJ25">_xlfn.XLOOKUP(O25,$S$7:$S$11,IF(O$3="NO",$U$7:$U$11,$V$7:$V$11),NA(),0,1)</f>
        <v>0</v>
      </c>
      <c r="AK25" s="1">
        <f t="array" ref="AK25">_xlfn.XLOOKUP(P25,$S$7:$S$11,IF(P$3="NO",$U$7:$U$11,$V$7:$V$11),NA(),0,1)</f>
        <v>0</v>
      </c>
      <c r="AL25" s="1">
        <f t="array" ref="AL25">_xlfn.XLOOKUP(Q25,$S$7:$S$11,IF(Q$3="NO",$U$7:$U$11,$V$7:$V$11),NA(),0,1)</f>
        <v>0</v>
      </c>
      <c r="AO25" t="str">
        <f t="shared" si="3"/>
        <v>Liq circ (ICS + ECS inlet to ECS outlet only)</v>
      </c>
      <c r="AP25">
        <v>0</v>
      </c>
      <c r="AQ25">
        <v>2501</v>
      </c>
      <c r="AR25">
        <v>1002</v>
      </c>
      <c r="AS25">
        <v>4093</v>
      </c>
      <c r="AT25">
        <v>5</v>
      </c>
      <c r="AU25">
        <f t="shared" si="19"/>
        <v>5</v>
      </c>
      <c r="AV25">
        <f t="shared" si="18"/>
        <v>0</v>
      </c>
      <c r="AW25" s="26">
        <f t="shared" si="5"/>
        <v>0</v>
      </c>
      <c r="AX25">
        <f t="shared" si="8"/>
        <v>0</v>
      </c>
      <c r="AY25">
        <f t="shared" si="9"/>
        <v>1</v>
      </c>
      <c r="AZ25">
        <f t="shared" si="10"/>
        <v>0</v>
      </c>
      <c r="BA25">
        <f t="shared" si="11"/>
        <v>1</v>
      </c>
      <c r="BB25">
        <f t="shared" si="12"/>
        <v>1</v>
      </c>
      <c r="BC25">
        <f t="shared" si="17"/>
        <v>0</v>
      </c>
      <c r="BD25">
        <f t="shared" si="13"/>
        <v>0</v>
      </c>
      <c r="BE25">
        <f t="shared" si="14"/>
        <v>0</v>
      </c>
      <c r="BF25">
        <f t="shared" si="15"/>
        <v>0</v>
      </c>
      <c r="BG25">
        <f t="shared" si="16"/>
        <v>0</v>
      </c>
      <c r="BH25">
        <v>1</v>
      </c>
      <c r="BI25">
        <v>0</v>
      </c>
      <c r="BJ25">
        <v>1</v>
      </c>
      <c r="BK25">
        <v>0</v>
      </c>
      <c r="BL25">
        <v>1</v>
      </c>
      <c r="BM25">
        <v>2500</v>
      </c>
      <c r="BN25">
        <v>200</v>
      </c>
      <c r="BO25">
        <v>20</v>
      </c>
      <c r="BP25">
        <v>1</v>
      </c>
      <c r="BQ25">
        <v>3.1250000000000002E-3</v>
      </c>
      <c r="BR25">
        <v>3.1250000000000002E-3</v>
      </c>
      <c r="BS25">
        <v>2</v>
      </c>
      <c r="BT25">
        <v>5</v>
      </c>
      <c r="BU25">
        <v>1</v>
      </c>
      <c r="BV25">
        <v>0.2</v>
      </c>
      <c r="BW25">
        <v>0</v>
      </c>
      <c r="BX25">
        <v>0</v>
      </c>
      <c r="BY25">
        <v>0</v>
      </c>
      <c r="BZ25">
        <v>2</v>
      </c>
      <c r="CA25">
        <v>1</v>
      </c>
      <c r="CB25">
        <v>1</v>
      </c>
      <c r="CC25">
        <v>0</v>
      </c>
      <c r="CD25">
        <v>0</v>
      </c>
      <c r="CE25">
        <v>0</v>
      </c>
      <c r="CF25">
        <v>1</v>
      </c>
      <c r="CG25">
        <v>1</v>
      </c>
      <c r="CH25">
        <v>0</v>
      </c>
      <c r="CI25">
        <v>0</v>
      </c>
      <c r="CJ25">
        <v>27</v>
      </c>
      <c r="CK25">
        <v>29</v>
      </c>
      <c r="CL25">
        <v>31</v>
      </c>
      <c r="CM25">
        <v>33</v>
      </c>
      <c r="CN25">
        <v>39</v>
      </c>
      <c r="CO25">
        <v>40</v>
      </c>
      <c r="CP25">
        <v>41</v>
      </c>
      <c r="CQ25">
        <v>42</v>
      </c>
      <c r="CR25">
        <v>13</v>
      </c>
      <c r="CS25">
        <v>2</v>
      </c>
      <c r="CT25">
        <v>3</v>
      </c>
      <c r="CU25">
        <v>11</v>
      </c>
      <c r="CV25">
        <v>5</v>
      </c>
      <c r="CW25">
        <v>6</v>
      </c>
      <c r="CX25">
        <v>7</v>
      </c>
      <c r="CY25">
        <v>8</v>
      </c>
      <c r="CZ25">
        <v>9</v>
      </c>
      <c r="DA25">
        <v>10</v>
      </c>
      <c r="DB25">
        <v>4</v>
      </c>
      <c r="DC25">
        <v>12</v>
      </c>
      <c r="DD25">
        <v>14</v>
      </c>
      <c r="DE25">
        <v>15</v>
      </c>
      <c r="DF25">
        <v>16</v>
      </c>
      <c r="DG25">
        <v>17</v>
      </c>
      <c r="DH25">
        <v>47</v>
      </c>
      <c r="DI25">
        <v>54</v>
      </c>
      <c r="DJ25">
        <v>0</v>
      </c>
      <c r="DK25">
        <v>8</v>
      </c>
      <c r="DL25">
        <v>0</v>
      </c>
      <c r="DM25">
        <v>0</v>
      </c>
      <c r="DN25">
        <v>115200</v>
      </c>
      <c r="DO25">
        <v>115200</v>
      </c>
      <c r="DP25">
        <v>115200</v>
      </c>
      <c r="DQ25">
        <f t="shared" si="7"/>
        <v>4093</v>
      </c>
      <c r="DR25">
        <v>0</v>
      </c>
    </row>
    <row r="26" spans="1:122" x14ac:dyDescent="0.3">
      <c r="A26" s="14" t="s">
        <v>285</v>
      </c>
      <c r="B26" s="14" t="s">
        <v>278</v>
      </c>
      <c r="C26" s="14" t="str">
        <f>VLOOKUP(A26,Sequences!$A$3:$E$42,5,FALSE())</f>
        <v>Liq circ (ECS inlet to ICS + ECS outlet only)</v>
      </c>
      <c r="D26" t="s">
        <v>272</v>
      </c>
      <c r="E26" t="s">
        <v>272</v>
      </c>
      <c r="F26" t="s">
        <v>267</v>
      </c>
      <c r="G26" t="s">
        <v>266</v>
      </c>
      <c r="H26" t="s">
        <v>267</v>
      </c>
      <c r="I26" t="s">
        <v>266</v>
      </c>
      <c r="J26" t="s">
        <v>267</v>
      </c>
      <c r="K26" t="s">
        <v>267</v>
      </c>
      <c r="L26" t="s">
        <v>267</v>
      </c>
      <c r="M26" t="s">
        <v>266</v>
      </c>
      <c r="N26" t="s">
        <v>266</v>
      </c>
      <c r="O26" t="s">
        <v>266</v>
      </c>
      <c r="P26" t="s">
        <v>267</v>
      </c>
      <c r="Q26" t="s">
        <v>266</v>
      </c>
      <c r="X26" t="str">
        <f>CONCATENATE("4",SUBSTITUTE(_xlfn.TEXTAFTER(A26,"-",,1,0,NA()),".",""))</f>
        <v>4101a</v>
      </c>
      <c r="Y26">
        <f t="shared" si="1"/>
        <v>-1</v>
      </c>
      <c r="Z26">
        <f t="shared" si="2"/>
        <v>-1</v>
      </c>
      <c r="AA26" s="1">
        <f t="array" ref="AA26">_xlfn.XLOOKUP(F26,$S$7:$S$11,IF(F$3="NO",$U$7:$U$11,$V$7:$V$11),NA(),0,1)</f>
        <v>0</v>
      </c>
      <c r="AB26" s="1">
        <f t="array" ref="AB26">_xlfn.XLOOKUP(G26,$S$7:$S$11,IF(G$3="NO",$U$7:$U$11,$V$7:$V$11),NA(),0,1)</f>
        <v>1</v>
      </c>
      <c r="AC26" s="1">
        <f t="array" ref="AC26">_xlfn.XLOOKUP(H26,$S$7:$S$11,IF(H$3="NO",$U$7:$U$11,$V$7:$V$11),NA(),0,1)</f>
        <v>0</v>
      </c>
      <c r="AD26" s="1">
        <f t="array" ref="AD26">_xlfn.XLOOKUP(I26,$S$7:$S$11,IF(I$3="NO",$U$7:$U$11,$V$7:$V$11),NA(),0,1)</f>
        <v>0</v>
      </c>
      <c r="AE26" s="1">
        <f t="array" ref="AE26">_xlfn.XLOOKUP(J26,$S$7:$S$11,IF(J$3="NO",$U$7:$U$11,$V$7:$V$11),NA(),0,1)</f>
        <v>0</v>
      </c>
      <c r="AF26" s="1">
        <f t="array" ref="AF26">_xlfn.XLOOKUP(K26,$S$7:$S$11,IF(K$3="NO",$U$7:$U$11,$V$7:$V$11),NA(),0,1)</f>
        <v>1</v>
      </c>
      <c r="AG26" s="1">
        <f t="array" ref="AG26">_xlfn.XLOOKUP(L26,$S$7:$S$11,IF(L$3="NO",$U$7:$U$11,$V$7:$V$11),NA(),0,1)</f>
        <v>0</v>
      </c>
      <c r="AH26" s="1">
        <f t="array" ref="AH26">_xlfn.XLOOKUP(M26,$S$7:$S$11,IF(M$3="NO",$U$7:$U$11,$V$7:$V$11),NA(),0,1)</f>
        <v>0</v>
      </c>
      <c r="AI26" s="1">
        <f t="array" ref="AI26">_xlfn.XLOOKUP(N26,$S$7:$S$11,IF(N$3="NO",$U$7:$U$11,$V$7:$V$11),NA(),0,1)</f>
        <v>0</v>
      </c>
      <c r="AJ26" s="1">
        <f t="array" ref="AJ26">_xlfn.XLOOKUP(O26,$S$7:$S$11,IF(O$3="NO",$U$7:$U$11,$V$7:$V$11),NA(),0,1)</f>
        <v>0</v>
      </c>
      <c r="AK26" s="1">
        <f t="array" ref="AK26">_xlfn.XLOOKUP(P26,$S$7:$S$11,IF(P$3="NO",$U$7:$U$11,$V$7:$V$11),NA(),0,1)</f>
        <v>0</v>
      </c>
      <c r="AL26" s="1">
        <f t="array" ref="AL26">_xlfn.XLOOKUP(Q26,$S$7:$S$11,IF(Q$3="NO",$U$7:$U$11,$V$7:$V$11),NA(),0,1)</f>
        <v>0</v>
      </c>
      <c r="AO26" t="str">
        <f t="shared" si="3"/>
        <v>Liq circ (ECS inlet to ICS + ECS outlet only)</v>
      </c>
      <c r="AP26">
        <v>0</v>
      </c>
      <c r="AQ26">
        <v>2501</v>
      </c>
      <c r="AR26">
        <v>1002</v>
      </c>
      <c r="AS26" t="s">
        <v>286</v>
      </c>
      <c r="AT26">
        <v>5</v>
      </c>
      <c r="AU26">
        <f t="shared" si="19"/>
        <v>5</v>
      </c>
      <c r="AV26">
        <f t="shared" si="18"/>
        <v>0</v>
      </c>
      <c r="AW26" s="26">
        <f t="shared" si="5"/>
        <v>0</v>
      </c>
      <c r="AX26">
        <f t="shared" si="8"/>
        <v>0</v>
      </c>
      <c r="AY26">
        <f t="shared" si="9"/>
        <v>0</v>
      </c>
      <c r="AZ26">
        <f t="shared" si="10"/>
        <v>0</v>
      </c>
      <c r="BA26">
        <f t="shared" si="11"/>
        <v>1</v>
      </c>
      <c r="BB26">
        <f t="shared" si="12"/>
        <v>0</v>
      </c>
      <c r="BC26">
        <f t="shared" si="17"/>
        <v>0</v>
      </c>
      <c r="BD26">
        <f t="shared" si="13"/>
        <v>0</v>
      </c>
      <c r="BE26">
        <f t="shared" si="14"/>
        <v>0</v>
      </c>
      <c r="BF26">
        <f t="shared" si="15"/>
        <v>0</v>
      </c>
      <c r="BG26">
        <f t="shared" si="16"/>
        <v>0</v>
      </c>
      <c r="BH26">
        <v>1</v>
      </c>
      <c r="BI26">
        <v>0</v>
      </c>
      <c r="BJ26">
        <v>1</v>
      </c>
      <c r="BK26">
        <v>0</v>
      </c>
      <c r="BL26">
        <v>1</v>
      </c>
      <c r="BM26">
        <v>2500</v>
      </c>
      <c r="BN26">
        <v>200</v>
      </c>
      <c r="BO26">
        <v>20</v>
      </c>
      <c r="BP26">
        <v>1</v>
      </c>
      <c r="BQ26">
        <v>3.1250000000000002E-3</v>
      </c>
      <c r="BR26">
        <v>3.1250000000000002E-3</v>
      </c>
      <c r="BS26">
        <v>2</v>
      </c>
      <c r="BT26">
        <v>5</v>
      </c>
      <c r="BU26">
        <v>1</v>
      </c>
      <c r="BV26">
        <v>0.2</v>
      </c>
      <c r="BW26">
        <v>0</v>
      </c>
      <c r="BX26">
        <v>0</v>
      </c>
      <c r="BY26">
        <v>0</v>
      </c>
      <c r="BZ26">
        <v>2</v>
      </c>
      <c r="CA26">
        <v>1</v>
      </c>
      <c r="CB26">
        <v>1</v>
      </c>
      <c r="CC26">
        <v>0</v>
      </c>
      <c r="CD26">
        <v>0</v>
      </c>
      <c r="CE26">
        <v>0</v>
      </c>
      <c r="CF26">
        <v>1</v>
      </c>
      <c r="CG26">
        <v>1</v>
      </c>
      <c r="CH26">
        <v>0</v>
      </c>
      <c r="CI26">
        <v>0</v>
      </c>
      <c r="CJ26">
        <v>27</v>
      </c>
      <c r="CK26">
        <v>29</v>
      </c>
      <c r="CL26">
        <v>31</v>
      </c>
      <c r="CM26">
        <v>33</v>
      </c>
      <c r="CN26">
        <v>39</v>
      </c>
      <c r="CO26">
        <v>40</v>
      </c>
      <c r="CP26">
        <v>41</v>
      </c>
      <c r="CQ26">
        <v>42</v>
      </c>
      <c r="CR26">
        <v>13</v>
      </c>
      <c r="CS26">
        <v>2</v>
      </c>
      <c r="CT26">
        <v>3</v>
      </c>
      <c r="CU26">
        <v>11</v>
      </c>
      <c r="CV26">
        <v>5</v>
      </c>
      <c r="CW26">
        <v>6</v>
      </c>
      <c r="CX26">
        <v>7</v>
      </c>
      <c r="CY26">
        <v>8</v>
      </c>
      <c r="CZ26">
        <v>9</v>
      </c>
      <c r="DA26">
        <v>10</v>
      </c>
      <c r="DB26">
        <v>4</v>
      </c>
      <c r="DC26">
        <v>12</v>
      </c>
      <c r="DD26">
        <v>14</v>
      </c>
      <c r="DE26">
        <v>15</v>
      </c>
      <c r="DF26">
        <v>16</v>
      </c>
      <c r="DG26">
        <v>17</v>
      </c>
      <c r="DH26">
        <v>47</v>
      </c>
      <c r="DI26">
        <v>54</v>
      </c>
      <c r="DJ26">
        <v>0</v>
      </c>
      <c r="DK26">
        <v>8</v>
      </c>
      <c r="DL26">
        <v>0</v>
      </c>
      <c r="DM26">
        <v>0</v>
      </c>
      <c r="DN26">
        <v>115200</v>
      </c>
      <c r="DO26">
        <v>115200</v>
      </c>
      <c r="DP26">
        <v>115200</v>
      </c>
      <c r="DQ26" t="str">
        <f t="shared" si="7"/>
        <v>4101a</v>
      </c>
      <c r="DR26">
        <v>0</v>
      </c>
    </row>
    <row r="27" spans="1:122" x14ac:dyDescent="0.3">
      <c r="A27" s="14" t="s">
        <v>287</v>
      </c>
      <c r="B27" s="14" t="s">
        <v>281</v>
      </c>
      <c r="C27" s="14" t="str">
        <f>VLOOKUP(A27,Sequences!$A$3:$E$42,5,FALSE())</f>
        <v>Liq circ (ECS inlet to ICS + ECS outlet only)</v>
      </c>
      <c r="D27" t="s">
        <v>265</v>
      </c>
      <c r="E27" t="s">
        <v>265</v>
      </c>
      <c r="F27" t="s">
        <v>266</v>
      </c>
      <c r="G27" t="s">
        <v>267</v>
      </c>
      <c r="H27" t="s">
        <v>267</v>
      </c>
      <c r="I27" t="s">
        <v>267</v>
      </c>
      <c r="J27" t="s">
        <v>267</v>
      </c>
      <c r="K27" t="s">
        <v>267</v>
      </c>
      <c r="L27" t="s">
        <v>266</v>
      </c>
      <c r="M27" t="s">
        <v>266</v>
      </c>
      <c r="N27" t="s">
        <v>266</v>
      </c>
      <c r="O27" t="s">
        <v>266</v>
      </c>
      <c r="P27" t="s">
        <v>267</v>
      </c>
      <c r="Q27" t="s">
        <v>266</v>
      </c>
      <c r="X27" t="str">
        <f>CONCATENATE("4",SUBSTITUTE(_xlfn.TEXTAFTER(A27,"-",,1,0,NA()),".",""))</f>
        <v>4101b</v>
      </c>
      <c r="Y27">
        <f t="shared" si="1"/>
        <v>1</v>
      </c>
      <c r="Z27">
        <f t="shared" si="2"/>
        <v>1</v>
      </c>
      <c r="AA27" s="1">
        <f t="array" ref="AA27">_xlfn.XLOOKUP(F27,$S$7:$S$11,IF(F$3="NO",$U$7:$U$11,$V$7:$V$11),NA(),0,1)</f>
        <v>1</v>
      </c>
      <c r="AB27" s="1">
        <f t="array" ref="AB27">_xlfn.XLOOKUP(G27,$S$7:$S$11,IF(G$3="NO",$U$7:$U$11,$V$7:$V$11),NA(),0,1)</f>
        <v>0</v>
      </c>
      <c r="AC27" s="1">
        <f t="array" ref="AC27">_xlfn.XLOOKUP(H27,$S$7:$S$11,IF(H$3="NO",$U$7:$U$11,$V$7:$V$11),NA(),0,1)</f>
        <v>0</v>
      </c>
      <c r="AD27" s="1">
        <f t="array" ref="AD27">_xlfn.XLOOKUP(I27,$S$7:$S$11,IF(I$3="NO",$U$7:$U$11,$V$7:$V$11),NA(),0,1)</f>
        <v>1</v>
      </c>
      <c r="AE27" s="1">
        <f t="array" ref="AE27">_xlfn.XLOOKUP(J27,$S$7:$S$11,IF(J$3="NO",$U$7:$U$11,$V$7:$V$11),NA(),0,1)</f>
        <v>0</v>
      </c>
      <c r="AF27" s="1">
        <f t="array" ref="AF27">_xlfn.XLOOKUP(K27,$S$7:$S$11,IF(K$3="NO",$U$7:$U$11,$V$7:$V$11),NA(),0,1)</f>
        <v>1</v>
      </c>
      <c r="AG27" s="1">
        <f t="array" ref="AG27">_xlfn.XLOOKUP(L27,$S$7:$S$11,IF(L$3="NO",$U$7:$U$11,$V$7:$V$11),NA(),0,1)</f>
        <v>1</v>
      </c>
      <c r="AH27" s="1">
        <f t="array" ref="AH27">_xlfn.XLOOKUP(M27,$S$7:$S$11,IF(M$3="NO",$U$7:$U$11,$V$7:$V$11),NA(),0,1)</f>
        <v>0</v>
      </c>
      <c r="AI27" s="1">
        <f t="array" ref="AI27">_xlfn.XLOOKUP(N27,$S$7:$S$11,IF(N$3="NO",$U$7:$U$11,$V$7:$V$11),NA(),0,1)</f>
        <v>0</v>
      </c>
      <c r="AJ27" s="1">
        <f t="array" ref="AJ27">_xlfn.XLOOKUP(O27,$S$7:$S$11,IF(O$3="NO",$U$7:$U$11,$V$7:$V$11),NA(),0,1)</f>
        <v>0</v>
      </c>
      <c r="AK27" s="1">
        <f t="array" ref="AK27">_xlfn.XLOOKUP(P27,$S$7:$S$11,IF(P$3="NO",$U$7:$U$11,$V$7:$V$11),NA(),0,1)</f>
        <v>0</v>
      </c>
      <c r="AL27" s="1">
        <f t="array" ref="AL27">_xlfn.XLOOKUP(Q27,$S$7:$S$11,IF(Q$3="NO",$U$7:$U$11,$V$7:$V$11),NA(),0,1)</f>
        <v>0</v>
      </c>
      <c r="AO27" t="str">
        <f t="shared" si="3"/>
        <v>Liq circ (ECS inlet to ICS + ECS outlet only)</v>
      </c>
      <c r="AP27">
        <v>0</v>
      </c>
      <c r="AQ27">
        <v>2501</v>
      </c>
      <c r="AR27">
        <v>1002</v>
      </c>
      <c r="AS27" t="s">
        <v>288</v>
      </c>
      <c r="AT27">
        <v>5</v>
      </c>
      <c r="AU27">
        <f t="shared" si="19"/>
        <v>5</v>
      </c>
      <c r="AV27">
        <f t="shared" si="18"/>
        <v>1</v>
      </c>
      <c r="AW27" s="26">
        <f t="shared" si="5"/>
        <v>1</v>
      </c>
      <c r="AX27">
        <f t="shared" si="8"/>
        <v>0</v>
      </c>
      <c r="AY27">
        <f t="shared" si="9"/>
        <v>1</v>
      </c>
      <c r="AZ27">
        <f t="shared" si="10"/>
        <v>0</v>
      </c>
      <c r="BA27">
        <f t="shared" si="11"/>
        <v>1</v>
      </c>
      <c r="BB27">
        <f t="shared" si="12"/>
        <v>1</v>
      </c>
      <c r="BC27">
        <f t="shared" si="17"/>
        <v>0</v>
      </c>
      <c r="BD27">
        <f t="shared" si="13"/>
        <v>0</v>
      </c>
      <c r="BE27">
        <f t="shared" si="14"/>
        <v>0</v>
      </c>
      <c r="BF27">
        <f t="shared" si="15"/>
        <v>0</v>
      </c>
      <c r="BG27">
        <f t="shared" si="16"/>
        <v>0</v>
      </c>
      <c r="BH27">
        <v>1</v>
      </c>
      <c r="BI27">
        <v>0</v>
      </c>
      <c r="BJ27">
        <v>1</v>
      </c>
      <c r="BK27">
        <v>0</v>
      </c>
      <c r="BL27">
        <v>1</v>
      </c>
      <c r="BM27">
        <v>2500</v>
      </c>
      <c r="BN27">
        <v>200</v>
      </c>
      <c r="BO27">
        <v>20</v>
      </c>
      <c r="BP27">
        <v>1</v>
      </c>
      <c r="BQ27">
        <v>3.1250000000000002E-3</v>
      </c>
      <c r="BR27">
        <v>3.1250000000000002E-3</v>
      </c>
      <c r="BS27">
        <v>2</v>
      </c>
      <c r="BT27">
        <v>5</v>
      </c>
      <c r="BU27">
        <v>1</v>
      </c>
      <c r="BV27">
        <v>0.2</v>
      </c>
      <c r="BW27">
        <v>0</v>
      </c>
      <c r="BX27">
        <v>0</v>
      </c>
      <c r="BY27">
        <v>0</v>
      </c>
      <c r="BZ27">
        <v>2</v>
      </c>
      <c r="CA27">
        <v>1</v>
      </c>
      <c r="CB27">
        <v>1</v>
      </c>
      <c r="CC27">
        <v>0</v>
      </c>
      <c r="CD27">
        <v>0</v>
      </c>
      <c r="CE27">
        <v>0</v>
      </c>
      <c r="CF27">
        <v>1</v>
      </c>
      <c r="CG27">
        <v>1</v>
      </c>
      <c r="CH27">
        <v>0</v>
      </c>
      <c r="CI27">
        <v>0</v>
      </c>
      <c r="CJ27">
        <v>27</v>
      </c>
      <c r="CK27">
        <v>29</v>
      </c>
      <c r="CL27">
        <v>31</v>
      </c>
      <c r="CM27">
        <v>33</v>
      </c>
      <c r="CN27">
        <v>39</v>
      </c>
      <c r="CO27">
        <v>40</v>
      </c>
      <c r="CP27">
        <v>41</v>
      </c>
      <c r="CQ27">
        <v>42</v>
      </c>
      <c r="CR27">
        <v>13</v>
      </c>
      <c r="CS27">
        <v>2</v>
      </c>
      <c r="CT27">
        <v>3</v>
      </c>
      <c r="CU27">
        <v>11</v>
      </c>
      <c r="CV27">
        <v>5</v>
      </c>
      <c r="CW27">
        <v>6</v>
      </c>
      <c r="CX27">
        <v>7</v>
      </c>
      <c r="CY27">
        <v>8</v>
      </c>
      <c r="CZ27">
        <v>9</v>
      </c>
      <c r="DA27">
        <v>10</v>
      </c>
      <c r="DB27">
        <v>4</v>
      </c>
      <c r="DC27">
        <v>12</v>
      </c>
      <c r="DD27">
        <v>14</v>
      </c>
      <c r="DE27">
        <v>15</v>
      </c>
      <c r="DF27">
        <v>16</v>
      </c>
      <c r="DG27">
        <v>17</v>
      </c>
      <c r="DH27">
        <v>47</v>
      </c>
      <c r="DI27">
        <v>54</v>
      </c>
      <c r="DJ27">
        <v>0</v>
      </c>
      <c r="DK27">
        <v>8</v>
      </c>
      <c r="DL27">
        <v>0</v>
      </c>
      <c r="DM27">
        <v>0</v>
      </c>
      <c r="DN27">
        <v>115200</v>
      </c>
      <c r="DO27">
        <v>115200</v>
      </c>
      <c r="DP27">
        <v>115200</v>
      </c>
      <c r="DQ27" t="str">
        <f t="shared" si="7"/>
        <v>4101b</v>
      </c>
      <c r="DR27">
        <v>0</v>
      </c>
    </row>
    <row r="28" spans="1:122" x14ac:dyDescent="0.3">
      <c r="A28" s="14" t="s">
        <v>289</v>
      </c>
      <c r="C28" s="14" t="str">
        <f>VLOOKUP(A28,Sequences!$A$3:$E$42,5,FALSE())</f>
        <v>Liq circ (ECS inlet to ICS outlet only)</v>
      </c>
      <c r="D28" t="s">
        <v>265</v>
      </c>
      <c r="E28" t="s">
        <v>265</v>
      </c>
      <c r="F28" t="s">
        <v>266</v>
      </c>
      <c r="G28" t="s">
        <v>267</v>
      </c>
      <c r="H28" t="s">
        <v>267</v>
      </c>
      <c r="I28" t="s">
        <v>267</v>
      </c>
      <c r="J28" t="s">
        <v>267</v>
      </c>
      <c r="K28" t="s">
        <v>266</v>
      </c>
      <c r="L28" t="s">
        <v>266</v>
      </c>
      <c r="M28" t="s">
        <v>266</v>
      </c>
      <c r="N28" t="s">
        <v>266</v>
      </c>
      <c r="O28" t="s">
        <v>266</v>
      </c>
      <c r="P28" t="s">
        <v>267</v>
      </c>
      <c r="Q28" t="s">
        <v>266</v>
      </c>
      <c r="X28" t="str">
        <f t="shared" ref="X28:X33" si="20">CONCATENATE("4",SUBSTITUTE(_xlfn.TEXTAFTER(A28,"-",,1,0,NA()),".","")&amp;REPT("0",3-LEN(SUBSTITUTE(_xlfn.TEXTAFTER(A28,"-",,1,0,NA()),".",""))))</f>
        <v>4102</v>
      </c>
      <c r="Y28">
        <f t="shared" si="1"/>
        <v>1</v>
      </c>
      <c r="Z28">
        <f t="shared" si="2"/>
        <v>1</v>
      </c>
      <c r="AA28" s="1">
        <f t="array" ref="AA28">_xlfn.XLOOKUP(F28,$S$7:$S$11,IF(F$3="NO",$U$7:$U$11,$V$7:$V$11),NA(),0,1)</f>
        <v>1</v>
      </c>
      <c r="AB28" s="1">
        <f t="array" ref="AB28">_xlfn.XLOOKUP(G28,$S$7:$S$11,IF(G$3="NO",$U$7:$U$11,$V$7:$V$11),NA(),0,1)</f>
        <v>0</v>
      </c>
      <c r="AC28" s="1">
        <f t="array" ref="AC28">_xlfn.XLOOKUP(H28,$S$7:$S$11,IF(H$3="NO",$U$7:$U$11,$V$7:$V$11),NA(),0,1)</f>
        <v>0</v>
      </c>
      <c r="AD28" s="1">
        <f t="array" ref="AD28">_xlfn.XLOOKUP(I28,$S$7:$S$11,IF(I$3="NO",$U$7:$U$11,$V$7:$V$11),NA(),0,1)</f>
        <v>1</v>
      </c>
      <c r="AE28" s="1">
        <f t="array" ref="AE28">_xlfn.XLOOKUP(J28,$S$7:$S$11,IF(J$3="NO",$U$7:$U$11,$V$7:$V$11),NA(),0,1)</f>
        <v>0</v>
      </c>
      <c r="AF28" s="1">
        <f t="array" ref="AF28">_xlfn.XLOOKUP(K28,$S$7:$S$11,IF(K$3="NO",$U$7:$U$11,$V$7:$V$11),NA(),0,1)</f>
        <v>0</v>
      </c>
      <c r="AG28" s="1">
        <f t="array" ref="AG28">_xlfn.XLOOKUP(L28,$S$7:$S$11,IF(L$3="NO",$U$7:$U$11,$V$7:$V$11),NA(),0,1)</f>
        <v>1</v>
      </c>
      <c r="AH28" s="1">
        <f t="array" ref="AH28">_xlfn.XLOOKUP(M28,$S$7:$S$11,IF(M$3="NO",$U$7:$U$11,$V$7:$V$11),NA(),0,1)</f>
        <v>0</v>
      </c>
      <c r="AI28" s="1">
        <f t="array" ref="AI28">_xlfn.XLOOKUP(N28,$S$7:$S$11,IF(N$3="NO",$U$7:$U$11,$V$7:$V$11),NA(),0,1)</f>
        <v>0</v>
      </c>
      <c r="AJ28" s="1">
        <f t="array" ref="AJ28">_xlfn.XLOOKUP(O28,$S$7:$S$11,IF(O$3="NO",$U$7:$U$11,$V$7:$V$11),NA(),0,1)</f>
        <v>0</v>
      </c>
      <c r="AK28" s="1">
        <f t="array" ref="AK28">_xlfn.XLOOKUP(P28,$S$7:$S$11,IF(P$3="NO",$U$7:$U$11,$V$7:$V$11),NA(),0,1)</f>
        <v>0</v>
      </c>
      <c r="AL28" s="1">
        <f t="array" ref="AL28">_xlfn.XLOOKUP(Q28,$S$7:$S$11,IF(Q$3="NO",$U$7:$U$11,$V$7:$V$11),NA(),0,1)</f>
        <v>0</v>
      </c>
      <c r="AO28" t="str">
        <f t="shared" si="3"/>
        <v>Liq circ (ECS inlet to ICS outlet only)</v>
      </c>
      <c r="AP28">
        <v>0</v>
      </c>
      <c r="AQ28">
        <v>2501</v>
      </c>
      <c r="AR28">
        <v>1002</v>
      </c>
      <c r="AS28">
        <v>4102</v>
      </c>
      <c r="AT28">
        <v>5</v>
      </c>
      <c r="AU28">
        <f t="shared" si="19"/>
        <v>5</v>
      </c>
      <c r="AV28">
        <f t="shared" si="18"/>
        <v>1</v>
      </c>
      <c r="AW28" s="26">
        <f t="shared" si="5"/>
        <v>1</v>
      </c>
      <c r="AX28">
        <f t="shared" si="8"/>
        <v>0</v>
      </c>
      <c r="AY28">
        <f t="shared" si="9"/>
        <v>1</v>
      </c>
      <c r="AZ28">
        <f t="shared" si="10"/>
        <v>0</v>
      </c>
      <c r="BA28">
        <f t="shared" si="11"/>
        <v>0</v>
      </c>
      <c r="BB28">
        <f t="shared" si="12"/>
        <v>1</v>
      </c>
      <c r="BC28">
        <f t="shared" si="17"/>
        <v>0</v>
      </c>
      <c r="BD28">
        <f t="shared" si="13"/>
        <v>0</v>
      </c>
      <c r="BE28">
        <f t="shared" si="14"/>
        <v>0</v>
      </c>
      <c r="BF28">
        <f t="shared" si="15"/>
        <v>0</v>
      </c>
      <c r="BG28">
        <f t="shared" si="16"/>
        <v>0</v>
      </c>
      <c r="BH28">
        <v>1</v>
      </c>
      <c r="BI28">
        <v>0</v>
      </c>
      <c r="BJ28">
        <v>1</v>
      </c>
      <c r="BK28">
        <v>0</v>
      </c>
      <c r="BL28">
        <v>1</v>
      </c>
      <c r="BM28">
        <v>2500</v>
      </c>
      <c r="BN28">
        <v>200</v>
      </c>
      <c r="BO28">
        <v>20</v>
      </c>
      <c r="BP28">
        <v>1</v>
      </c>
      <c r="BQ28">
        <v>3.1250000000000002E-3</v>
      </c>
      <c r="BR28">
        <v>3.1250000000000002E-3</v>
      </c>
      <c r="BS28">
        <v>2</v>
      </c>
      <c r="BT28">
        <v>5</v>
      </c>
      <c r="BU28">
        <v>1</v>
      </c>
      <c r="BV28">
        <v>0.2</v>
      </c>
      <c r="BW28">
        <v>0</v>
      </c>
      <c r="BX28">
        <v>0</v>
      </c>
      <c r="BY28">
        <v>0</v>
      </c>
      <c r="BZ28">
        <v>2</v>
      </c>
      <c r="CA28">
        <v>1</v>
      </c>
      <c r="CB28">
        <v>1</v>
      </c>
      <c r="CC28">
        <v>0</v>
      </c>
      <c r="CD28">
        <v>0</v>
      </c>
      <c r="CE28">
        <v>0</v>
      </c>
      <c r="CF28">
        <v>1</v>
      </c>
      <c r="CG28">
        <v>1</v>
      </c>
      <c r="CH28">
        <v>0</v>
      </c>
      <c r="CI28">
        <v>0</v>
      </c>
      <c r="CJ28">
        <v>27</v>
      </c>
      <c r="CK28">
        <v>29</v>
      </c>
      <c r="CL28">
        <v>31</v>
      </c>
      <c r="CM28">
        <v>33</v>
      </c>
      <c r="CN28">
        <v>39</v>
      </c>
      <c r="CO28">
        <v>40</v>
      </c>
      <c r="CP28">
        <v>41</v>
      </c>
      <c r="CQ28">
        <v>42</v>
      </c>
      <c r="CR28">
        <v>13</v>
      </c>
      <c r="CS28">
        <v>2</v>
      </c>
      <c r="CT28">
        <v>3</v>
      </c>
      <c r="CU28">
        <v>11</v>
      </c>
      <c r="CV28">
        <v>5</v>
      </c>
      <c r="CW28">
        <v>6</v>
      </c>
      <c r="CX28">
        <v>7</v>
      </c>
      <c r="CY28">
        <v>8</v>
      </c>
      <c r="CZ28">
        <v>9</v>
      </c>
      <c r="DA28">
        <v>10</v>
      </c>
      <c r="DB28">
        <v>4</v>
      </c>
      <c r="DC28">
        <v>12</v>
      </c>
      <c r="DD28">
        <v>14</v>
      </c>
      <c r="DE28">
        <v>15</v>
      </c>
      <c r="DF28">
        <v>16</v>
      </c>
      <c r="DG28">
        <v>17</v>
      </c>
      <c r="DH28">
        <v>47</v>
      </c>
      <c r="DI28">
        <v>54</v>
      </c>
      <c r="DJ28">
        <v>0</v>
      </c>
      <c r="DK28">
        <v>8</v>
      </c>
      <c r="DL28">
        <v>0</v>
      </c>
      <c r="DM28">
        <v>0</v>
      </c>
      <c r="DN28">
        <v>115200</v>
      </c>
      <c r="DO28">
        <v>115200</v>
      </c>
      <c r="DP28">
        <v>115200</v>
      </c>
      <c r="DQ28">
        <f t="shared" si="7"/>
        <v>4102</v>
      </c>
      <c r="DR28">
        <v>0</v>
      </c>
    </row>
    <row r="29" spans="1:122" x14ac:dyDescent="0.3">
      <c r="A29" s="14" t="s">
        <v>290</v>
      </c>
      <c r="C29" s="14" t="str">
        <f>VLOOKUP(A29,Sequences!$A$3:$E$42,5,FALSE())</f>
        <v>Liq circ (ECS inlet to ECS outlet only)</v>
      </c>
      <c r="D29" t="s">
        <v>265</v>
      </c>
      <c r="E29" t="s">
        <v>265</v>
      </c>
      <c r="F29" t="s">
        <v>266</v>
      </c>
      <c r="G29" t="s">
        <v>266</v>
      </c>
      <c r="H29" t="s">
        <v>267</v>
      </c>
      <c r="I29" t="s">
        <v>267</v>
      </c>
      <c r="J29" t="s">
        <v>267</v>
      </c>
      <c r="K29" t="s">
        <v>267</v>
      </c>
      <c r="L29" t="s">
        <v>266</v>
      </c>
      <c r="M29" t="s">
        <v>266</v>
      </c>
      <c r="N29" t="s">
        <v>266</v>
      </c>
      <c r="O29" t="s">
        <v>266</v>
      </c>
      <c r="P29" t="s">
        <v>267</v>
      </c>
      <c r="Q29" t="s">
        <v>266</v>
      </c>
      <c r="X29" t="str">
        <f t="shared" si="20"/>
        <v>4103</v>
      </c>
      <c r="Y29">
        <f t="shared" si="1"/>
        <v>1</v>
      </c>
      <c r="Z29">
        <f t="shared" si="2"/>
        <v>1</v>
      </c>
      <c r="AA29" s="1">
        <f t="array" ref="AA29">_xlfn.XLOOKUP(F29,$S$7:$S$11,IF(F$3="NO",$U$7:$U$11,$V$7:$V$11),NA(),0,1)</f>
        <v>1</v>
      </c>
      <c r="AB29" s="1">
        <f t="array" ref="AB29">_xlfn.XLOOKUP(G29,$S$7:$S$11,IF(G$3="NO",$U$7:$U$11,$V$7:$V$11),NA(),0,1)</f>
        <v>1</v>
      </c>
      <c r="AC29" s="1">
        <f t="array" ref="AC29">_xlfn.XLOOKUP(H29,$S$7:$S$11,IF(H$3="NO",$U$7:$U$11,$V$7:$V$11),NA(),0,1)</f>
        <v>0</v>
      </c>
      <c r="AD29" s="1">
        <f t="array" ref="AD29">_xlfn.XLOOKUP(I29,$S$7:$S$11,IF(I$3="NO",$U$7:$U$11,$V$7:$V$11),NA(),0,1)</f>
        <v>1</v>
      </c>
      <c r="AE29" s="1">
        <f t="array" ref="AE29">_xlfn.XLOOKUP(J29,$S$7:$S$11,IF(J$3="NO",$U$7:$U$11,$V$7:$V$11),NA(),0,1)</f>
        <v>0</v>
      </c>
      <c r="AF29" s="1">
        <f t="array" ref="AF29">_xlfn.XLOOKUP(K29,$S$7:$S$11,IF(K$3="NO",$U$7:$U$11,$V$7:$V$11),NA(),0,1)</f>
        <v>1</v>
      </c>
      <c r="AG29" s="1">
        <f t="array" ref="AG29">_xlfn.XLOOKUP(L29,$S$7:$S$11,IF(L$3="NO",$U$7:$U$11,$V$7:$V$11),NA(),0,1)</f>
        <v>1</v>
      </c>
      <c r="AH29" s="1">
        <f t="array" ref="AH29">_xlfn.XLOOKUP(M29,$S$7:$S$11,IF(M$3="NO",$U$7:$U$11,$V$7:$V$11),NA(),0,1)</f>
        <v>0</v>
      </c>
      <c r="AI29" s="1">
        <f t="array" ref="AI29">_xlfn.XLOOKUP(N29,$S$7:$S$11,IF(N$3="NO",$U$7:$U$11,$V$7:$V$11),NA(),0,1)</f>
        <v>0</v>
      </c>
      <c r="AJ29" s="1">
        <f t="array" ref="AJ29">_xlfn.XLOOKUP(O29,$S$7:$S$11,IF(O$3="NO",$U$7:$U$11,$V$7:$V$11),NA(),0,1)</f>
        <v>0</v>
      </c>
      <c r="AK29" s="1">
        <f t="array" ref="AK29">_xlfn.XLOOKUP(P29,$S$7:$S$11,IF(P$3="NO",$U$7:$U$11,$V$7:$V$11),NA(),0,1)</f>
        <v>0</v>
      </c>
      <c r="AL29" s="1">
        <f t="array" ref="AL29">_xlfn.XLOOKUP(Q29,$S$7:$S$11,IF(Q$3="NO",$U$7:$U$11,$V$7:$V$11),NA(),0,1)</f>
        <v>0</v>
      </c>
      <c r="AO29" t="str">
        <f t="shared" si="3"/>
        <v>Liq circ (ECS inlet to ECS outlet only)</v>
      </c>
      <c r="AP29">
        <v>0</v>
      </c>
      <c r="AQ29">
        <v>2501</v>
      </c>
      <c r="AR29">
        <v>1002</v>
      </c>
      <c r="AS29">
        <v>4103</v>
      </c>
      <c r="AT29">
        <v>5</v>
      </c>
      <c r="AU29">
        <f t="shared" si="19"/>
        <v>5</v>
      </c>
      <c r="AV29">
        <f t="shared" si="18"/>
        <v>1</v>
      </c>
      <c r="AW29" s="26">
        <f t="shared" si="5"/>
        <v>0</v>
      </c>
      <c r="AX29">
        <f t="shared" si="8"/>
        <v>0</v>
      </c>
      <c r="AY29">
        <f t="shared" si="9"/>
        <v>1</v>
      </c>
      <c r="AZ29">
        <f t="shared" si="10"/>
        <v>0</v>
      </c>
      <c r="BA29">
        <f t="shared" si="11"/>
        <v>1</v>
      </c>
      <c r="BB29">
        <f t="shared" si="12"/>
        <v>1</v>
      </c>
      <c r="BC29">
        <f t="shared" si="17"/>
        <v>0</v>
      </c>
      <c r="BD29">
        <f t="shared" si="13"/>
        <v>0</v>
      </c>
      <c r="BE29">
        <f t="shared" si="14"/>
        <v>0</v>
      </c>
      <c r="BF29">
        <f t="shared" si="15"/>
        <v>0</v>
      </c>
      <c r="BG29">
        <f t="shared" si="16"/>
        <v>0</v>
      </c>
      <c r="BH29">
        <v>1</v>
      </c>
      <c r="BI29">
        <v>0</v>
      </c>
      <c r="BJ29">
        <v>1</v>
      </c>
      <c r="BK29">
        <v>0</v>
      </c>
      <c r="BL29">
        <v>1</v>
      </c>
      <c r="BM29">
        <v>2500</v>
      </c>
      <c r="BN29">
        <v>200</v>
      </c>
      <c r="BO29">
        <v>20</v>
      </c>
      <c r="BP29">
        <v>1</v>
      </c>
      <c r="BQ29">
        <v>3.1250000000000002E-3</v>
      </c>
      <c r="BR29">
        <v>3.1250000000000002E-3</v>
      </c>
      <c r="BS29">
        <v>2</v>
      </c>
      <c r="BT29">
        <v>5</v>
      </c>
      <c r="BU29">
        <v>1</v>
      </c>
      <c r="BV29">
        <v>0.2</v>
      </c>
      <c r="BW29">
        <v>0</v>
      </c>
      <c r="BX29">
        <v>0</v>
      </c>
      <c r="BY29">
        <v>0</v>
      </c>
      <c r="BZ29">
        <v>2</v>
      </c>
      <c r="CA29">
        <v>1</v>
      </c>
      <c r="CB29">
        <v>1</v>
      </c>
      <c r="CC29">
        <v>0</v>
      </c>
      <c r="CD29">
        <v>0</v>
      </c>
      <c r="CE29">
        <v>0</v>
      </c>
      <c r="CF29">
        <v>1</v>
      </c>
      <c r="CG29">
        <v>1</v>
      </c>
      <c r="CH29">
        <v>0</v>
      </c>
      <c r="CI29">
        <v>0</v>
      </c>
      <c r="CJ29">
        <v>27</v>
      </c>
      <c r="CK29">
        <v>29</v>
      </c>
      <c r="CL29">
        <v>31</v>
      </c>
      <c r="CM29">
        <v>33</v>
      </c>
      <c r="CN29">
        <v>39</v>
      </c>
      <c r="CO29">
        <v>40</v>
      </c>
      <c r="CP29">
        <v>41</v>
      </c>
      <c r="CQ29">
        <v>42</v>
      </c>
      <c r="CR29">
        <v>13</v>
      </c>
      <c r="CS29">
        <v>2</v>
      </c>
      <c r="CT29">
        <v>3</v>
      </c>
      <c r="CU29">
        <v>11</v>
      </c>
      <c r="CV29">
        <v>5</v>
      </c>
      <c r="CW29">
        <v>6</v>
      </c>
      <c r="CX29">
        <v>7</v>
      </c>
      <c r="CY29">
        <v>8</v>
      </c>
      <c r="CZ29">
        <v>9</v>
      </c>
      <c r="DA29">
        <v>10</v>
      </c>
      <c r="DB29">
        <v>4</v>
      </c>
      <c r="DC29">
        <v>12</v>
      </c>
      <c r="DD29">
        <v>14</v>
      </c>
      <c r="DE29">
        <v>15</v>
      </c>
      <c r="DF29">
        <v>16</v>
      </c>
      <c r="DG29">
        <v>17</v>
      </c>
      <c r="DH29">
        <v>47</v>
      </c>
      <c r="DI29">
        <v>54</v>
      </c>
      <c r="DJ29">
        <v>0</v>
      </c>
      <c r="DK29">
        <v>8</v>
      </c>
      <c r="DL29">
        <v>0</v>
      </c>
      <c r="DM29">
        <v>0</v>
      </c>
      <c r="DN29">
        <v>115200</v>
      </c>
      <c r="DO29">
        <v>115200</v>
      </c>
      <c r="DP29">
        <v>115200</v>
      </c>
      <c r="DQ29">
        <f t="shared" si="7"/>
        <v>4103</v>
      </c>
      <c r="DR29">
        <v>0</v>
      </c>
    </row>
    <row r="30" spans="1:122" x14ac:dyDescent="0.3">
      <c r="A30" s="14" t="s">
        <v>143</v>
      </c>
      <c r="C30" s="14" t="str">
        <f>VLOOKUP(A30,Sequences!$A$3:$E$42,5,FALSE())</f>
        <v>Harvest loop fill</v>
      </c>
      <c r="D30" t="s">
        <v>265</v>
      </c>
      <c r="E30" t="s">
        <v>265</v>
      </c>
      <c r="F30" t="s">
        <v>266</v>
      </c>
      <c r="G30" t="s">
        <v>266</v>
      </c>
      <c r="H30" t="s">
        <v>266</v>
      </c>
      <c r="I30" t="s">
        <v>267</v>
      </c>
      <c r="J30" t="s">
        <v>267</v>
      </c>
      <c r="K30" t="s">
        <v>267</v>
      </c>
      <c r="L30" t="s">
        <v>266</v>
      </c>
      <c r="M30" t="s">
        <v>266</v>
      </c>
      <c r="N30" t="s">
        <v>267</v>
      </c>
      <c r="O30" t="s">
        <v>266</v>
      </c>
      <c r="P30" t="s">
        <v>267</v>
      </c>
      <c r="Q30" t="s">
        <v>266</v>
      </c>
      <c r="X30" t="str">
        <f t="shared" si="20"/>
        <v>4111</v>
      </c>
      <c r="Y30">
        <f t="shared" si="1"/>
        <v>1</v>
      </c>
      <c r="Z30">
        <f t="shared" si="2"/>
        <v>1</v>
      </c>
      <c r="AA30" s="1">
        <f t="array" ref="AA30">_xlfn.XLOOKUP(F30,$S$7:$S$11,IF(F$3="NO",$U$7:$U$11,$V$7:$V$11),NA(),0,1)</f>
        <v>1</v>
      </c>
      <c r="AB30" s="1">
        <f t="array" ref="AB30">_xlfn.XLOOKUP(G30,$S$7:$S$11,IF(G$3="NO",$U$7:$U$11,$V$7:$V$11),NA(),0,1)</f>
        <v>1</v>
      </c>
      <c r="AC30" s="1">
        <f t="array" ref="AC30">_xlfn.XLOOKUP(H30,$S$7:$S$11,IF(H$3="NO",$U$7:$U$11,$V$7:$V$11),NA(),0,1)</f>
        <v>1</v>
      </c>
      <c r="AD30" s="1">
        <f t="array" ref="AD30">_xlfn.XLOOKUP(I30,$S$7:$S$11,IF(I$3="NO",$U$7:$U$11,$V$7:$V$11),NA(),0,1)</f>
        <v>1</v>
      </c>
      <c r="AE30" s="1">
        <f t="array" ref="AE30">_xlfn.XLOOKUP(J30,$S$7:$S$11,IF(J$3="NO",$U$7:$U$11,$V$7:$V$11),NA(),0,1)</f>
        <v>0</v>
      </c>
      <c r="AF30" s="1">
        <f t="array" ref="AF30">_xlfn.XLOOKUP(K30,$S$7:$S$11,IF(K$3="NO",$U$7:$U$11,$V$7:$V$11),NA(),0,1)</f>
        <v>1</v>
      </c>
      <c r="AG30" s="1">
        <f t="array" ref="AG30">_xlfn.XLOOKUP(L30,$S$7:$S$11,IF(L$3="NO",$U$7:$U$11,$V$7:$V$11),NA(),0,1)</f>
        <v>1</v>
      </c>
      <c r="AH30" s="1">
        <f t="array" ref="AH30">_xlfn.XLOOKUP(M30,$S$7:$S$11,IF(M$3="NO",$U$7:$U$11,$V$7:$V$11),NA(),0,1)</f>
        <v>0</v>
      </c>
      <c r="AI30" s="1">
        <f t="array" ref="AI30">_xlfn.XLOOKUP(N30,$S$7:$S$11,IF(N$3="NO",$U$7:$U$11,$V$7:$V$11),NA(),0,1)</f>
        <v>1</v>
      </c>
      <c r="AJ30" s="1">
        <f t="array" ref="AJ30">_xlfn.XLOOKUP(O30,$S$7:$S$11,IF(O$3="NO",$U$7:$U$11,$V$7:$V$11),NA(),0,1)</f>
        <v>0</v>
      </c>
      <c r="AK30" s="1">
        <f t="array" ref="AK30">_xlfn.XLOOKUP(P30,$S$7:$S$11,IF(P$3="NO",$U$7:$U$11,$V$7:$V$11),NA(),0,1)</f>
        <v>0</v>
      </c>
      <c r="AL30" s="1">
        <f t="array" ref="AL30">_xlfn.XLOOKUP(Q30,$S$7:$S$11,IF(Q$3="NO",$U$7:$U$11,$V$7:$V$11),NA(),0,1)</f>
        <v>0</v>
      </c>
      <c r="AO30" t="str">
        <f t="shared" si="3"/>
        <v>Harvest loop fill</v>
      </c>
      <c r="AP30">
        <v>0</v>
      </c>
      <c r="AQ30">
        <v>2501</v>
      </c>
      <c r="AR30">
        <v>1002</v>
      </c>
      <c r="AS30">
        <v>4111</v>
      </c>
      <c r="AT30">
        <v>100</v>
      </c>
      <c r="AU30">
        <f>IF(Z30=0,0,AT30)</f>
        <v>100</v>
      </c>
      <c r="AV30">
        <f t="shared" si="18"/>
        <v>1</v>
      </c>
      <c r="AW30" s="26">
        <f t="shared" si="5"/>
        <v>0</v>
      </c>
      <c r="AX30">
        <f t="shared" si="8"/>
        <v>1</v>
      </c>
      <c r="AY30">
        <f t="shared" si="9"/>
        <v>1</v>
      </c>
      <c r="AZ30">
        <f t="shared" si="10"/>
        <v>0</v>
      </c>
      <c r="BA30">
        <f t="shared" si="11"/>
        <v>1</v>
      </c>
      <c r="BB30">
        <f t="shared" si="12"/>
        <v>1</v>
      </c>
      <c r="BC30">
        <f t="shared" si="17"/>
        <v>0</v>
      </c>
      <c r="BD30">
        <f t="shared" si="13"/>
        <v>1</v>
      </c>
      <c r="BE30">
        <f t="shared" si="14"/>
        <v>0</v>
      </c>
      <c r="BF30">
        <f t="shared" si="15"/>
        <v>0</v>
      </c>
      <c r="BG30">
        <f t="shared" si="16"/>
        <v>0</v>
      </c>
      <c r="BH30">
        <v>1</v>
      </c>
      <c r="BI30">
        <v>0</v>
      </c>
      <c r="BJ30">
        <v>1</v>
      </c>
      <c r="BK30">
        <v>0</v>
      </c>
      <c r="BL30">
        <v>1</v>
      </c>
      <c r="BM30">
        <v>20000</v>
      </c>
      <c r="BN30">
        <v>200</v>
      </c>
      <c r="BO30">
        <v>20</v>
      </c>
      <c r="BP30">
        <v>1</v>
      </c>
      <c r="BQ30">
        <v>3.1250000000000002E-3</v>
      </c>
      <c r="BR30">
        <v>3.1250000000000002E-3</v>
      </c>
      <c r="BS30">
        <v>2</v>
      </c>
      <c r="BT30">
        <v>5</v>
      </c>
      <c r="BU30">
        <v>1</v>
      </c>
      <c r="BV30">
        <v>0.2</v>
      </c>
      <c r="BW30">
        <v>0</v>
      </c>
      <c r="BX30">
        <v>0</v>
      </c>
      <c r="BY30">
        <v>0</v>
      </c>
      <c r="BZ30">
        <v>2</v>
      </c>
      <c r="CA30">
        <v>1</v>
      </c>
      <c r="CB30">
        <v>1</v>
      </c>
      <c r="CC30">
        <v>0</v>
      </c>
      <c r="CD30">
        <v>0</v>
      </c>
      <c r="CE30">
        <v>0</v>
      </c>
      <c r="CF30">
        <v>1</v>
      </c>
      <c r="CG30">
        <v>1</v>
      </c>
      <c r="CH30">
        <v>0</v>
      </c>
      <c r="CI30">
        <v>0</v>
      </c>
      <c r="CJ30">
        <v>27</v>
      </c>
      <c r="CK30">
        <v>29</v>
      </c>
      <c r="CL30">
        <v>31</v>
      </c>
      <c r="CM30">
        <v>33</v>
      </c>
      <c r="CN30">
        <v>39</v>
      </c>
      <c r="CO30">
        <v>40</v>
      </c>
      <c r="CP30">
        <v>41</v>
      </c>
      <c r="CQ30">
        <v>42</v>
      </c>
      <c r="CR30">
        <v>13</v>
      </c>
      <c r="CS30">
        <v>2</v>
      </c>
      <c r="CT30">
        <v>3</v>
      </c>
      <c r="CU30">
        <v>11</v>
      </c>
      <c r="CV30">
        <v>5</v>
      </c>
      <c r="CW30">
        <v>6</v>
      </c>
      <c r="CX30">
        <v>7</v>
      </c>
      <c r="CY30">
        <v>8</v>
      </c>
      <c r="CZ30">
        <v>9</v>
      </c>
      <c r="DA30">
        <v>10</v>
      </c>
      <c r="DB30">
        <v>4</v>
      </c>
      <c r="DC30">
        <v>12</v>
      </c>
      <c r="DD30">
        <v>14</v>
      </c>
      <c r="DE30">
        <v>15</v>
      </c>
      <c r="DF30">
        <v>16</v>
      </c>
      <c r="DG30">
        <v>17</v>
      </c>
      <c r="DH30">
        <v>47</v>
      </c>
      <c r="DI30">
        <v>54</v>
      </c>
      <c r="DJ30">
        <v>0</v>
      </c>
      <c r="DK30">
        <v>8</v>
      </c>
      <c r="DL30">
        <v>0</v>
      </c>
      <c r="DM30">
        <v>0</v>
      </c>
      <c r="DN30">
        <v>115200</v>
      </c>
      <c r="DO30">
        <v>115200</v>
      </c>
      <c r="DP30">
        <v>115200</v>
      </c>
      <c r="DQ30">
        <f t="shared" si="7"/>
        <v>4111</v>
      </c>
      <c r="DR30">
        <v>0</v>
      </c>
    </row>
    <row r="31" spans="1:122" x14ac:dyDescent="0.3">
      <c r="A31" s="14" t="s">
        <v>144</v>
      </c>
      <c r="C31" s="14" t="str">
        <f>VLOOKUP(A31,Sequences!$A$3:$E$42,5,FALSE())</f>
        <v>Harvest loop in situ circulation</v>
      </c>
      <c r="D31" t="s">
        <v>263</v>
      </c>
      <c r="E31" t="s">
        <v>265</v>
      </c>
      <c r="F31" t="s">
        <v>266</v>
      </c>
      <c r="G31" t="s">
        <v>266</v>
      </c>
      <c r="H31" t="s">
        <v>266</v>
      </c>
      <c r="I31" t="s">
        <v>266</v>
      </c>
      <c r="J31" t="s">
        <v>267</v>
      </c>
      <c r="K31" t="s">
        <v>267</v>
      </c>
      <c r="L31" t="s">
        <v>266</v>
      </c>
      <c r="M31" t="s">
        <v>266</v>
      </c>
      <c r="N31" t="s">
        <v>266</v>
      </c>
      <c r="O31" t="s">
        <v>267</v>
      </c>
      <c r="P31" t="s">
        <v>264</v>
      </c>
      <c r="Q31" t="s">
        <v>264</v>
      </c>
      <c r="X31" t="str">
        <f t="shared" si="20"/>
        <v>4112</v>
      </c>
      <c r="Y31">
        <f t="shared" si="1"/>
        <v>0</v>
      </c>
      <c r="Z31">
        <f t="shared" si="2"/>
        <v>1</v>
      </c>
      <c r="AA31" s="1">
        <f t="array" ref="AA31">_xlfn.XLOOKUP(F31,$S$7:$S$11,IF(F$3="NO",$U$7:$U$11,$V$7:$V$11),NA(),0,1)</f>
        <v>1</v>
      </c>
      <c r="AB31" s="1">
        <f t="array" ref="AB31">_xlfn.XLOOKUP(G31,$S$7:$S$11,IF(G$3="NO",$U$7:$U$11,$V$7:$V$11),NA(),0,1)</f>
        <v>1</v>
      </c>
      <c r="AC31" s="1">
        <f t="array" ref="AC31">_xlfn.XLOOKUP(H31,$S$7:$S$11,IF(H$3="NO",$U$7:$U$11,$V$7:$V$11),NA(),0,1)</f>
        <v>1</v>
      </c>
      <c r="AD31" s="1">
        <f t="array" ref="AD31">_xlfn.XLOOKUP(I31,$S$7:$S$11,IF(I$3="NO",$U$7:$U$11,$V$7:$V$11),NA(),0,1)</f>
        <v>0</v>
      </c>
      <c r="AE31" s="1">
        <f t="array" ref="AE31">_xlfn.XLOOKUP(J31,$S$7:$S$11,IF(J$3="NO",$U$7:$U$11,$V$7:$V$11),NA(),0,1)</f>
        <v>0</v>
      </c>
      <c r="AF31" s="1">
        <f t="array" ref="AF31">_xlfn.XLOOKUP(K31,$S$7:$S$11,IF(K$3="NO",$U$7:$U$11,$V$7:$V$11),NA(),0,1)</f>
        <v>1</v>
      </c>
      <c r="AG31" s="1">
        <f t="array" ref="AG31">_xlfn.XLOOKUP(L31,$S$7:$S$11,IF(L$3="NO",$U$7:$U$11,$V$7:$V$11),NA(),0,1)</f>
        <v>1</v>
      </c>
      <c r="AH31" s="1">
        <f t="array" ref="AH31">_xlfn.XLOOKUP(M31,$S$7:$S$11,IF(M$3="NO",$U$7:$U$11,$V$7:$V$11),NA(),0,1)</f>
        <v>0</v>
      </c>
      <c r="AI31" s="1">
        <f t="array" ref="AI31">_xlfn.XLOOKUP(N31,$S$7:$S$11,IF(N$3="NO",$U$7:$U$11,$V$7:$V$11),NA(),0,1)</f>
        <v>0</v>
      </c>
      <c r="AJ31" s="1">
        <f t="array" ref="AJ31">_xlfn.XLOOKUP(O31,$S$7:$S$11,IF(O$3="NO",$U$7:$U$11,$V$7:$V$11),NA(),0,1)</f>
        <v>1</v>
      </c>
      <c r="AK31" s="1">
        <f t="array" ref="AK31">_xlfn.XLOOKUP(P31,$S$7:$S$11,IF(P$3="NO",$U$7:$U$11,$V$7:$V$11),NA(),0,1)</f>
        <v>0</v>
      </c>
      <c r="AL31" s="1">
        <f t="array" ref="AL31">_xlfn.XLOOKUP(Q31,$S$7:$S$11,IF(Q$3="NO",$U$7:$U$11,$V$7:$V$11),NA(),0,1)</f>
        <v>0</v>
      </c>
      <c r="AO31" t="str">
        <f t="shared" si="3"/>
        <v>Harvest loop in situ circulation</v>
      </c>
      <c r="AP31">
        <v>0</v>
      </c>
      <c r="AQ31">
        <v>2501</v>
      </c>
      <c r="AR31">
        <v>1002</v>
      </c>
      <c r="AS31">
        <v>4112</v>
      </c>
      <c r="AT31">
        <v>0</v>
      </c>
      <c r="AU31">
        <v>100</v>
      </c>
      <c r="AV31">
        <f t="shared" si="18"/>
        <v>1</v>
      </c>
      <c r="AW31" s="26">
        <f t="shared" si="5"/>
        <v>0</v>
      </c>
      <c r="AX31">
        <f t="shared" si="8"/>
        <v>1</v>
      </c>
      <c r="AY31">
        <f t="shared" si="9"/>
        <v>0</v>
      </c>
      <c r="AZ31">
        <f t="shared" si="10"/>
        <v>0</v>
      </c>
      <c r="BA31">
        <f t="shared" si="11"/>
        <v>1</v>
      </c>
      <c r="BB31">
        <f t="shared" si="12"/>
        <v>1</v>
      </c>
      <c r="BC31">
        <f t="shared" si="17"/>
        <v>0</v>
      </c>
      <c r="BD31">
        <f t="shared" si="13"/>
        <v>0</v>
      </c>
      <c r="BE31">
        <f t="shared" si="14"/>
        <v>1</v>
      </c>
      <c r="BF31">
        <f t="shared" si="15"/>
        <v>0</v>
      </c>
      <c r="BG31">
        <f t="shared" si="16"/>
        <v>0</v>
      </c>
      <c r="BH31">
        <v>1</v>
      </c>
      <c r="BI31">
        <v>0</v>
      </c>
      <c r="BJ31">
        <v>1</v>
      </c>
      <c r="BK31">
        <v>0</v>
      </c>
      <c r="BL31">
        <v>1</v>
      </c>
      <c r="BM31">
        <v>60000</v>
      </c>
      <c r="BN31">
        <v>200</v>
      </c>
      <c r="BO31">
        <v>20</v>
      </c>
      <c r="BP31">
        <v>1</v>
      </c>
      <c r="BQ31">
        <v>3.1250000000000002E-3</v>
      </c>
      <c r="BR31">
        <v>3.1250000000000002E-3</v>
      </c>
      <c r="BS31">
        <v>2</v>
      </c>
      <c r="BT31">
        <v>5</v>
      </c>
      <c r="BU31">
        <v>1</v>
      </c>
      <c r="BV31">
        <v>0.2</v>
      </c>
      <c r="BW31">
        <v>0</v>
      </c>
      <c r="BX31">
        <v>0</v>
      </c>
      <c r="BY31">
        <v>0</v>
      </c>
      <c r="BZ31">
        <v>2</v>
      </c>
      <c r="CA31">
        <v>1</v>
      </c>
      <c r="CB31">
        <v>1</v>
      </c>
      <c r="CC31">
        <v>0</v>
      </c>
      <c r="CD31">
        <v>0</v>
      </c>
      <c r="CE31">
        <v>0</v>
      </c>
      <c r="CF31">
        <v>1</v>
      </c>
      <c r="CG31">
        <v>1</v>
      </c>
      <c r="CH31">
        <v>0</v>
      </c>
      <c r="CI31">
        <v>0</v>
      </c>
      <c r="CJ31">
        <v>27</v>
      </c>
      <c r="CK31">
        <v>29</v>
      </c>
      <c r="CL31">
        <v>31</v>
      </c>
      <c r="CM31">
        <v>33</v>
      </c>
      <c r="CN31">
        <v>39</v>
      </c>
      <c r="CO31">
        <v>40</v>
      </c>
      <c r="CP31">
        <v>41</v>
      </c>
      <c r="CQ31">
        <v>42</v>
      </c>
      <c r="CR31">
        <v>13</v>
      </c>
      <c r="CS31">
        <v>2</v>
      </c>
      <c r="CT31">
        <v>3</v>
      </c>
      <c r="CU31">
        <v>11</v>
      </c>
      <c r="CV31">
        <v>5</v>
      </c>
      <c r="CW31">
        <v>6</v>
      </c>
      <c r="CX31">
        <v>7</v>
      </c>
      <c r="CY31">
        <v>8</v>
      </c>
      <c r="CZ31">
        <v>9</v>
      </c>
      <c r="DA31">
        <v>10</v>
      </c>
      <c r="DB31">
        <v>4</v>
      </c>
      <c r="DC31">
        <v>12</v>
      </c>
      <c r="DD31">
        <v>14</v>
      </c>
      <c r="DE31">
        <v>15</v>
      </c>
      <c r="DF31">
        <v>16</v>
      </c>
      <c r="DG31">
        <v>17</v>
      </c>
      <c r="DH31">
        <v>47</v>
      </c>
      <c r="DI31">
        <v>54</v>
      </c>
      <c r="DJ31">
        <v>0</v>
      </c>
      <c r="DK31">
        <v>8</v>
      </c>
      <c r="DL31">
        <v>0</v>
      </c>
      <c r="DM31">
        <v>0</v>
      </c>
      <c r="DN31">
        <v>115200</v>
      </c>
      <c r="DO31">
        <v>115200</v>
      </c>
      <c r="DP31">
        <v>115200</v>
      </c>
      <c r="DQ31">
        <f t="shared" si="7"/>
        <v>4112</v>
      </c>
      <c r="DR31">
        <v>0</v>
      </c>
    </row>
    <row r="32" spans="1:122" x14ac:dyDescent="0.3">
      <c r="A32" s="59" t="s">
        <v>145</v>
      </c>
      <c r="C32" s="14" t="str">
        <f>VLOOKUP(A32,Sequences!$A$3:$E$42,5,FALSE())</f>
        <v>Harvest loop drain &amp; cell removal</v>
      </c>
      <c r="D32" s="71" t="s">
        <v>263</v>
      </c>
      <c r="E32" t="s">
        <v>265</v>
      </c>
      <c r="F32" t="s">
        <v>266</v>
      </c>
      <c r="G32" t="s">
        <v>266</v>
      </c>
      <c r="H32" t="s">
        <v>266</v>
      </c>
      <c r="I32" t="s">
        <v>266</v>
      </c>
      <c r="J32" t="s">
        <v>267</v>
      </c>
      <c r="K32" t="s">
        <v>267</v>
      </c>
      <c r="L32" t="s">
        <v>266</v>
      </c>
      <c r="M32" t="s">
        <v>267</v>
      </c>
      <c r="N32" t="s">
        <v>266</v>
      </c>
      <c r="O32" t="s">
        <v>267</v>
      </c>
      <c r="P32" t="s">
        <v>264</v>
      </c>
      <c r="Q32" t="s">
        <v>264</v>
      </c>
      <c r="X32" t="str">
        <f t="shared" si="20"/>
        <v>4113</v>
      </c>
      <c r="Y32">
        <f t="shared" si="1"/>
        <v>0</v>
      </c>
      <c r="Z32">
        <f t="shared" si="2"/>
        <v>1</v>
      </c>
      <c r="AA32" s="1">
        <f t="array" ref="AA32">_xlfn.XLOOKUP(F32,$S$7:$S$11,IF(F$3="NO",$U$7:$U$11,$V$7:$V$11),NA(),0,1)</f>
        <v>1</v>
      </c>
      <c r="AB32" s="1">
        <f t="array" ref="AB32">_xlfn.XLOOKUP(G32,$S$7:$S$11,IF(G$3="NO",$U$7:$U$11,$V$7:$V$11),NA(),0,1)</f>
        <v>1</v>
      </c>
      <c r="AC32" s="1">
        <f t="array" ref="AC32">_xlfn.XLOOKUP(H32,$S$7:$S$11,IF(H$3="NO",$U$7:$U$11,$V$7:$V$11),NA(),0,1)</f>
        <v>1</v>
      </c>
      <c r="AD32" s="1">
        <f t="array" ref="AD32">_xlfn.XLOOKUP(I32,$S$7:$S$11,IF(I$3="NO",$U$7:$U$11,$V$7:$V$11),NA(),0,1)</f>
        <v>0</v>
      </c>
      <c r="AE32" s="1">
        <f t="array" ref="AE32">_xlfn.XLOOKUP(J32,$S$7:$S$11,IF(J$3="NO",$U$7:$U$11,$V$7:$V$11),NA(),0,1)</f>
        <v>0</v>
      </c>
      <c r="AF32" s="1">
        <f t="array" ref="AF32">_xlfn.XLOOKUP(K32,$S$7:$S$11,IF(K$3="NO",$U$7:$U$11,$V$7:$V$11),NA(),0,1)</f>
        <v>1</v>
      </c>
      <c r="AG32" s="1">
        <f t="array" ref="AG32">_xlfn.XLOOKUP(L32,$S$7:$S$11,IF(L$3="NO",$U$7:$U$11,$V$7:$V$11),NA(),0,1)</f>
        <v>1</v>
      </c>
      <c r="AH32" s="1">
        <f t="array" ref="AH32">_xlfn.XLOOKUP(M32,$S$7:$S$11,IF(M$3="NO",$U$7:$U$11,$V$7:$V$11),NA(),0,1)</f>
        <v>1</v>
      </c>
      <c r="AI32" s="1">
        <f t="array" ref="AI32">_xlfn.XLOOKUP(N32,$S$7:$S$11,IF(N$3="NO",$U$7:$U$11,$V$7:$V$11),NA(),0,1)</f>
        <v>0</v>
      </c>
      <c r="AJ32" s="1">
        <f t="array" ref="AJ32">_xlfn.XLOOKUP(O32,$S$7:$S$11,IF(O$3="NO",$U$7:$U$11,$V$7:$V$11),NA(),0,1)</f>
        <v>1</v>
      </c>
      <c r="AK32" s="1">
        <f t="array" ref="AK32">_xlfn.XLOOKUP(P32,$S$7:$S$11,IF(P$3="NO",$U$7:$U$11,$V$7:$V$11),NA(),0,1)</f>
        <v>0</v>
      </c>
      <c r="AL32" s="1">
        <f t="array" ref="AL32">_xlfn.XLOOKUP(Q32,$S$7:$S$11,IF(Q$3="NO",$U$7:$U$11,$V$7:$V$11),NA(),0,1)</f>
        <v>0</v>
      </c>
      <c r="AO32" t="str">
        <f t="shared" si="3"/>
        <v>Harvest loop drain &amp; cell removal</v>
      </c>
      <c r="AP32">
        <v>0</v>
      </c>
      <c r="AQ32">
        <v>2501</v>
      </c>
      <c r="AR32">
        <v>1002</v>
      </c>
      <c r="AS32">
        <v>4113</v>
      </c>
      <c r="AT32">
        <v>5</v>
      </c>
      <c r="AU32">
        <f>IF(Z32=0,0,5)</f>
        <v>5</v>
      </c>
      <c r="AV32">
        <f t="shared" si="18"/>
        <v>1</v>
      </c>
      <c r="AW32" s="26">
        <f t="shared" si="5"/>
        <v>0</v>
      </c>
      <c r="AX32">
        <f t="shared" si="8"/>
        <v>1</v>
      </c>
      <c r="AY32">
        <f t="shared" si="9"/>
        <v>0</v>
      </c>
      <c r="AZ32">
        <f t="shared" si="10"/>
        <v>0</v>
      </c>
      <c r="BA32">
        <f t="shared" si="11"/>
        <v>1</v>
      </c>
      <c r="BB32">
        <f t="shared" si="12"/>
        <v>1</v>
      </c>
      <c r="BC32">
        <f t="shared" si="17"/>
        <v>1</v>
      </c>
      <c r="BD32">
        <f t="shared" si="13"/>
        <v>0</v>
      </c>
      <c r="BE32">
        <f t="shared" si="14"/>
        <v>1</v>
      </c>
      <c r="BF32">
        <f t="shared" si="15"/>
        <v>0</v>
      </c>
      <c r="BG32">
        <f t="shared" si="16"/>
        <v>0</v>
      </c>
      <c r="BH32">
        <v>1</v>
      </c>
      <c r="BI32">
        <v>0</v>
      </c>
      <c r="BJ32">
        <v>1</v>
      </c>
      <c r="BK32">
        <v>0</v>
      </c>
      <c r="BL32">
        <v>1</v>
      </c>
      <c r="BM32">
        <v>2500</v>
      </c>
      <c r="BN32">
        <v>200</v>
      </c>
      <c r="BO32">
        <v>20</v>
      </c>
      <c r="BP32">
        <v>1</v>
      </c>
      <c r="BQ32">
        <v>3.1250000000000002E-3</v>
      </c>
      <c r="BR32">
        <v>3.1250000000000002E-3</v>
      </c>
      <c r="BS32">
        <v>2</v>
      </c>
      <c r="BT32">
        <v>5</v>
      </c>
      <c r="BU32">
        <v>1</v>
      </c>
      <c r="BV32">
        <v>0.2</v>
      </c>
      <c r="BW32">
        <v>0</v>
      </c>
      <c r="BX32">
        <v>0</v>
      </c>
      <c r="BY32">
        <v>0</v>
      </c>
      <c r="BZ32">
        <v>2</v>
      </c>
      <c r="CA32">
        <v>1</v>
      </c>
      <c r="CB32">
        <v>1</v>
      </c>
      <c r="CC32">
        <v>0</v>
      </c>
      <c r="CD32">
        <v>0</v>
      </c>
      <c r="CE32">
        <v>0</v>
      </c>
      <c r="CF32">
        <v>1</v>
      </c>
      <c r="CG32">
        <v>1</v>
      </c>
      <c r="CH32">
        <v>0</v>
      </c>
      <c r="CI32">
        <v>0</v>
      </c>
      <c r="CJ32">
        <v>27</v>
      </c>
      <c r="CK32">
        <v>29</v>
      </c>
      <c r="CL32">
        <v>31</v>
      </c>
      <c r="CM32">
        <v>33</v>
      </c>
      <c r="CN32">
        <v>39</v>
      </c>
      <c r="CO32">
        <v>40</v>
      </c>
      <c r="CP32">
        <v>41</v>
      </c>
      <c r="CQ32">
        <v>42</v>
      </c>
      <c r="CR32">
        <v>13</v>
      </c>
      <c r="CS32">
        <v>2</v>
      </c>
      <c r="CT32">
        <v>3</v>
      </c>
      <c r="CU32">
        <v>11</v>
      </c>
      <c r="CV32">
        <v>5</v>
      </c>
      <c r="CW32">
        <v>6</v>
      </c>
      <c r="CX32">
        <v>7</v>
      </c>
      <c r="CY32">
        <v>8</v>
      </c>
      <c r="CZ32">
        <v>9</v>
      </c>
      <c r="DA32">
        <v>10</v>
      </c>
      <c r="DB32">
        <v>4</v>
      </c>
      <c r="DC32">
        <v>12</v>
      </c>
      <c r="DD32">
        <v>14</v>
      </c>
      <c r="DE32">
        <v>15</v>
      </c>
      <c r="DF32">
        <v>16</v>
      </c>
      <c r="DG32">
        <v>17</v>
      </c>
      <c r="DH32">
        <v>47</v>
      </c>
      <c r="DI32">
        <v>54</v>
      </c>
      <c r="DJ32">
        <v>0</v>
      </c>
      <c r="DK32">
        <v>8</v>
      </c>
      <c r="DL32">
        <v>0</v>
      </c>
      <c r="DM32">
        <v>0</v>
      </c>
      <c r="DN32">
        <v>115200</v>
      </c>
      <c r="DO32">
        <v>115200</v>
      </c>
      <c r="DP32">
        <v>115200</v>
      </c>
      <c r="DQ32">
        <f t="shared" si="7"/>
        <v>4113</v>
      </c>
      <c r="DR32">
        <v>0</v>
      </c>
    </row>
    <row r="33" spans="1:122" x14ac:dyDescent="0.3">
      <c r="A33" s="14" t="s">
        <v>146</v>
      </c>
      <c r="C33" s="14" t="str">
        <f>VLOOKUP(A33,Sequences!$A$3:$E$42,5,FALSE())</f>
        <v>Harvest loop flush</v>
      </c>
      <c r="D33" t="s">
        <v>265</v>
      </c>
      <c r="E33" t="s">
        <v>265</v>
      </c>
      <c r="F33" t="s">
        <v>266</v>
      </c>
      <c r="G33" t="s">
        <v>266</v>
      </c>
      <c r="H33" t="s">
        <v>266</v>
      </c>
      <c r="I33" t="s">
        <v>267</v>
      </c>
      <c r="J33" t="s">
        <v>267</v>
      </c>
      <c r="K33" t="s">
        <v>267</v>
      </c>
      <c r="L33" t="s">
        <v>266</v>
      </c>
      <c r="M33" t="s">
        <v>266</v>
      </c>
      <c r="N33" t="s">
        <v>267</v>
      </c>
      <c r="O33" t="s">
        <v>266</v>
      </c>
      <c r="P33" t="s">
        <v>264</v>
      </c>
      <c r="Q33" t="s">
        <v>264</v>
      </c>
      <c r="X33" t="str">
        <f t="shared" si="20"/>
        <v>4114</v>
      </c>
      <c r="Y33">
        <f t="shared" si="1"/>
        <v>1</v>
      </c>
      <c r="Z33">
        <f t="shared" si="2"/>
        <v>1</v>
      </c>
      <c r="AA33" s="1">
        <f t="array" ref="AA33">_xlfn.XLOOKUP(F33,$S$7:$S$11,IF(F$3="NO",$U$7:$U$11,$V$7:$V$11),NA(),0,1)</f>
        <v>1</v>
      </c>
      <c r="AB33" s="1">
        <f t="array" ref="AB33">_xlfn.XLOOKUP(G33,$S$7:$S$11,IF(G$3="NO",$U$7:$U$11,$V$7:$V$11),NA(),0,1)</f>
        <v>1</v>
      </c>
      <c r="AC33" s="1">
        <f t="array" ref="AC33">_xlfn.XLOOKUP(H33,$S$7:$S$11,IF(H$3="NO",$U$7:$U$11,$V$7:$V$11),NA(),0,1)</f>
        <v>1</v>
      </c>
      <c r="AD33" s="1">
        <f t="array" ref="AD33">_xlfn.XLOOKUP(I33,$S$7:$S$11,IF(I$3="NO",$U$7:$U$11,$V$7:$V$11),NA(),0,1)</f>
        <v>1</v>
      </c>
      <c r="AE33" s="1">
        <f t="array" ref="AE33">_xlfn.XLOOKUP(J33,$S$7:$S$11,IF(J$3="NO",$U$7:$U$11,$V$7:$V$11),NA(),0,1)</f>
        <v>0</v>
      </c>
      <c r="AF33" s="1">
        <f t="array" ref="AF33">_xlfn.XLOOKUP(K33,$S$7:$S$11,IF(K$3="NO",$U$7:$U$11,$V$7:$V$11),NA(),0,1)</f>
        <v>1</v>
      </c>
      <c r="AG33" s="1">
        <f t="array" ref="AG33">_xlfn.XLOOKUP(L33,$S$7:$S$11,IF(L$3="NO",$U$7:$U$11,$V$7:$V$11),NA(),0,1)</f>
        <v>1</v>
      </c>
      <c r="AH33" s="1">
        <f t="array" ref="AH33">_xlfn.XLOOKUP(M33,$S$7:$S$11,IF(M$3="NO",$U$7:$U$11,$V$7:$V$11),NA(),0,1)</f>
        <v>0</v>
      </c>
      <c r="AI33" s="1">
        <f t="array" ref="AI33">_xlfn.XLOOKUP(N33,$S$7:$S$11,IF(N$3="NO",$U$7:$U$11,$V$7:$V$11),NA(),0,1)</f>
        <v>1</v>
      </c>
      <c r="AJ33" s="1">
        <f t="array" ref="AJ33">_xlfn.XLOOKUP(O33,$S$7:$S$11,IF(O$3="NO",$U$7:$U$11,$V$7:$V$11),NA(),0,1)</f>
        <v>0</v>
      </c>
      <c r="AK33" s="1">
        <f t="array" ref="AK33">_xlfn.XLOOKUP(P33,$S$7:$S$11,IF(P$3="NO",$U$7:$U$11,$V$7:$V$11),NA(),0,1)</f>
        <v>0</v>
      </c>
      <c r="AL33" s="1">
        <f t="array" ref="AL33">_xlfn.XLOOKUP(Q33,$S$7:$S$11,IF(Q$3="NO",$U$7:$U$11,$V$7:$V$11),NA(),0,1)</f>
        <v>0</v>
      </c>
      <c r="AO33" t="str">
        <f t="shared" si="3"/>
        <v>Harvest loop flush</v>
      </c>
      <c r="AP33">
        <v>0</v>
      </c>
      <c r="AQ33">
        <v>2501</v>
      </c>
      <c r="AR33">
        <v>1002</v>
      </c>
      <c r="AS33">
        <v>4114</v>
      </c>
      <c r="AT33">
        <v>100</v>
      </c>
      <c r="AU33">
        <f>IF(Z33=0,0,AT33)</f>
        <v>100</v>
      </c>
      <c r="AV33">
        <f t="shared" si="18"/>
        <v>1</v>
      </c>
      <c r="AW33" s="26">
        <f t="shared" si="5"/>
        <v>0</v>
      </c>
      <c r="AX33">
        <f t="shared" si="8"/>
        <v>1</v>
      </c>
      <c r="AY33">
        <f t="shared" si="9"/>
        <v>1</v>
      </c>
      <c r="AZ33">
        <f t="shared" si="10"/>
        <v>0</v>
      </c>
      <c r="BA33">
        <f t="shared" si="11"/>
        <v>1</v>
      </c>
      <c r="BB33">
        <f t="shared" si="12"/>
        <v>1</v>
      </c>
      <c r="BC33">
        <f t="shared" si="17"/>
        <v>0</v>
      </c>
      <c r="BD33">
        <f t="shared" si="13"/>
        <v>1</v>
      </c>
      <c r="BE33">
        <f t="shared" si="14"/>
        <v>0</v>
      </c>
      <c r="BF33">
        <f t="shared" si="15"/>
        <v>0</v>
      </c>
      <c r="BG33">
        <f t="shared" si="16"/>
        <v>0</v>
      </c>
      <c r="BH33">
        <v>1</v>
      </c>
      <c r="BI33">
        <v>0</v>
      </c>
      <c r="BJ33">
        <v>1</v>
      </c>
      <c r="BK33">
        <v>0</v>
      </c>
      <c r="BL33">
        <v>1</v>
      </c>
      <c r="BM33">
        <v>60000</v>
      </c>
      <c r="BN33">
        <v>200</v>
      </c>
      <c r="BO33">
        <v>20</v>
      </c>
      <c r="BP33">
        <v>1</v>
      </c>
      <c r="BQ33">
        <v>3.1250000000000002E-3</v>
      </c>
      <c r="BR33">
        <v>3.1250000000000002E-3</v>
      </c>
      <c r="BS33">
        <v>2</v>
      </c>
      <c r="BT33">
        <v>5</v>
      </c>
      <c r="BU33">
        <v>1</v>
      </c>
      <c r="BV33">
        <v>0.2</v>
      </c>
      <c r="BW33">
        <v>0</v>
      </c>
      <c r="BX33">
        <v>0</v>
      </c>
      <c r="BY33">
        <v>0</v>
      </c>
      <c r="BZ33">
        <v>2</v>
      </c>
      <c r="CA33">
        <v>1</v>
      </c>
      <c r="CB33">
        <v>1</v>
      </c>
      <c r="CC33">
        <v>0</v>
      </c>
      <c r="CD33">
        <v>0</v>
      </c>
      <c r="CE33">
        <v>0</v>
      </c>
      <c r="CJ33">
        <v>27</v>
      </c>
      <c r="CK33">
        <v>29</v>
      </c>
      <c r="CL33">
        <v>31</v>
      </c>
      <c r="CM33">
        <v>33</v>
      </c>
      <c r="CN33">
        <v>39</v>
      </c>
      <c r="CO33">
        <v>40</v>
      </c>
      <c r="CP33">
        <v>41</v>
      </c>
      <c r="CQ33">
        <v>42</v>
      </c>
      <c r="CR33">
        <v>13</v>
      </c>
      <c r="CS33">
        <v>2</v>
      </c>
      <c r="CT33">
        <v>3</v>
      </c>
      <c r="CU33">
        <v>11</v>
      </c>
      <c r="CV33">
        <v>5</v>
      </c>
      <c r="CW33">
        <v>6</v>
      </c>
      <c r="CX33">
        <v>7</v>
      </c>
      <c r="CY33">
        <v>8</v>
      </c>
      <c r="CZ33">
        <v>9</v>
      </c>
      <c r="DA33">
        <v>10</v>
      </c>
      <c r="DB33">
        <v>4</v>
      </c>
      <c r="DC33">
        <v>12</v>
      </c>
      <c r="DD33">
        <v>14</v>
      </c>
      <c r="DE33">
        <v>15</v>
      </c>
      <c r="DF33">
        <v>16</v>
      </c>
      <c r="DG33">
        <v>17</v>
      </c>
      <c r="DH33">
        <v>47</v>
      </c>
      <c r="DI33">
        <v>54</v>
      </c>
      <c r="DJ33">
        <v>0</v>
      </c>
      <c r="DK33">
        <v>8</v>
      </c>
      <c r="DL33">
        <v>0</v>
      </c>
      <c r="DM33">
        <v>0</v>
      </c>
      <c r="DN33">
        <v>115200</v>
      </c>
      <c r="DO33">
        <v>115200</v>
      </c>
      <c r="DP33">
        <v>115200</v>
      </c>
      <c r="DQ33">
        <f t="shared" si="7"/>
        <v>4114</v>
      </c>
      <c r="DR33">
        <v>0</v>
      </c>
    </row>
    <row r="37" spans="1:122" x14ac:dyDescent="0.3">
      <c r="G37" t="s">
        <v>291</v>
      </c>
    </row>
    <row r="38" spans="1:122" x14ac:dyDescent="0.3">
      <c r="G38" s="75" t="s">
        <v>292</v>
      </c>
      <c r="H38" s="75" t="s">
        <v>293</v>
      </c>
      <c r="I38" s="75" t="s">
        <v>294</v>
      </c>
      <c r="J38" s="75" t="s">
        <v>295</v>
      </c>
    </row>
    <row r="39" spans="1:122" x14ac:dyDescent="0.3">
      <c r="G39" s="1" t="s">
        <v>152</v>
      </c>
      <c r="H39" s="76" t="s">
        <v>173</v>
      </c>
      <c r="I39" s="1" t="s">
        <v>173</v>
      </c>
      <c r="J39" s="1" t="s">
        <v>175</v>
      </c>
    </row>
    <row r="40" spans="1:122" x14ac:dyDescent="0.3">
      <c r="G40" s="1" t="s">
        <v>153</v>
      </c>
      <c r="H40" s="76" t="s">
        <v>173</v>
      </c>
      <c r="I40" s="77" t="s">
        <v>174</v>
      </c>
      <c r="J40" s="1" t="s">
        <v>176</v>
      </c>
    </row>
    <row r="41" spans="1:122" x14ac:dyDescent="0.3">
      <c r="G41" s="1" t="s">
        <v>154</v>
      </c>
      <c r="H41" s="76" t="s">
        <v>173</v>
      </c>
      <c r="I41" s="78" t="s">
        <v>177</v>
      </c>
      <c r="J41" s="1" t="s">
        <v>175</v>
      </c>
    </row>
    <row r="42" spans="1:122" x14ac:dyDescent="0.3">
      <c r="G42" s="1" t="s">
        <v>155</v>
      </c>
      <c r="H42" s="76" t="s">
        <v>174</v>
      </c>
      <c r="I42" s="78" t="s">
        <v>177</v>
      </c>
      <c r="J42" s="1" t="s">
        <v>176</v>
      </c>
    </row>
    <row r="43" spans="1:122" x14ac:dyDescent="0.3">
      <c r="G43" s="1" t="s">
        <v>156</v>
      </c>
      <c r="H43" s="76" t="s">
        <v>173</v>
      </c>
      <c r="I43" s="1" t="s">
        <v>173</v>
      </c>
      <c r="J43" s="1" t="s">
        <v>175</v>
      </c>
    </row>
    <row r="44" spans="1:122" x14ac:dyDescent="0.3">
      <c r="G44" s="1" t="s">
        <v>157</v>
      </c>
      <c r="H44" s="76" t="s">
        <v>174</v>
      </c>
      <c r="I44" s="78" t="s">
        <v>177</v>
      </c>
      <c r="J44" s="1" t="s">
        <v>176</v>
      </c>
    </row>
    <row r="45" spans="1:122" x14ac:dyDescent="0.3">
      <c r="G45" s="1" t="s">
        <v>158</v>
      </c>
      <c r="H45" s="76" t="s">
        <v>173</v>
      </c>
      <c r="I45" s="78" t="s">
        <v>177</v>
      </c>
      <c r="J45" s="1" t="s">
        <v>175</v>
      </c>
    </row>
    <row r="46" spans="1:122" x14ac:dyDescent="0.3">
      <c r="G46" s="1" t="s">
        <v>159</v>
      </c>
      <c r="H46" s="76" t="s">
        <v>174</v>
      </c>
      <c r="I46" s="78" t="s">
        <v>177</v>
      </c>
      <c r="J46" s="1" t="s">
        <v>176</v>
      </c>
    </row>
    <row r="47" spans="1:122" x14ac:dyDescent="0.3">
      <c r="G47" s="1" t="s">
        <v>160</v>
      </c>
      <c r="H47" s="76" t="s">
        <v>174</v>
      </c>
      <c r="I47" s="78" t="s">
        <v>177</v>
      </c>
      <c r="J47" s="1" t="s">
        <v>176</v>
      </c>
    </row>
    <row r="48" spans="1:122" x14ac:dyDescent="0.3">
      <c r="G48" s="1" t="s">
        <v>161</v>
      </c>
      <c r="H48" s="76" t="s">
        <v>174</v>
      </c>
      <c r="I48" s="1" t="s">
        <v>174</v>
      </c>
      <c r="J48" s="1" t="s">
        <v>176</v>
      </c>
    </row>
  </sheetData>
  <conditionalFormatting sqref="D5:E33">
    <cfRule type="cellIs" dxfId="40" priority="2" operator="equal">
      <formula>"Rev"</formula>
    </cfRule>
  </conditionalFormatting>
  <conditionalFormatting sqref="D5:E1048576">
    <cfRule type="containsText" dxfId="39" priority="3" operator="containsText" text="On">
      <formula>NOT(ISERROR(SEARCH("On",D5)))</formula>
    </cfRule>
    <cfRule type="containsText" dxfId="38" priority="4" operator="containsText" text="Off">
      <formula>NOT(ISERROR(SEARCH("Off",D5)))</formula>
    </cfRule>
  </conditionalFormatting>
  <conditionalFormatting sqref="F1:Q1048576 T7">
    <cfRule type="containsText" dxfId="37" priority="5" operator="containsText" text="Natural">
      <formula>NOT(ISERROR(SEARCH("Natural",F1)))</formula>
    </cfRule>
    <cfRule type="containsText" dxfId="36" priority="6" operator="containsText" text="Open">
      <formula>NOT(ISERROR(SEARCH("Open",F1)))</formula>
    </cfRule>
    <cfRule type="containsText" dxfId="35" priority="7" operator="containsText" text="Closed">
      <formula>NOT(ISERROR(SEARCH("Closed",F1)))</formula>
    </cfRule>
  </conditionalFormatting>
  <conditionalFormatting sqref="F3:Q3">
    <cfRule type="cellIs" dxfId="34" priority="8" operator="equal">
      <formula>"NO"</formula>
    </cfRule>
  </conditionalFormatting>
  <conditionalFormatting sqref="S8:S10">
    <cfRule type="containsText" dxfId="33" priority="12" operator="containsText" text="Natural">
      <formula>NOT(ISERROR(SEARCH("Natural",S8)))</formula>
    </cfRule>
    <cfRule type="containsText" dxfId="32" priority="13" operator="containsText" text="Open">
      <formula>NOT(ISERROR(SEARCH("Open",S8)))</formula>
    </cfRule>
    <cfRule type="containsText" dxfId="31" priority="14" operator="containsText" text="Closed">
      <formula>NOT(ISERROR(SEARCH("Closed",S8)))</formula>
    </cfRule>
  </conditionalFormatting>
  <conditionalFormatting sqref="S11">
    <cfRule type="cellIs" dxfId="30" priority="15" operator="equal">
      <formula>"Rev"</formula>
    </cfRule>
    <cfRule type="containsText" dxfId="29" priority="16" operator="containsText" text="On">
      <formula>NOT(ISERROR(SEARCH("On",S11)))</formula>
    </cfRule>
    <cfRule type="containsText" dxfId="28" priority="17" operator="containsText" text="Off">
      <formula>NOT(ISERROR(SEARCH("Off",S11)))</formula>
    </cfRule>
  </conditionalFormatting>
  <conditionalFormatting sqref="AA3:AJ3">
    <cfRule type="containsText" dxfId="27" priority="18" operator="containsText" text="Natural">
      <formula>NOT(ISERROR(SEARCH("Natural",AA3)))</formula>
    </cfRule>
    <cfRule type="containsText" dxfId="26" priority="19" operator="containsText" text="Open">
      <formula>NOT(ISERROR(SEARCH("Open",AA3)))</formula>
    </cfRule>
    <cfRule type="containsText" dxfId="25" priority="20" operator="containsText" text="Closed">
      <formula>NOT(ISERROR(SEARCH("Closed",AA3)))</formula>
    </cfRule>
  </conditionalFormatting>
  <conditionalFormatting sqref="AA2:AL2">
    <cfRule type="containsText" dxfId="24" priority="21" operator="containsText" text="Natural">
      <formula>NOT(ISERROR(SEARCH("Natural",AA2)))</formula>
    </cfRule>
    <cfRule type="containsText" dxfId="23" priority="22" operator="containsText" text="Open">
      <formula>NOT(ISERROR(SEARCH("Open",AA2)))</formula>
    </cfRule>
    <cfRule type="containsText" dxfId="22" priority="23" operator="containsText" text="Closed">
      <formula>NOT(ISERROR(SEARCH("Closed",AA2)))</formula>
    </cfRule>
  </conditionalFormatting>
  <conditionalFormatting sqref="AA4:AL4">
    <cfRule type="containsText" dxfId="21" priority="24" operator="containsText" text="Natural">
      <formula>NOT(ISERROR(SEARCH("Natural",AA4)))</formula>
    </cfRule>
    <cfRule type="containsText" dxfId="20" priority="25" operator="containsText" text="Open">
      <formula>NOT(ISERROR(SEARCH("Open",AA4)))</formula>
    </cfRule>
    <cfRule type="containsText" dxfId="19" priority="26" operator="containsText" text="Closed">
      <formula>NOT(ISERROR(SEARCH("Closed",AA4)))</formula>
    </cfRule>
  </conditionalFormatting>
  <pageMargins left="0.7" right="0.7" top="0.75" bottom="0.75" header="0.51180555555555496" footer="0.51180555555555496"/>
  <pageSetup paperSize="9"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Config!$B$2:$B$3</xm:f>
          </x14:formula1>
          <x14:formula2>
            <xm:f>0</xm:f>
          </x14:formula2>
          <xm:sqref>D34:E46</xm:sqref>
        </x14:dataValidation>
        <x14:dataValidation type="list" allowBlank="1" showInputMessage="1" showErrorMessage="1" xr:uid="{00000000-0002-0000-0300-000001000000}">
          <x14:formula1>
            <xm:f>Config!$B$2:$B$4</xm:f>
          </x14:formula1>
          <x14:formula2>
            <xm:f>0</xm:f>
          </x14:formula2>
          <xm:sqref>D5:E33</xm:sqref>
        </x14:dataValidation>
        <x14:dataValidation type="list" allowBlank="1" showInputMessage="1" showErrorMessage="1" xr:uid="{00000000-0002-0000-0300-000002000000}">
          <x14:formula1>
            <xm:f>Config!$C$2:$C$4</xm:f>
          </x14:formula1>
          <x14:formula2>
            <xm:f>0</xm:f>
          </x14:formula2>
          <xm:sqref>AA3:AH3 F5:Q46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F174-DE66-4B1F-BAE6-38800468E4E8}">
  <dimension ref="A1:EM48"/>
  <sheetViews>
    <sheetView showGridLines="0" tabSelected="1" zoomScale="75" zoomScaleNormal="75" workbookViewId="0">
      <pane xSplit="1" ySplit="2" topLeftCell="AO3" activePane="bottomRight" state="frozen"/>
      <selection pane="topRight" activeCell="AQ1" sqref="AQ1"/>
      <selection pane="bottomLeft" activeCell="A3" sqref="A3"/>
      <selection pane="bottomRight" activeCell="BG19" sqref="BG19"/>
    </sheetView>
  </sheetViews>
  <sheetFormatPr defaultColWidth="8.77734375" defaultRowHeight="14.4" outlineLevelCol="2" x14ac:dyDescent="0.3"/>
  <cols>
    <col min="1" max="1" width="8.77734375" style="14"/>
    <col min="2" max="2" width="1.77734375" style="14" hidden="1" customWidth="1" outlineLevel="1"/>
    <col min="3" max="3" width="47.77734375" style="14" hidden="1" customWidth="1" outlineLevel="1"/>
    <col min="4" max="19" width="8.77734375" outlineLevel="1"/>
    <col min="20" max="20" width="15.21875" hidden="1" customWidth="1" outlineLevel="1"/>
    <col min="21" max="23" width="8.77734375" outlineLevel="1"/>
    <col min="24" max="26" width="8.77734375" outlineLevel="2"/>
    <col min="27" max="38" width="8.77734375" style="1" outlineLevel="2"/>
    <col min="39" max="39" width="15" customWidth="1" outlineLevel="2"/>
    <col min="40" max="40" width="13.5546875" customWidth="1"/>
    <col min="41" max="41" width="47.77734375" customWidth="1"/>
    <col min="42" max="42" width="10.33203125" bestFit="1" customWidth="1"/>
    <col min="43" max="43" width="6.6640625" bestFit="1" customWidth="1"/>
    <col min="44" max="44" width="9.5546875" bestFit="1" customWidth="1"/>
    <col min="45" max="45" width="7.109375" bestFit="1" customWidth="1"/>
    <col min="46" max="46" width="11.21875" bestFit="1" customWidth="1"/>
    <col min="47" max="47" width="12.77734375" bestFit="1" customWidth="1"/>
    <col min="48" max="48" width="6.6640625" bestFit="1" customWidth="1"/>
    <col min="49" max="49" width="7.44140625" customWidth="1"/>
    <col min="50" max="50" width="6.6640625" bestFit="1" customWidth="1"/>
    <col min="51" max="51" width="7.21875" customWidth="1"/>
    <col min="52" max="52" width="6.6640625" bestFit="1" customWidth="1"/>
    <col min="53" max="53" width="8.33203125" customWidth="1"/>
    <col min="54" max="56" width="6.6640625" bestFit="1" customWidth="1"/>
    <col min="57" max="59" width="7.77734375" bestFit="1" customWidth="1"/>
    <col min="64" max="64" width="14.5546875" customWidth="1"/>
    <col min="65" max="65" width="12" bestFit="1" customWidth="1"/>
    <col min="66" max="66" width="11.44140625" bestFit="1" customWidth="1"/>
    <col min="67" max="67" width="7.21875" bestFit="1" customWidth="1"/>
    <col min="68" max="68" width="11.77734375" bestFit="1" customWidth="1"/>
    <col min="69" max="69" width="11.5546875" bestFit="1" customWidth="1"/>
    <col min="70" max="70" width="10.88671875" bestFit="1" customWidth="1"/>
    <col min="71" max="71" width="13.33203125" bestFit="1" customWidth="1"/>
    <col min="72" max="72" width="8.77734375" bestFit="1" customWidth="1"/>
    <col min="73" max="73" width="16.6640625" bestFit="1" customWidth="1"/>
    <col min="74" max="74" width="16.109375" bestFit="1" customWidth="1"/>
    <col min="75" max="75" width="13.6640625" bestFit="1" customWidth="1"/>
    <col min="76" max="76" width="18.109375" bestFit="1" customWidth="1"/>
    <col min="77" max="77" width="11.5546875" bestFit="1" customWidth="1"/>
    <col min="78" max="78" width="11" bestFit="1" customWidth="1"/>
    <col min="79" max="79" width="11.77734375" bestFit="1" customWidth="1"/>
    <col min="80" max="82" width="7.21875" bestFit="1" customWidth="1"/>
    <col min="83" max="83" width="15.21875" bestFit="1" customWidth="1"/>
    <col min="84" max="84" width="18.5546875" bestFit="1" customWidth="1"/>
    <col min="85" max="85" width="13.6640625" bestFit="1" customWidth="1"/>
    <col min="86" max="89" width="20.21875" bestFit="1" customWidth="1"/>
    <col min="90" max="93" width="10.44140625" bestFit="1" customWidth="1"/>
    <col min="94" max="94" width="13.33203125" bestFit="1" customWidth="1"/>
    <col min="95" max="95" width="14.44140625" bestFit="1" customWidth="1"/>
    <col min="96" max="96" width="13.33203125" bestFit="1" customWidth="1"/>
    <col min="97" max="97" width="14.44140625" bestFit="1" customWidth="1"/>
    <col min="98" max="98" width="13.33203125" bestFit="1" customWidth="1"/>
    <col min="99" max="99" width="14.44140625" bestFit="1" customWidth="1"/>
    <col min="100" max="100" width="13.33203125" bestFit="1" customWidth="1"/>
    <col min="101" max="101" width="14.44140625" bestFit="1" customWidth="1"/>
    <col min="102" max="110" width="10.88671875" bestFit="1" customWidth="1"/>
    <col min="111" max="117" width="12" bestFit="1" customWidth="1"/>
    <col min="118" max="118" width="21.77734375" bestFit="1" customWidth="1"/>
    <col min="119" max="119" width="18.21875" bestFit="1" customWidth="1"/>
    <col min="120" max="120" width="17.5546875" bestFit="1" customWidth="1"/>
    <col min="121" max="121" width="15" bestFit="1" customWidth="1"/>
    <col min="122" max="122" width="13.77734375" bestFit="1" customWidth="1"/>
    <col min="123" max="123" width="18.6640625" bestFit="1" customWidth="1"/>
    <col min="124" max="124" width="12.5546875" bestFit="1" customWidth="1"/>
    <col min="125" max="125" width="13.77734375" bestFit="1" customWidth="1"/>
    <col min="126" max="126" width="18.6640625" bestFit="1" customWidth="1"/>
    <col min="127" max="127" width="11" bestFit="1" customWidth="1"/>
    <col min="128" max="128" width="12.21875" customWidth="1"/>
  </cols>
  <sheetData>
    <row r="1" spans="1:143" x14ac:dyDescent="0.3">
      <c r="A1" s="55" t="s">
        <v>148</v>
      </c>
      <c r="B1" s="55"/>
      <c r="C1" s="55"/>
      <c r="AP1" s="14"/>
      <c r="AQ1" s="14"/>
      <c r="AR1" s="14"/>
      <c r="AS1" s="14"/>
      <c r="AT1" s="14" t="s">
        <v>164</v>
      </c>
      <c r="AU1" s="14" t="s">
        <v>165</v>
      </c>
      <c r="AV1" s="14"/>
      <c r="AW1" s="26" t="s">
        <v>166</v>
      </c>
      <c r="AX1" s="14"/>
      <c r="AY1" s="58" t="s">
        <v>167</v>
      </c>
      <c r="AZ1" s="14"/>
      <c r="BA1" s="58" t="s">
        <v>167</v>
      </c>
      <c r="BB1" s="14"/>
      <c r="BC1" s="14"/>
      <c r="BD1" s="14"/>
      <c r="BE1" s="14"/>
      <c r="BF1" s="14"/>
      <c r="BG1" s="14"/>
      <c r="BH1" s="59" t="s">
        <v>168</v>
      </c>
      <c r="BI1" s="59" t="s">
        <v>168</v>
      </c>
      <c r="BJ1" s="59" t="s">
        <v>168</v>
      </c>
      <c r="BK1" s="59" t="s">
        <v>168</v>
      </c>
      <c r="BL1" s="14" t="s">
        <v>169</v>
      </c>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row>
    <row r="2" spans="1:143" s="14" customFormat="1" x14ac:dyDescent="0.3">
      <c r="A2" s="56" t="s">
        <v>149</v>
      </c>
      <c r="B2" s="56"/>
      <c r="C2" s="56"/>
      <c r="D2" s="57" t="s">
        <v>150</v>
      </c>
      <c r="E2" s="57" t="s">
        <v>151</v>
      </c>
      <c r="F2" s="57" t="s">
        <v>152</v>
      </c>
      <c r="G2" s="57" t="s">
        <v>153</v>
      </c>
      <c r="H2" s="57" t="s">
        <v>154</v>
      </c>
      <c r="I2" s="57" t="s">
        <v>155</v>
      </c>
      <c r="J2" s="57" t="s">
        <v>156</v>
      </c>
      <c r="K2" s="57" t="s">
        <v>157</v>
      </c>
      <c r="L2" s="57" t="s">
        <v>158</v>
      </c>
      <c r="M2" s="57" t="s">
        <v>159</v>
      </c>
      <c r="N2" s="57" t="s">
        <v>160</v>
      </c>
      <c r="O2" s="57" t="s">
        <v>161</v>
      </c>
      <c r="P2" s="57" t="s">
        <v>162</v>
      </c>
      <c r="Q2" s="57" t="s">
        <v>163</v>
      </c>
      <c r="X2" s="14" t="s">
        <v>2</v>
      </c>
      <c r="Y2" s="14" t="s">
        <v>150</v>
      </c>
      <c r="Z2" s="14" t="s">
        <v>151</v>
      </c>
      <c r="AA2" s="57" t="s">
        <v>152</v>
      </c>
      <c r="AB2" s="57" t="s">
        <v>153</v>
      </c>
      <c r="AC2" s="57" t="s">
        <v>154</v>
      </c>
      <c r="AD2" s="57" t="s">
        <v>155</v>
      </c>
      <c r="AE2" s="57" t="s">
        <v>156</v>
      </c>
      <c r="AF2" s="57" t="s">
        <v>157</v>
      </c>
      <c r="AG2" s="57" t="s">
        <v>158</v>
      </c>
      <c r="AH2" s="57" t="s">
        <v>159</v>
      </c>
      <c r="AI2" s="57" t="s">
        <v>160</v>
      </c>
      <c r="AJ2" s="57" t="s">
        <v>161</v>
      </c>
      <c r="AK2" s="57" t="s">
        <v>162</v>
      </c>
      <c r="AL2" s="57" t="s">
        <v>163</v>
      </c>
      <c r="AV2" s="14" t="s">
        <v>173</v>
      </c>
      <c r="AW2" s="26" t="s">
        <v>174</v>
      </c>
      <c r="AX2" s="14" t="s">
        <v>177</v>
      </c>
      <c r="AY2" s="26" t="s">
        <v>177</v>
      </c>
      <c r="AZ2" s="14" t="s">
        <v>173</v>
      </c>
      <c r="BA2" s="26" t="s">
        <v>177</v>
      </c>
      <c r="BB2" s="14" t="s">
        <v>177</v>
      </c>
      <c r="BC2" s="14" t="s">
        <v>177</v>
      </c>
      <c r="BD2" s="14" t="s">
        <v>177</v>
      </c>
      <c r="BE2" s="14" t="s">
        <v>174</v>
      </c>
      <c r="BH2" s="59"/>
      <c r="BI2" s="59"/>
      <c r="BJ2" s="59"/>
      <c r="BK2" s="59"/>
    </row>
    <row r="3" spans="1:143" s="14" customFormat="1" x14ac:dyDescent="0.3">
      <c r="C3" s="14" t="s">
        <v>172</v>
      </c>
      <c r="F3" s="32" t="s">
        <v>173</v>
      </c>
      <c r="G3" s="32" t="s">
        <v>173</v>
      </c>
      <c r="H3" s="32" t="s">
        <v>173</v>
      </c>
      <c r="I3" s="32" t="s">
        <v>174</v>
      </c>
      <c r="J3" s="32" t="s">
        <v>173</v>
      </c>
      <c r="K3" s="32" t="s">
        <v>174</v>
      </c>
      <c r="L3" s="32" t="s">
        <v>173</v>
      </c>
      <c r="M3" s="32" t="s">
        <v>174</v>
      </c>
      <c r="N3" s="32" t="s">
        <v>174</v>
      </c>
      <c r="O3" s="32" t="s">
        <v>174</v>
      </c>
      <c r="P3" s="32" t="s">
        <v>173</v>
      </c>
      <c r="Q3" s="32" t="s">
        <v>174</v>
      </c>
      <c r="AA3" s="1" t="s">
        <v>175</v>
      </c>
      <c r="AB3" s="1" t="s">
        <v>176</v>
      </c>
      <c r="AC3" s="1" t="s">
        <v>175</v>
      </c>
      <c r="AD3" s="1" t="s">
        <v>176</v>
      </c>
      <c r="AE3" s="1" t="s">
        <v>175</v>
      </c>
      <c r="AF3" s="1" t="s">
        <v>176</v>
      </c>
      <c r="AG3" s="1" t="s">
        <v>175</v>
      </c>
      <c r="AH3" s="1" t="s">
        <v>176</v>
      </c>
      <c r="AI3" s="1" t="s">
        <v>176</v>
      </c>
      <c r="AJ3" s="1" t="s">
        <v>176</v>
      </c>
      <c r="AK3" s="32"/>
      <c r="AL3" s="32"/>
      <c r="AP3" s="14" t="s">
        <v>313</v>
      </c>
      <c r="AQ3" s="14" t="s">
        <v>314</v>
      </c>
      <c r="AR3" s="14" t="s">
        <v>315</v>
      </c>
      <c r="AS3" s="14" t="s">
        <v>316</v>
      </c>
      <c r="AT3" s="62" t="s">
        <v>317</v>
      </c>
      <c r="AU3" s="62" t="s">
        <v>318</v>
      </c>
      <c r="AV3" s="14" t="s">
        <v>319</v>
      </c>
      <c r="AW3" s="26" t="s">
        <v>320</v>
      </c>
      <c r="AX3" s="14" t="s">
        <v>321</v>
      </c>
      <c r="AY3" s="26" t="s">
        <v>322</v>
      </c>
      <c r="AZ3" s="14" t="s">
        <v>323</v>
      </c>
      <c r="BA3" s="26" t="s">
        <v>324</v>
      </c>
      <c r="BB3" s="14" t="s">
        <v>325</v>
      </c>
      <c r="BC3" s="14" t="s">
        <v>326</v>
      </c>
      <c r="BD3" s="14" t="s">
        <v>327</v>
      </c>
      <c r="BE3" s="14" t="s">
        <v>328</v>
      </c>
      <c r="BF3" s="14" t="s">
        <v>329</v>
      </c>
      <c r="BG3" s="14" t="s">
        <v>330</v>
      </c>
      <c r="BH3" s="14" t="s">
        <v>331</v>
      </c>
      <c r="BI3" s="14" t="s">
        <v>332</v>
      </c>
      <c r="BJ3" s="14" t="s">
        <v>333</v>
      </c>
      <c r="BK3" s="14" t="s">
        <v>334</v>
      </c>
      <c r="BL3" s="62" t="s">
        <v>335</v>
      </c>
      <c r="BM3" s="62" t="s">
        <v>336</v>
      </c>
      <c r="BN3" s="14" t="s">
        <v>337</v>
      </c>
      <c r="BO3" s="14" t="s">
        <v>338</v>
      </c>
      <c r="BP3" t="s">
        <v>303</v>
      </c>
      <c r="BQ3" t="s">
        <v>304</v>
      </c>
      <c r="BR3" t="s">
        <v>305</v>
      </c>
      <c r="BS3" t="s">
        <v>306</v>
      </c>
      <c r="BT3" t="s">
        <v>307</v>
      </c>
      <c r="BU3" s="14" t="s">
        <v>339</v>
      </c>
      <c r="BV3" t="s">
        <v>308</v>
      </c>
      <c r="BW3" s="14" t="s">
        <v>340</v>
      </c>
      <c r="BX3" s="14" t="s">
        <v>341</v>
      </c>
      <c r="BY3" s="14" t="s">
        <v>342</v>
      </c>
      <c r="BZ3" s="14" t="s">
        <v>343</v>
      </c>
      <c r="CA3" s="14" t="s">
        <v>344</v>
      </c>
      <c r="CB3" s="14" t="s">
        <v>345</v>
      </c>
      <c r="CC3" s="14" t="s">
        <v>346</v>
      </c>
      <c r="CD3" s="14" t="s">
        <v>347</v>
      </c>
      <c r="CE3" s="14" t="s">
        <v>348</v>
      </c>
      <c r="CF3" s="14" t="s">
        <v>349</v>
      </c>
      <c r="CG3" s="14" t="s">
        <v>350</v>
      </c>
      <c r="CH3" s="14" t="s">
        <v>351</v>
      </c>
      <c r="CI3" s="14" t="s">
        <v>352</v>
      </c>
      <c r="CJ3" s="14" t="s">
        <v>353</v>
      </c>
      <c r="CK3" s="14" t="s">
        <v>354</v>
      </c>
      <c r="CL3" s="14" t="s">
        <v>355</v>
      </c>
      <c r="CM3" s="14" t="s">
        <v>356</v>
      </c>
      <c r="CN3" s="14" t="s">
        <v>357</v>
      </c>
      <c r="CO3" s="14" t="s">
        <v>358</v>
      </c>
      <c r="CP3" s="14" t="s">
        <v>359</v>
      </c>
      <c r="CQ3" s="14" t="s">
        <v>360</v>
      </c>
      <c r="CR3" s="14" t="s">
        <v>361</v>
      </c>
      <c r="CS3" s="14" t="s">
        <v>362</v>
      </c>
      <c r="CT3" s="14" t="s">
        <v>363</v>
      </c>
      <c r="CU3" s="14" t="s">
        <v>364</v>
      </c>
      <c r="CV3" s="14" t="s">
        <v>365</v>
      </c>
      <c r="CW3" s="14" t="s">
        <v>366</v>
      </c>
      <c r="CX3" s="14" t="s">
        <v>367</v>
      </c>
      <c r="CY3" s="14" t="s">
        <v>368</v>
      </c>
      <c r="CZ3" s="14" t="s">
        <v>369</v>
      </c>
      <c r="DA3" s="14" t="s">
        <v>370</v>
      </c>
      <c r="DB3" s="14" t="s">
        <v>371</v>
      </c>
      <c r="DC3" s="14" t="s">
        <v>372</v>
      </c>
      <c r="DD3" s="14" t="s">
        <v>373</v>
      </c>
      <c r="DE3" s="14" t="s">
        <v>374</v>
      </c>
      <c r="DF3" s="14" t="s">
        <v>375</v>
      </c>
      <c r="DG3" s="14" t="s">
        <v>376</v>
      </c>
      <c r="DH3" s="14" t="s">
        <v>377</v>
      </c>
      <c r="DI3" s="14" t="s">
        <v>378</v>
      </c>
      <c r="DJ3" s="14" t="s">
        <v>379</v>
      </c>
      <c r="DK3" s="14" t="s">
        <v>380</v>
      </c>
      <c r="DL3" s="14" t="s">
        <v>381</v>
      </c>
      <c r="DM3" s="14" t="s">
        <v>382</v>
      </c>
      <c r="DN3" s="14" t="s">
        <v>383</v>
      </c>
      <c r="DO3" s="14" t="s">
        <v>384</v>
      </c>
      <c r="DP3" s="14" t="s">
        <v>385</v>
      </c>
      <c r="DQ3" s="14" t="s">
        <v>386</v>
      </c>
      <c r="DR3" s="14" t="s">
        <v>387</v>
      </c>
      <c r="DS3" s="14" t="s">
        <v>388</v>
      </c>
      <c r="DT3" s="14" t="s">
        <v>389</v>
      </c>
      <c r="DU3" s="14" t="s">
        <v>390</v>
      </c>
      <c r="DV3" s="14" t="s">
        <v>391</v>
      </c>
      <c r="DW3" s="14" t="s">
        <v>392</v>
      </c>
      <c r="DX3" s="14" t="s">
        <v>393</v>
      </c>
    </row>
    <row r="4" spans="1:143" s="14" customFormat="1" x14ac:dyDescent="0.3">
      <c r="C4" s="59" t="s">
        <v>178</v>
      </c>
      <c r="D4" s="32"/>
      <c r="E4" s="32"/>
      <c r="F4" s="32" t="s">
        <v>173</v>
      </c>
      <c r="G4" s="60" t="s">
        <v>174</v>
      </c>
      <c r="H4" s="61" t="s">
        <v>177</v>
      </c>
      <c r="I4" s="61" t="s">
        <v>177</v>
      </c>
      <c r="J4" s="32" t="s">
        <v>173</v>
      </c>
      <c r="K4" s="61" t="s">
        <v>177</v>
      </c>
      <c r="L4" s="61" t="s">
        <v>177</v>
      </c>
      <c r="M4" s="61" t="s">
        <v>177</v>
      </c>
      <c r="N4" s="61" t="s">
        <v>177</v>
      </c>
      <c r="O4" s="32" t="s">
        <v>174</v>
      </c>
      <c r="P4" s="32"/>
      <c r="Q4" s="32"/>
      <c r="AA4" s="32" t="s">
        <v>173</v>
      </c>
      <c r="AB4" s="60" t="s">
        <v>174</v>
      </c>
      <c r="AC4" s="61" t="s">
        <v>177</v>
      </c>
      <c r="AD4" s="61" t="s">
        <v>177</v>
      </c>
      <c r="AE4" s="32" t="s">
        <v>173</v>
      </c>
      <c r="AF4" s="61" t="s">
        <v>177</v>
      </c>
      <c r="AG4" s="61" t="s">
        <v>177</v>
      </c>
      <c r="AH4" s="61" t="s">
        <v>177</v>
      </c>
      <c r="AI4" s="61" t="s">
        <v>177</v>
      </c>
      <c r="AJ4" s="32" t="s">
        <v>174</v>
      </c>
      <c r="AK4" s="32"/>
      <c r="AL4" s="32"/>
      <c r="AP4" s="14" t="s">
        <v>309</v>
      </c>
      <c r="AQ4" s="14" t="s">
        <v>309</v>
      </c>
      <c r="AR4" s="14" t="s">
        <v>309</v>
      </c>
      <c r="AS4" s="14" t="s">
        <v>309</v>
      </c>
      <c r="AT4" s="62" t="s">
        <v>311</v>
      </c>
      <c r="AU4" s="62" t="s">
        <v>311</v>
      </c>
      <c r="AV4" s="14" t="s">
        <v>310</v>
      </c>
      <c r="AW4" s="26" t="s">
        <v>310</v>
      </c>
      <c r="AX4" s="14" t="s">
        <v>310</v>
      </c>
      <c r="AY4" s="26" t="s">
        <v>310</v>
      </c>
      <c r="AZ4" s="14" t="s">
        <v>310</v>
      </c>
      <c r="BA4" s="26" t="s">
        <v>310</v>
      </c>
      <c r="BB4" s="14" t="s">
        <v>310</v>
      </c>
      <c r="BC4" s="14" t="s">
        <v>310</v>
      </c>
      <c r="BD4" s="14" t="s">
        <v>310</v>
      </c>
      <c r="BE4" s="14" t="s">
        <v>310</v>
      </c>
      <c r="BF4" s="14" t="s">
        <v>310</v>
      </c>
      <c r="BG4" s="14" t="s">
        <v>310</v>
      </c>
      <c r="BH4" s="14" t="s">
        <v>310</v>
      </c>
      <c r="BI4" s="14" t="s">
        <v>310</v>
      </c>
      <c r="BJ4" s="14" t="s">
        <v>310</v>
      </c>
      <c r="BK4" s="14" t="s">
        <v>310</v>
      </c>
      <c r="BL4" s="62" t="s">
        <v>310</v>
      </c>
      <c r="BM4" s="62" t="s">
        <v>394</v>
      </c>
      <c r="BN4" s="14" t="s">
        <v>311</v>
      </c>
      <c r="BO4" s="14" t="s">
        <v>311</v>
      </c>
      <c r="BP4" t="s">
        <v>311</v>
      </c>
      <c r="BQ4" t="s">
        <v>311</v>
      </c>
      <c r="BR4" t="s">
        <v>311</v>
      </c>
      <c r="BS4" t="s">
        <v>311</v>
      </c>
      <c r="BT4" t="s">
        <v>312</v>
      </c>
      <c r="BU4" s="14" t="s">
        <v>309</v>
      </c>
      <c r="BV4" t="s">
        <v>312</v>
      </c>
      <c r="BW4" s="14" t="s">
        <v>312</v>
      </c>
      <c r="BX4" s="14" t="s">
        <v>312</v>
      </c>
      <c r="BY4" s="14" t="s">
        <v>311</v>
      </c>
      <c r="BZ4" s="14" t="s">
        <v>311</v>
      </c>
      <c r="CA4" s="14" t="s">
        <v>311</v>
      </c>
      <c r="CB4" s="14" t="s">
        <v>311</v>
      </c>
      <c r="CC4" s="14" t="s">
        <v>311</v>
      </c>
      <c r="CD4" s="14" t="s">
        <v>311</v>
      </c>
      <c r="CE4" s="14" t="s">
        <v>309</v>
      </c>
      <c r="CF4" s="14" t="s">
        <v>309</v>
      </c>
      <c r="CG4" s="14" t="s">
        <v>309</v>
      </c>
      <c r="CH4" s="14" t="s">
        <v>309</v>
      </c>
      <c r="CI4" s="14" t="s">
        <v>309</v>
      </c>
      <c r="CJ4" s="14" t="s">
        <v>309</v>
      </c>
      <c r="CK4" s="14" t="s">
        <v>309</v>
      </c>
      <c r="CL4" s="14" t="s">
        <v>310</v>
      </c>
      <c r="CM4" s="14" t="s">
        <v>310</v>
      </c>
      <c r="CN4" s="14" t="s">
        <v>310</v>
      </c>
      <c r="CO4" s="14" t="s">
        <v>310</v>
      </c>
      <c r="CP4" s="14" t="s">
        <v>309</v>
      </c>
      <c r="CQ4" s="14" t="s">
        <v>309</v>
      </c>
      <c r="CR4" s="14" t="s">
        <v>309</v>
      </c>
      <c r="CS4" s="14" t="s">
        <v>309</v>
      </c>
      <c r="CT4" s="14" t="s">
        <v>309</v>
      </c>
      <c r="CU4" s="14" t="s">
        <v>309</v>
      </c>
      <c r="CV4" s="14" t="s">
        <v>309</v>
      </c>
      <c r="CW4" s="14" t="s">
        <v>309</v>
      </c>
      <c r="CX4" s="14" t="s">
        <v>309</v>
      </c>
      <c r="CY4" s="14" t="s">
        <v>309</v>
      </c>
      <c r="CZ4" s="14" t="s">
        <v>309</v>
      </c>
      <c r="DA4" s="14" t="s">
        <v>309</v>
      </c>
      <c r="DB4" s="14" t="s">
        <v>309</v>
      </c>
      <c r="DC4" s="14" t="s">
        <v>309</v>
      </c>
      <c r="DD4" s="14" t="s">
        <v>309</v>
      </c>
      <c r="DE4" s="14" t="s">
        <v>309</v>
      </c>
      <c r="DF4" s="14" t="s">
        <v>309</v>
      </c>
      <c r="DG4" s="14" t="s">
        <v>309</v>
      </c>
      <c r="DH4" s="14" t="s">
        <v>309</v>
      </c>
      <c r="DI4" s="14" t="s">
        <v>309</v>
      </c>
      <c r="DJ4" s="14" t="s">
        <v>309</v>
      </c>
      <c r="DK4" s="14" t="s">
        <v>309</v>
      </c>
      <c r="DL4" s="14" t="s">
        <v>309</v>
      </c>
      <c r="DM4" s="14" t="s">
        <v>309</v>
      </c>
      <c r="DN4" s="14" t="s">
        <v>309</v>
      </c>
      <c r="DO4" s="14" t="s">
        <v>309</v>
      </c>
      <c r="DP4" s="14" t="s">
        <v>309</v>
      </c>
      <c r="DQ4" s="14" t="s">
        <v>309</v>
      </c>
      <c r="DR4" s="14" t="s">
        <v>309</v>
      </c>
      <c r="DS4" s="14" t="s">
        <v>309</v>
      </c>
      <c r="DT4" s="14" t="s">
        <v>311</v>
      </c>
      <c r="DU4" s="14" t="s">
        <v>311</v>
      </c>
      <c r="DV4" s="14" t="s">
        <v>311</v>
      </c>
      <c r="DW4" s="14" t="s">
        <v>309</v>
      </c>
      <c r="DX4" s="14" t="s">
        <v>309</v>
      </c>
    </row>
    <row r="5" spans="1:143" x14ac:dyDescent="0.3">
      <c r="A5" s="14" t="s">
        <v>41</v>
      </c>
      <c r="C5" s="14" t="str">
        <f>VLOOKUP(A5,Sequences!$A$3:$E$42,5,FALSE())</f>
        <v>LEM reservoir fill</v>
      </c>
      <c r="D5" t="s">
        <v>263</v>
      </c>
      <c r="E5" t="s">
        <v>263</v>
      </c>
      <c r="F5" t="s">
        <v>264</v>
      </c>
      <c r="G5" t="s">
        <v>264</v>
      </c>
      <c r="H5" t="s">
        <v>264</v>
      </c>
      <c r="I5" t="s">
        <v>264</v>
      </c>
      <c r="J5" t="s">
        <v>264</v>
      </c>
      <c r="K5" t="s">
        <v>264</v>
      </c>
      <c r="L5" t="s">
        <v>264</v>
      </c>
      <c r="M5" t="s">
        <v>264</v>
      </c>
      <c r="N5" t="s">
        <v>264</v>
      </c>
      <c r="O5" t="s">
        <v>264</v>
      </c>
      <c r="P5" t="s">
        <v>264</v>
      </c>
      <c r="Q5" t="s">
        <v>264</v>
      </c>
      <c r="X5" t="str">
        <f t="shared" ref="X5:X21" si="0">CONCATENATE("4",SUBSTITUTE(_xlfn.TEXTAFTER(A5,"-",,1,0,NA()),".","")&amp;REPT("0",3-LEN(SUBSTITUTE(_xlfn.TEXTAFTER(A5,"-",,1,0,NA()),".",""))))</f>
        <v>4010</v>
      </c>
      <c r="Y5">
        <f t="shared" ref="Y5:Z33" si="1">IF(D5="Off",0,IF(D5="On",1,IF(D5="Rev",-1,NA())))</f>
        <v>0</v>
      </c>
      <c r="Z5">
        <f t="shared" si="1"/>
        <v>0</v>
      </c>
      <c r="AA5" s="1">
        <f t="array" ref="AA5">_xlfn.XLOOKUP(F5,$S$7:$S$11,IF(F$3="NO",$U$7:$U$11,$V$7:$V$11),NA(),0,1)</f>
        <v>0</v>
      </c>
      <c r="AB5" s="1">
        <f t="array" ref="AB5">_xlfn.XLOOKUP(G5,$S$7:$S$11,IF(G$3="NO",$U$7:$U$11,$V$7:$V$11),NA(),0,1)</f>
        <v>0</v>
      </c>
      <c r="AC5" s="1">
        <f t="array" ref="AC5">_xlfn.XLOOKUP(H5,$S$7:$S$11,IF(H$3="NO",$U$7:$U$11,$V$7:$V$11),NA(),0,1)</f>
        <v>0</v>
      </c>
      <c r="AD5" s="1">
        <f t="array" ref="AD5">_xlfn.XLOOKUP(I5,$S$7:$S$11,IF(I$3="NO",$U$7:$U$11,$V$7:$V$11),NA(),0,1)</f>
        <v>0</v>
      </c>
      <c r="AE5" s="1">
        <f t="array" ref="AE5">_xlfn.XLOOKUP(J5,$S$7:$S$11,IF(J$3="NO",$U$7:$U$11,$V$7:$V$11),NA(),0,1)</f>
        <v>0</v>
      </c>
      <c r="AF5" s="1">
        <f t="array" ref="AF5">_xlfn.XLOOKUP(K5,$S$7:$S$11,IF(K$3="NO",$U$7:$U$11,$V$7:$V$11),NA(),0,1)</f>
        <v>0</v>
      </c>
      <c r="AG5" s="1">
        <f t="array" ref="AG5">_xlfn.XLOOKUP(L5,$S$7:$S$11,IF(L$3="NO",$U$7:$U$11,$V$7:$V$11),NA(),0,1)</f>
        <v>0</v>
      </c>
      <c r="AH5" s="1">
        <f t="array" ref="AH5">_xlfn.XLOOKUP(M5,$S$7:$S$11,IF(M$3="NO",$U$7:$U$11,$V$7:$V$11),NA(),0,1)</f>
        <v>0</v>
      </c>
      <c r="AI5" s="1">
        <f t="array" ref="AI5">_xlfn.XLOOKUP(N5,$S$7:$S$11,IF(N$3="NO",$U$7:$U$11,$V$7:$V$11),NA(),0,1)</f>
        <v>0</v>
      </c>
      <c r="AJ5" s="1">
        <f t="array" ref="AJ5">_xlfn.XLOOKUP(O5,$S$7:$S$11,IF(O$3="NO",$U$7:$U$11,$V$7:$V$11),NA(),0,1)</f>
        <v>0</v>
      </c>
      <c r="AK5" s="1">
        <f t="array" ref="AK5">_xlfn.XLOOKUP(P5,$S$7:$S$11,IF(P$3="NO",$U$7:$U$11,$V$7:$V$11),NA(),0,1)</f>
        <v>0</v>
      </c>
      <c r="AL5" s="1">
        <f t="array" ref="AL5">_xlfn.XLOOKUP(Q5,$S$7:$S$11,IF(Q$3="NO",$U$7:$U$11,$V$7:$V$11),NA(),0,1)</f>
        <v>0</v>
      </c>
      <c r="AO5" t="str">
        <f t="shared" ref="AO5:AO33" si="2">C5</f>
        <v>LEM reservoir fill</v>
      </c>
      <c r="AP5">
        <v>0</v>
      </c>
      <c r="AQ5">
        <v>2501</v>
      </c>
      <c r="AR5">
        <v>1002</v>
      </c>
      <c r="AS5">
        <v>4010</v>
      </c>
      <c r="AT5">
        <v>5</v>
      </c>
      <c r="AU5">
        <f>IF(Z5=0,0,5)</f>
        <v>0</v>
      </c>
      <c r="AV5">
        <f t="shared" ref="AV5:AV11" si="3">AA5</f>
        <v>0</v>
      </c>
      <c r="AW5" s="26">
        <f t="shared" ref="AW5:AW33" si="4">IF(AB5=0,1,0)</f>
        <v>1</v>
      </c>
      <c r="AX5">
        <f t="shared" ref="AX5:BG20" si="5">AC5</f>
        <v>0</v>
      </c>
      <c r="AY5">
        <f t="shared" si="5"/>
        <v>0</v>
      </c>
      <c r="AZ5">
        <f t="shared" si="5"/>
        <v>0</v>
      </c>
      <c r="BA5">
        <f t="shared" si="5"/>
        <v>0</v>
      </c>
      <c r="BB5">
        <f t="shared" si="5"/>
        <v>0</v>
      </c>
      <c r="BC5">
        <f t="shared" si="5"/>
        <v>0</v>
      </c>
      <c r="BD5">
        <f t="shared" si="5"/>
        <v>0</v>
      </c>
      <c r="BE5">
        <f t="shared" si="5"/>
        <v>0</v>
      </c>
      <c r="BF5">
        <f t="shared" si="5"/>
        <v>0</v>
      </c>
      <c r="BG5">
        <f t="shared" si="5"/>
        <v>0</v>
      </c>
      <c r="BH5">
        <v>1</v>
      </c>
      <c r="BI5">
        <v>0</v>
      </c>
      <c r="BJ5">
        <v>1</v>
      </c>
      <c r="BK5">
        <v>0</v>
      </c>
      <c r="BL5">
        <v>1</v>
      </c>
      <c r="BM5">
        <v>2500</v>
      </c>
      <c r="BN5">
        <v>200</v>
      </c>
      <c r="BO5">
        <v>20</v>
      </c>
      <c r="BP5">
        <v>100</v>
      </c>
      <c r="BQ5">
        <v>100</v>
      </c>
      <c r="BR5">
        <v>60000</v>
      </c>
      <c r="BS5">
        <v>1000</v>
      </c>
      <c r="BT5">
        <v>37</v>
      </c>
      <c r="BU5">
        <v>1</v>
      </c>
      <c r="BV5">
        <v>0.9</v>
      </c>
      <c r="BW5">
        <v>3.1250000000000002E-3</v>
      </c>
      <c r="BX5">
        <v>3.1250000000000002E-3</v>
      </c>
      <c r="BY5">
        <v>2</v>
      </c>
      <c r="BZ5">
        <v>5</v>
      </c>
      <c r="CA5">
        <v>1</v>
      </c>
      <c r="CB5">
        <v>1</v>
      </c>
      <c r="CC5">
        <v>2</v>
      </c>
      <c r="CD5">
        <v>0</v>
      </c>
      <c r="CE5">
        <v>1</v>
      </c>
      <c r="CF5">
        <v>2</v>
      </c>
      <c r="CG5">
        <v>1</v>
      </c>
      <c r="CH5">
        <v>1</v>
      </c>
      <c r="CI5">
        <v>1</v>
      </c>
      <c r="CJ5">
        <v>0</v>
      </c>
      <c r="CK5">
        <v>0</v>
      </c>
      <c r="CL5">
        <v>1</v>
      </c>
      <c r="CM5">
        <v>1</v>
      </c>
      <c r="CN5">
        <v>0</v>
      </c>
      <c r="CO5">
        <v>0</v>
      </c>
      <c r="CP5">
        <v>27</v>
      </c>
      <c r="CQ5">
        <v>29</v>
      </c>
      <c r="CR5">
        <v>31</v>
      </c>
      <c r="CS5">
        <v>33</v>
      </c>
      <c r="CT5">
        <v>39</v>
      </c>
      <c r="CU5">
        <v>40</v>
      </c>
      <c r="CV5">
        <v>41</v>
      </c>
      <c r="CW5">
        <v>42</v>
      </c>
      <c r="CX5">
        <v>11</v>
      </c>
      <c r="CY5">
        <v>2</v>
      </c>
      <c r="CZ5">
        <v>3</v>
      </c>
      <c r="DA5">
        <v>4</v>
      </c>
      <c r="DB5">
        <v>5</v>
      </c>
      <c r="DC5">
        <v>6</v>
      </c>
      <c r="DD5">
        <v>7</v>
      </c>
      <c r="DE5">
        <v>8</v>
      </c>
      <c r="DF5">
        <v>9</v>
      </c>
      <c r="DG5">
        <v>10</v>
      </c>
      <c r="DH5">
        <v>24</v>
      </c>
      <c r="DI5">
        <v>26</v>
      </c>
      <c r="DJ5">
        <v>28</v>
      </c>
      <c r="DK5">
        <v>30</v>
      </c>
      <c r="DL5">
        <v>32</v>
      </c>
      <c r="DM5">
        <v>22</v>
      </c>
      <c r="DN5">
        <v>47</v>
      </c>
      <c r="DO5">
        <v>54</v>
      </c>
      <c r="DP5">
        <v>0</v>
      </c>
      <c r="DQ5">
        <v>8</v>
      </c>
      <c r="DR5">
        <v>0</v>
      </c>
      <c r="DS5">
        <v>0</v>
      </c>
      <c r="DT5">
        <v>115200</v>
      </c>
      <c r="DU5">
        <v>115200</v>
      </c>
      <c r="DV5">
        <v>115200</v>
      </c>
      <c r="DW5">
        <f t="shared" ref="DW5:DW33" si="6">AS5</f>
        <v>4010</v>
      </c>
      <c r="DX5">
        <v>0</v>
      </c>
      <c r="EM5" s="14"/>
    </row>
    <row r="6" spans="1:143" x14ac:dyDescent="0.3">
      <c r="A6" s="14" t="s">
        <v>46</v>
      </c>
      <c r="C6" s="14" t="str">
        <f>VLOOKUP(A6,Sequences!$A$3:$E$42,5,FALSE())</f>
        <v>Line fill L04 and L11</v>
      </c>
      <c r="D6" t="s">
        <v>265</v>
      </c>
      <c r="E6" t="s">
        <v>263</v>
      </c>
      <c r="F6" t="s">
        <v>266</v>
      </c>
      <c r="G6" t="s">
        <v>264</v>
      </c>
      <c r="H6" t="s">
        <v>264</v>
      </c>
      <c r="I6" t="s">
        <v>267</v>
      </c>
      <c r="J6" t="s">
        <v>266</v>
      </c>
      <c r="K6" t="s">
        <v>264</v>
      </c>
      <c r="L6" t="s">
        <v>266</v>
      </c>
      <c r="M6" t="s">
        <v>267</v>
      </c>
      <c r="N6" t="s">
        <v>264</v>
      </c>
      <c r="O6" t="s">
        <v>264</v>
      </c>
      <c r="P6" t="s">
        <v>267</v>
      </c>
      <c r="Q6" t="s">
        <v>266</v>
      </c>
      <c r="X6" t="str">
        <f t="shared" si="0"/>
        <v>4021</v>
      </c>
      <c r="Y6">
        <f t="shared" si="1"/>
        <v>1</v>
      </c>
      <c r="Z6">
        <f t="shared" si="1"/>
        <v>0</v>
      </c>
      <c r="AA6" s="1">
        <f t="array" ref="AA6">_xlfn.XLOOKUP(F6,$S$7:$S$11,IF(F$3="NO",$U$7:$U$11,$V$7:$V$11),NA(),0,1)</f>
        <v>1</v>
      </c>
      <c r="AB6" s="1">
        <f t="array" ref="AB6">_xlfn.XLOOKUP(G6,$S$7:$S$11,IF(G$3="NO",$U$7:$U$11,$V$7:$V$11),NA(),0,1)</f>
        <v>0</v>
      </c>
      <c r="AC6" s="1">
        <f t="array" ref="AC6">_xlfn.XLOOKUP(H6,$S$7:$S$11,IF(H$3="NO",$U$7:$U$11,$V$7:$V$11),NA(),0,1)</f>
        <v>0</v>
      </c>
      <c r="AD6" s="1">
        <f t="array" ref="AD6">_xlfn.XLOOKUP(I6,$S$7:$S$11,IF(I$3="NO",$U$7:$U$11,$V$7:$V$11),NA(),0,1)</f>
        <v>1</v>
      </c>
      <c r="AE6" s="1">
        <f t="array" ref="AE6">_xlfn.XLOOKUP(J6,$S$7:$S$11,IF(J$3="NO",$U$7:$U$11,$V$7:$V$11),NA(),0,1)</f>
        <v>1</v>
      </c>
      <c r="AF6" s="1">
        <f t="array" ref="AF6">_xlfn.XLOOKUP(K6,$S$7:$S$11,IF(K$3="NO",$U$7:$U$11,$V$7:$V$11),NA(),0,1)</f>
        <v>0</v>
      </c>
      <c r="AG6" s="1">
        <f t="array" ref="AG6">_xlfn.XLOOKUP(L6,$S$7:$S$11,IF(L$3="NO",$U$7:$U$11,$V$7:$V$11),NA(),0,1)</f>
        <v>1</v>
      </c>
      <c r="AH6" s="1">
        <f t="array" ref="AH6">_xlfn.XLOOKUP(M6,$S$7:$S$11,IF(M$3="NO",$U$7:$U$11,$V$7:$V$11),NA(),0,1)</f>
        <v>1</v>
      </c>
      <c r="AI6" s="1">
        <f t="array" ref="AI6">_xlfn.XLOOKUP(N6,$S$7:$S$11,IF(N$3="NO",$U$7:$U$11,$V$7:$V$11),NA(),0,1)</f>
        <v>0</v>
      </c>
      <c r="AJ6" s="1">
        <f t="array" ref="AJ6">_xlfn.XLOOKUP(O6,$S$7:$S$11,IF(O$3="NO",$U$7:$U$11,$V$7:$V$11),NA(),0,1)</f>
        <v>0</v>
      </c>
      <c r="AK6" s="1">
        <f t="array" ref="AK6">_xlfn.XLOOKUP(P6,$S$7:$S$11,IF(P$3="NO",$U$7:$U$11,$V$7:$V$11),NA(),0,1)</f>
        <v>0</v>
      </c>
      <c r="AL6" s="1">
        <f t="array" ref="AL6">_xlfn.XLOOKUP(Q6,$S$7:$S$11,IF(Q$3="NO",$U$7:$U$11,$V$7:$V$11),NA(),0,1)</f>
        <v>0</v>
      </c>
      <c r="AO6" t="str">
        <f t="shared" si="2"/>
        <v>Line fill L04 and L11</v>
      </c>
      <c r="AP6">
        <v>0</v>
      </c>
      <c r="AQ6">
        <v>2501</v>
      </c>
      <c r="AR6">
        <v>1002</v>
      </c>
      <c r="AS6">
        <v>4021</v>
      </c>
      <c r="AT6">
        <v>40</v>
      </c>
      <c r="AU6">
        <f>IF(Z6=0,0,5)</f>
        <v>0</v>
      </c>
      <c r="AV6">
        <f t="shared" si="3"/>
        <v>1</v>
      </c>
      <c r="AW6" s="26">
        <f t="shared" si="4"/>
        <v>1</v>
      </c>
      <c r="AX6">
        <f t="shared" si="5"/>
        <v>0</v>
      </c>
      <c r="AY6">
        <f t="shared" si="5"/>
        <v>1</v>
      </c>
      <c r="AZ6">
        <f t="shared" si="5"/>
        <v>1</v>
      </c>
      <c r="BA6">
        <f t="shared" si="5"/>
        <v>0</v>
      </c>
      <c r="BB6">
        <f t="shared" si="5"/>
        <v>1</v>
      </c>
      <c r="BC6">
        <f t="shared" si="5"/>
        <v>1</v>
      </c>
      <c r="BD6">
        <f t="shared" si="5"/>
        <v>0</v>
      </c>
      <c r="BE6">
        <f t="shared" si="5"/>
        <v>0</v>
      </c>
      <c r="BF6">
        <f t="shared" si="5"/>
        <v>0</v>
      </c>
      <c r="BG6">
        <f t="shared" si="5"/>
        <v>0</v>
      </c>
      <c r="BH6">
        <v>1</v>
      </c>
      <c r="BI6">
        <v>0</v>
      </c>
      <c r="BJ6">
        <v>1</v>
      </c>
      <c r="BK6">
        <v>0</v>
      </c>
      <c r="BL6">
        <v>1</v>
      </c>
      <c r="BM6">
        <v>15000</v>
      </c>
      <c r="BN6">
        <v>200</v>
      </c>
      <c r="BO6">
        <v>20</v>
      </c>
      <c r="BP6">
        <v>100</v>
      </c>
      <c r="BQ6">
        <v>100</v>
      </c>
      <c r="BR6">
        <v>60000</v>
      </c>
      <c r="BS6">
        <v>1000</v>
      </c>
      <c r="BT6">
        <v>37</v>
      </c>
      <c r="BU6">
        <v>1</v>
      </c>
      <c r="BV6">
        <v>0.9</v>
      </c>
      <c r="BW6">
        <v>3.1250000000000002E-3</v>
      </c>
      <c r="BX6">
        <v>3.1250000000000002E-3</v>
      </c>
      <c r="BY6">
        <v>2</v>
      </c>
      <c r="BZ6">
        <v>5</v>
      </c>
      <c r="CA6">
        <v>1</v>
      </c>
      <c r="CB6">
        <v>1</v>
      </c>
      <c r="CC6">
        <v>2</v>
      </c>
      <c r="CD6">
        <v>0</v>
      </c>
      <c r="CE6">
        <v>1</v>
      </c>
      <c r="CF6">
        <v>2</v>
      </c>
      <c r="CG6">
        <v>1</v>
      </c>
      <c r="CH6">
        <v>1</v>
      </c>
      <c r="CI6">
        <v>1</v>
      </c>
      <c r="CJ6">
        <v>0</v>
      </c>
      <c r="CK6">
        <v>0</v>
      </c>
      <c r="CL6">
        <v>1</v>
      </c>
      <c r="CM6">
        <v>1</v>
      </c>
      <c r="CN6">
        <v>0</v>
      </c>
      <c r="CO6">
        <v>0</v>
      </c>
      <c r="CP6">
        <v>27</v>
      </c>
      <c r="CQ6">
        <v>29</v>
      </c>
      <c r="CR6">
        <v>31</v>
      </c>
      <c r="CS6">
        <v>33</v>
      </c>
      <c r="CT6">
        <v>39</v>
      </c>
      <c r="CU6">
        <v>40</v>
      </c>
      <c r="CV6">
        <v>41</v>
      </c>
      <c r="CW6">
        <v>42</v>
      </c>
      <c r="CX6">
        <v>11</v>
      </c>
      <c r="CY6">
        <v>2</v>
      </c>
      <c r="CZ6">
        <v>3</v>
      </c>
      <c r="DA6">
        <v>4</v>
      </c>
      <c r="DB6">
        <v>5</v>
      </c>
      <c r="DC6">
        <v>6</v>
      </c>
      <c r="DD6">
        <v>7</v>
      </c>
      <c r="DE6">
        <v>8</v>
      </c>
      <c r="DF6">
        <v>9</v>
      </c>
      <c r="DG6">
        <v>10</v>
      </c>
      <c r="DH6">
        <v>24</v>
      </c>
      <c r="DI6">
        <v>26</v>
      </c>
      <c r="DJ6">
        <v>28</v>
      </c>
      <c r="DK6">
        <v>30</v>
      </c>
      <c r="DL6">
        <v>32</v>
      </c>
      <c r="DM6">
        <v>22</v>
      </c>
      <c r="DN6">
        <v>47</v>
      </c>
      <c r="DO6">
        <v>54</v>
      </c>
      <c r="DP6">
        <v>0</v>
      </c>
      <c r="DQ6">
        <v>8</v>
      </c>
      <c r="DR6">
        <v>0</v>
      </c>
      <c r="DS6">
        <v>0</v>
      </c>
      <c r="DT6">
        <v>115200</v>
      </c>
      <c r="DU6">
        <v>115200</v>
      </c>
      <c r="DV6">
        <v>115200</v>
      </c>
      <c r="DW6">
        <f t="shared" si="6"/>
        <v>4021</v>
      </c>
      <c r="DX6">
        <v>0</v>
      </c>
    </row>
    <row r="7" spans="1:143" x14ac:dyDescent="0.3">
      <c r="A7" s="14" t="s">
        <v>50</v>
      </c>
      <c r="C7" s="14" t="str">
        <f>VLOOKUP(A7,Sequences!$A$3:$E$42,5,FALSE())</f>
        <v>Line fill ECS</v>
      </c>
      <c r="D7" t="s">
        <v>265</v>
      </c>
      <c r="E7" t="s">
        <v>265</v>
      </c>
      <c r="F7" t="s">
        <v>266</v>
      </c>
      <c r="G7" t="s">
        <v>266</v>
      </c>
      <c r="H7" t="s">
        <v>266</v>
      </c>
      <c r="I7" t="s">
        <v>267</v>
      </c>
      <c r="J7" t="s">
        <v>267</v>
      </c>
      <c r="K7" t="s">
        <v>267</v>
      </c>
      <c r="L7" t="s">
        <v>266</v>
      </c>
      <c r="M7" t="s">
        <v>266</v>
      </c>
      <c r="N7" t="s">
        <v>267</v>
      </c>
      <c r="O7" t="s">
        <v>266</v>
      </c>
      <c r="P7" t="s">
        <v>267</v>
      </c>
      <c r="Q7" t="s">
        <v>266</v>
      </c>
      <c r="S7" s="63" t="s">
        <v>268</v>
      </c>
      <c r="T7" s="64" t="s">
        <v>7</v>
      </c>
      <c r="U7" s="65" t="s">
        <v>173</v>
      </c>
      <c r="V7" s="66" t="s">
        <v>174</v>
      </c>
      <c r="W7" s="32"/>
      <c r="X7" t="str">
        <f t="shared" si="0"/>
        <v>4022</v>
      </c>
      <c r="Y7">
        <f t="shared" si="1"/>
        <v>1</v>
      </c>
      <c r="Z7">
        <f t="shared" si="1"/>
        <v>1</v>
      </c>
      <c r="AA7" s="1">
        <f t="array" ref="AA7">_xlfn.XLOOKUP(F7,$S$7:$S$11,IF(F$3="NO",$U$7:$U$11,$V$7:$V$11),NA(),0,1)</f>
        <v>1</v>
      </c>
      <c r="AB7" s="1">
        <f t="array" ref="AB7">_xlfn.XLOOKUP(G7,$S$7:$S$11,IF(G$3="NO",$U$7:$U$11,$V$7:$V$11),NA(),0,1)</f>
        <v>1</v>
      </c>
      <c r="AC7" s="1">
        <f t="array" ref="AC7">_xlfn.XLOOKUP(H7,$S$7:$S$11,IF(H$3="NO",$U$7:$U$11,$V$7:$V$11),NA(),0,1)</f>
        <v>1</v>
      </c>
      <c r="AD7" s="1">
        <f t="array" ref="AD7">_xlfn.XLOOKUP(I7,$S$7:$S$11,IF(I$3="NO",$U$7:$U$11,$V$7:$V$11),NA(),0,1)</f>
        <v>1</v>
      </c>
      <c r="AE7" s="1">
        <f t="array" ref="AE7">_xlfn.XLOOKUP(J7,$S$7:$S$11,IF(J$3="NO",$U$7:$U$11,$V$7:$V$11),NA(),0,1)</f>
        <v>0</v>
      </c>
      <c r="AF7" s="1">
        <f t="array" ref="AF7">_xlfn.XLOOKUP(K7,$S$7:$S$11,IF(K$3="NO",$U$7:$U$11,$V$7:$V$11),NA(),0,1)</f>
        <v>1</v>
      </c>
      <c r="AG7" s="1">
        <f t="array" ref="AG7">_xlfn.XLOOKUP(L7,$S$7:$S$11,IF(L$3="NO",$U$7:$U$11,$V$7:$V$11),NA(),0,1)</f>
        <v>1</v>
      </c>
      <c r="AH7" s="1">
        <f t="array" ref="AH7">_xlfn.XLOOKUP(M7,$S$7:$S$11,IF(M$3="NO",$U$7:$U$11,$V$7:$V$11),NA(),0,1)</f>
        <v>0</v>
      </c>
      <c r="AI7" s="1">
        <f t="array" ref="AI7">_xlfn.XLOOKUP(N7,$S$7:$S$11,IF(N$3="NO",$U$7:$U$11,$V$7:$V$11),NA(),0,1)</f>
        <v>1</v>
      </c>
      <c r="AJ7" s="1">
        <f t="array" ref="AJ7">_xlfn.XLOOKUP(O7,$S$7:$S$11,IF(O$3="NO",$U$7:$U$11,$V$7:$V$11),NA(),0,1)</f>
        <v>0</v>
      </c>
      <c r="AK7" s="1">
        <f t="array" ref="AK7">_xlfn.XLOOKUP(P7,$S$7:$S$11,IF(P$3="NO",$U$7:$U$11,$V$7:$V$11),NA(),0,1)</f>
        <v>0</v>
      </c>
      <c r="AL7" s="1">
        <f t="array" ref="AL7">_xlfn.XLOOKUP(Q7,$S$7:$S$11,IF(Q$3="NO",$U$7:$U$11,$V$7:$V$11),NA(),0,1)</f>
        <v>0</v>
      </c>
      <c r="AO7" t="str">
        <f t="shared" si="2"/>
        <v>Line fill ECS</v>
      </c>
      <c r="AP7">
        <v>0</v>
      </c>
      <c r="AQ7">
        <v>2501</v>
      </c>
      <c r="AR7">
        <v>1002</v>
      </c>
      <c r="AS7">
        <v>4022</v>
      </c>
      <c r="AT7">
        <v>50</v>
      </c>
      <c r="AU7">
        <f>IF(Z7=0,0,AT7)</f>
        <v>50</v>
      </c>
      <c r="AV7">
        <f t="shared" si="3"/>
        <v>1</v>
      </c>
      <c r="AW7" s="26">
        <f t="shared" si="4"/>
        <v>0</v>
      </c>
      <c r="AX7">
        <f t="shared" si="5"/>
        <v>1</v>
      </c>
      <c r="AY7">
        <f t="shared" si="5"/>
        <v>1</v>
      </c>
      <c r="AZ7">
        <f t="shared" si="5"/>
        <v>0</v>
      </c>
      <c r="BA7">
        <f t="shared" si="5"/>
        <v>1</v>
      </c>
      <c r="BB7">
        <f t="shared" si="5"/>
        <v>1</v>
      </c>
      <c r="BC7">
        <f t="shared" si="5"/>
        <v>0</v>
      </c>
      <c r="BD7">
        <f t="shared" si="5"/>
        <v>1</v>
      </c>
      <c r="BE7">
        <f t="shared" si="5"/>
        <v>0</v>
      </c>
      <c r="BF7">
        <f t="shared" si="5"/>
        <v>0</v>
      </c>
      <c r="BG7">
        <f t="shared" si="5"/>
        <v>0</v>
      </c>
      <c r="BH7">
        <v>1</v>
      </c>
      <c r="BI7">
        <v>0</v>
      </c>
      <c r="BJ7">
        <v>1</v>
      </c>
      <c r="BK7">
        <v>0</v>
      </c>
      <c r="BL7">
        <v>1</v>
      </c>
      <c r="BM7">
        <v>60000</v>
      </c>
      <c r="BN7">
        <v>200</v>
      </c>
      <c r="BO7">
        <v>20</v>
      </c>
      <c r="BP7">
        <v>100</v>
      </c>
      <c r="BQ7">
        <v>100</v>
      </c>
      <c r="BR7">
        <v>60000</v>
      </c>
      <c r="BS7">
        <v>1000</v>
      </c>
      <c r="BT7">
        <v>37</v>
      </c>
      <c r="BU7">
        <v>1</v>
      </c>
      <c r="BV7">
        <v>0.9</v>
      </c>
      <c r="BW7">
        <v>3.1250000000000002E-3</v>
      </c>
      <c r="BX7">
        <v>3.1250000000000002E-3</v>
      </c>
      <c r="BY7">
        <v>2</v>
      </c>
      <c r="BZ7">
        <v>5</v>
      </c>
      <c r="CA7">
        <v>1</v>
      </c>
      <c r="CB7">
        <v>1</v>
      </c>
      <c r="CC7">
        <v>2</v>
      </c>
      <c r="CD7">
        <v>0</v>
      </c>
      <c r="CE7">
        <v>1</v>
      </c>
      <c r="CF7">
        <v>2</v>
      </c>
      <c r="CG7">
        <v>1</v>
      </c>
      <c r="CH7">
        <v>1</v>
      </c>
      <c r="CI7">
        <v>1</v>
      </c>
      <c r="CJ7">
        <v>0</v>
      </c>
      <c r="CK7">
        <v>0</v>
      </c>
      <c r="CL7">
        <v>1</v>
      </c>
      <c r="CM7">
        <v>1</v>
      </c>
      <c r="CN7">
        <v>0</v>
      </c>
      <c r="CO7">
        <v>0</v>
      </c>
      <c r="CP7">
        <v>27</v>
      </c>
      <c r="CQ7">
        <v>29</v>
      </c>
      <c r="CR7">
        <v>31</v>
      </c>
      <c r="CS7">
        <v>33</v>
      </c>
      <c r="CT7">
        <v>39</v>
      </c>
      <c r="CU7">
        <v>40</v>
      </c>
      <c r="CV7">
        <v>41</v>
      </c>
      <c r="CW7">
        <v>42</v>
      </c>
      <c r="CX7">
        <v>11</v>
      </c>
      <c r="CY7">
        <v>2</v>
      </c>
      <c r="CZ7">
        <v>3</v>
      </c>
      <c r="DA7">
        <v>4</v>
      </c>
      <c r="DB7">
        <v>5</v>
      </c>
      <c r="DC7">
        <v>6</v>
      </c>
      <c r="DD7">
        <v>7</v>
      </c>
      <c r="DE7">
        <v>8</v>
      </c>
      <c r="DF7">
        <v>9</v>
      </c>
      <c r="DG7">
        <v>10</v>
      </c>
      <c r="DH7">
        <v>24</v>
      </c>
      <c r="DI7">
        <v>26</v>
      </c>
      <c r="DJ7">
        <v>28</v>
      </c>
      <c r="DK7">
        <v>30</v>
      </c>
      <c r="DL7">
        <v>32</v>
      </c>
      <c r="DM7">
        <v>22</v>
      </c>
      <c r="DN7">
        <v>47</v>
      </c>
      <c r="DO7">
        <v>54</v>
      </c>
      <c r="DP7">
        <v>0</v>
      </c>
      <c r="DQ7">
        <v>8</v>
      </c>
      <c r="DR7">
        <v>0</v>
      </c>
      <c r="DS7">
        <v>0</v>
      </c>
      <c r="DT7">
        <v>115200</v>
      </c>
      <c r="DU7">
        <v>115200</v>
      </c>
      <c r="DV7">
        <v>115200</v>
      </c>
      <c r="DW7">
        <f t="shared" si="6"/>
        <v>4022</v>
      </c>
      <c r="DX7">
        <v>0</v>
      </c>
    </row>
    <row r="8" spans="1:143" x14ac:dyDescent="0.3">
      <c r="A8" s="14" t="s">
        <v>54</v>
      </c>
      <c r="C8" s="14" t="str">
        <f>VLOOKUP(A8,Sequences!$A$3:$E$42,5,FALSE())</f>
        <v>Line fill ICS</v>
      </c>
      <c r="D8" t="s">
        <v>265</v>
      </c>
      <c r="E8" t="s">
        <v>265</v>
      </c>
      <c r="F8" t="s">
        <v>267</v>
      </c>
      <c r="G8" t="s">
        <v>267</v>
      </c>
      <c r="H8" t="s">
        <v>266</v>
      </c>
      <c r="I8" t="s">
        <v>266</v>
      </c>
      <c r="J8" t="s">
        <v>267</v>
      </c>
      <c r="K8" t="s">
        <v>266</v>
      </c>
      <c r="L8" t="s">
        <v>267</v>
      </c>
      <c r="M8" t="s">
        <v>266</v>
      </c>
      <c r="N8" t="s">
        <v>266</v>
      </c>
      <c r="O8" t="s">
        <v>267</v>
      </c>
      <c r="P8" t="s">
        <v>267</v>
      </c>
      <c r="Q8" t="s">
        <v>266</v>
      </c>
      <c r="S8" s="67" t="s">
        <v>264</v>
      </c>
      <c r="T8" t="s">
        <v>269</v>
      </c>
      <c r="U8" s="1">
        <v>0</v>
      </c>
      <c r="V8" s="68">
        <v>0</v>
      </c>
      <c r="W8" s="1"/>
      <c r="X8" t="str">
        <f t="shared" si="0"/>
        <v>4023</v>
      </c>
      <c r="Y8">
        <f t="shared" si="1"/>
        <v>1</v>
      </c>
      <c r="Z8">
        <f t="shared" si="1"/>
        <v>1</v>
      </c>
      <c r="AA8" s="1">
        <f t="array" ref="AA8">_xlfn.XLOOKUP(F8,$S$7:$S$11,IF(F$3="NO",$U$7:$U$11,$V$7:$V$11),NA(),0,1)</f>
        <v>0</v>
      </c>
      <c r="AB8" s="1">
        <f t="array" ref="AB8">_xlfn.XLOOKUP(G8,$S$7:$S$11,IF(G$3="NO",$U$7:$U$11,$V$7:$V$11),NA(),0,1)</f>
        <v>0</v>
      </c>
      <c r="AC8" s="1">
        <f t="array" ref="AC8">_xlfn.XLOOKUP(H8,$S$7:$S$11,IF(H$3="NO",$U$7:$U$11,$V$7:$V$11),NA(),0,1)</f>
        <v>1</v>
      </c>
      <c r="AD8" s="1">
        <f t="array" ref="AD8">_xlfn.XLOOKUP(I8,$S$7:$S$11,IF(I$3="NO",$U$7:$U$11,$V$7:$V$11),NA(),0,1)</f>
        <v>0</v>
      </c>
      <c r="AE8" s="1">
        <f t="array" ref="AE8">_xlfn.XLOOKUP(J8,$S$7:$S$11,IF(J$3="NO",$U$7:$U$11,$V$7:$V$11),NA(),0,1)</f>
        <v>0</v>
      </c>
      <c r="AF8" s="1">
        <f t="array" ref="AF8">_xlfn.XLOOKUP(K8,$S$7:$S$11,IF(K$3="NO",$U$7:$U$11,$V$7:$V$11),NA(),0,1)</f>
        <v>0</v>
      </c>
      <c r="AG8" s="1">
        <f t="array" ref="AG8">_xlfn.XLOOKUP(L8,$S$7:$S$11,IF(L$3="NO",$U$7:$U$11,$V$7:$V$11),NA(),0,1)</f>
        <v>0</v>
      </c>
      <c r="AH8" s="1">
        <f t="array" ref="AH8">_xlfn.XLOOKUP(M8,$S$7:$S$11,IF(M$3="NO",$U$7:$U$11,$V$7:$V$11),NA(),0,1)</f>
        <v>0</v>
      </c>
      <c r="AI8" s="1">
        <f t="array" ref="AI8">_xlfn.XLOOKUP(N8,$S$7:$S$11,IF(N$3="NO",$U$7:$U$11,$V$7:$V$11),NA(),0,1)</f>
        <v>0</v>
      </c>
      <c r="AJ8" s="1">
        <f t="array" ref="AJ8">_xlfn.XLOOKUP(O8,$S$7:$S$11,IF(O$3="NO",$U$7:$U$11,$V$7:$V$11),NA(),0,1)</f>
        <v>1</v>
      </c>
      <c r="AK8" s="1">
        <f t="array" ref="AK8">_xlfn.XLOOKUP(P8,$S$7:$S$11,IF(P$3="NO",$U$7:$U$11,$V$7:$V$11),NA(),0,1)</f>
        <v>0</v>
      </c>
      <c r="AL8" s="1">
        <f t="array" ref="AL8">_xlfn.XLOOKUP(Q8,$S$7:$S$11,IF(Q$3="NO",$U$7:$U$11,$V$7:$V$11),NA(),0,1)</f>
        <v>0</v>
      </c>
      <c r="AO8" t="str">
        <f t="shared" si="2"/>
        <v>Line fill ICS</v>
      </c>
      <c r="AP8">
        <v>0</v>
      </c>
      <c r="AQ8">
        <v>2501</v>
      </c>
      <c r="AR8">
        <v>1002</v>
      </c>
      <c r="AS8">
        <v>4023</v>
      </c>
      <c r="AT8">
        <v>100</v>
      </c>
      <c r="AU8">
        <v>100</v>
      </c>
      <c r="AV8">
        <f t="shared" si="3"/>
        <v>0</v>
      </c>
      <c r="AW8" s="26">
        <f t="shared" si="4"/>
        <v>1</v>
      </c>
      <c r="AX8">
        <f t="shared" si="5"/>
        <v>1</v>
      </c>
      <c r="AY8">
        <f t="shared" si="5"/>
        <v>0</v>
      </c>
      <c r="AZ8">
        <f t="shared" si="5"/>
        <v>0</v>
      </c>
      <c r="BA8">
        <f t="shared" si="5"/>
        <v>0</v>
      </c>
      <c r="BB8">
        <f t="shared" si="5"/>
        <v>0</v>
      </c>
      <c r="BC8">
        <f t="shared" si="5"/>
        <v>0</v>
      </c>
      <c r="BD8">
        <f t="shared" si="5"/>
        <v>0</v>
      </c>
      <c r="BE8">
        <f t="shared" si="5"/>
        <v>1</v>
      </c>
      <c r="BF8">
        <f t="shared" si="5"/>
        <v>0</v>
      </c>
      <c r="BG8">
        <f t="shared" si="5"/>
        <v>0</v>
      </c>
      <c r="BH8">
        <v>1</v>
      </c>
      <c r="BI8">
        <v>0</v>
      </c>
      <c r="BJ8">
        <v>1</v>
      </c>
      <c r="BK8">
        <v>0</v>
      </c>
      <c r="BL8">
        <v>1</v>
      </c>
      <c r="BM8">
        <v>20000</v>
      </c>
      <c r="BN8">
        <v>200</v>
      </c>
      <c r="BO8">
        <v>20</v>
      </c>
      <c r="BP8">
        <v>100</v>
      </c>
      <c r="BQ8">
        <v>100</v>
      </c>
      <c r="BR8">
        <v>60000</v>
      </c>
      <c r="BS8">
        <v>1000</v>
      </c>
      <c r="BT8">
        <v>37</v>
      </c>
      <c r="BU8">
        <v>1</v>
      </c>
      <c r="BV8">
        <v>0.9</v>
      </c>
      <c r="BW8">
        <v>3.1250000000000002E-3</v>
      </c>
      <c r="BX8">
        <v>3.1250000000000002E-3</v>
      </c>
      <c r="BY8">
        <v>2</v>
      </c>
      <c r="BZ8">
        <v>5</v>
      </c>
      <c r="CA8">
        <v>1</v>
      </c>
      <c r="CB8">
        <v>1</v>
      </c>
      <c r="CC8">
        <v>2</v>
      </c>
      <c r="CD8">
        <v>0</v>
      </c>
      <c r="CE8">
        <v>1</v>
      </c>
      <c r="CF8">
        <v>2</v>
      </c>
      <c r="CG8">
        <v>1</v>
      </c>
      <c r="CH8">
        <v>1</v>
      </c>
      <c r="CI8">
        <v>1</v>
      </c>
      <c r="CJ8">
        <v>0</v>
      </c>
      <c r="CK8">
        <v>0</v>
      </c>
      <c r="CL8">
        <v>1</v>
      </c>
      <c r="CM8">
        <v>1</v>
      </c>
      <c r="CN8">
        <v>0</v>
      </c>
      <c r="CO8">
        <v>0</v>
      </c>
      <c r="CP8">
        <v>27</v>
      </c>
      <c r="CQ8">
        <v>29</v>
      </c>
      <c r="CR8">
        <v>31</v>
      </c>
      <c r="CS8">
        <v>33</v>
      </c>
      <c r="CT8">
        <v>39</v>
      </c>
      <c r="CU8">
        <v>40</v>
      </c>
      <c r="CV8">
        <v>41</v>
      </c>
      <c r="CW8">
        <v>42</v>
      </c>
      <c r="CX8">
        <v>11</v>
      </c>
      <c r="CY8">
        <v>2</v>
      </c>
      <c r="CZ8">
        <v>3</v>
      </c>
      <c r="DA8">
        <v>4</v>
      </c>
      <c r="DB8">
        <v>5</v>
      </c>
      <c r="DC8">
        <v>6</v>
      </c>
      <c r="DD8">
        <v>7</v>
      </c>
      <c r="DE8">
        <v>8</v>
      </c>
      <c r="DF8">
        <v>9</v>
      </c>
      <c r="DG8">
        <v>10</v>
      </c>
      <c r="DH8">
        <v>24</v>
      </c>
      <c r="DI8">
        <v>26</v>
      </c>
      <c r="DJ8">
        <v>28</v>
      </c>
      <c r="DK8">
        <v>30</v>
      </c>
      <c r="DL8">
        <v>32</v>
      </c>
      <c r="DM8">
        <v>22</v>
      </c>
      <c r="DN8">
        <v>47</v>
      </c>
      <c r="DO8">
        <v>54</v>
      </c>
      <c r="DP8">
        <v>0</v>
      </c>
      <c r="DQ8">
        <v>8</v>
      </c>
      <c r="DR8">
        <v>0</v>
      </c>
      <c r="DS8">
        <v>0</v>
      </c>
      <c r="DT8">
        <v>115200</v>
      </c>
      <c r="DU8">
        <v>115200</v>
      </c>
      <c r="DV8">
        <v>115200</v>
      </c>
      <c r="DW8">
        <f t="shared" si="6"/>
        <v>4023</v>
      </c>
      <c r="DX8">
        <v>0</v>
      </c>
    </row>
    <row r="9" spans="1:143" x14ac:dyDescent="0.3">
      <c r="A9" s="14" t="s">
        <v>58</v>
      </c>
      <c r="C9" s="14" t="str">
        <f>VLOOKUP(A9,Sequences!$A$3:$E$42,5,FALSE())</f>
        <v>Line fill and circulation</v>
      </c>
      <c r="D9" t="s">
        <v>265</v>
      </c>
      <c r="E9" t="s">
        <v>265</v>
      </c>
      <c r="F9" t="s">
        <v>267</v>
      </c>
      <c r="G9" t="s">
        <v>267</v>
      </c>
      <c r="H9" t="s">
        <v>267</v>
      </c>
      <c r="I9" t="s">
        <v>266</v>
      </c>
      <c r="J9" t="s">
        <v>267</v>
      </c>
      <c r="K9" t="s">
        <v>266</v>
      </c>
      <c r="L9" t="s">
        <v>267</v>
      </c>
      <c r="M9" t="s">
        <v>266</v>
      </c>
      <c r="N9" t="s">
        <v>266</v>
      </c>
      <c r="O9" t="s">
        <v>266</v>
      </c>
      <c r="P9" t="s">
        <v>267</v>
      </c>
      <c r="Q9" t="s">
        <v>266</v>
      </c>
      <c r="S9" s="67" t="s">
        <v>267</v>
      </c>
      <c r="T9" t="s">
        <v>270</v>
      </c>
      <c r="U9" s="1">
        <v>0</v>
      </c>
      <c r="V9" s="68">
        <v>1</v>
      </c>
      <c r="W9" s="1"/>
      <c r="X9" t="str">
        <f t="shared" si="0"/>
        <v>4024</v>
      </c>
      <c r="Y9">
        <f t="shared" si="1"/>
        <v>1</v>
      </c>
      <c r="Z9">
        <f t="shared" si="1"/>
        <v>1</v>
      </c>
      <c r="AA9" s="1">
        <f t="array" ref="AA9">_xlfn.XLOOKUP(F9,$S$7:$S$11,IF(F$3="NO",$U$7:$U$11,$V$7:$V$11),NA(),0,1)</f>
        <v>0</v>
      </c>
      <c r="AB9" s="1">
        <f t="array" ref="AB9">_xlfn.XLOOKUP(G9,$S$7:$S$11,IF(G$3="NO",$U$7:$U$11,$V$7:$V$11),NA(),0,1)</f>
        <v>0</v>
      </c>
      <c r="AC9" s="1">
        <f t="array" ref="AC9">_xlfn.XLOOKUP(H9,$S$7:$S$11,IF(H$3="NO",$U$7:$U$11,$V$7:$V$11),NA(),0,1)</f>
        <v>0</v>
      </c>
      <c r="AD9" s="1">
        <f t="array" ref="AD9">_xlfn.XLOOKUP(I9,$S$7:$S$11,IF(I$3="NO",$U$7:$U$11,$V$7:$V$11),NA(),0,1)</f>
        <v>0</v>
      </c>
      <c r="AE9" s="1">
        <f t="array" ref="AE9">_xlfn.XLOOKUP(J9,$S$7:$S$11,IF(J$3="NO",$U$7:$U$11,$V$7:$V$11),NA(),0,1)</f>
        <v>0</v>
      </c>
      <c r="AF9" s="1">
        <f t="array" ref="AF9">_xlfn.XLOOKUP(K9,$S$7:$S$11,IF(K$3="NO",$U$7:$U$11,$V$7:$V$11),NA(),0,1)</f>
        <v>0</v>
      </c>
      <c r="AG9" s="1">
        <f t="array" ref="AG9">_xlfn.XLOOKUP(L9,$S$7:$S$11,IF(L$3="NO",$U$7:$U$11,$V$7:$V$11),NA(),0,1)</f>
        <v>0</v>
      </c>
      <c r="AH9" s="1">
        <f t="array" ref="AH9">_xlfn.XLOOKUP(M9,$S$7:$S$11,IF(M$3="NO",$U$7:$U$11,$V$7:$V$11),NA(),0,1)</f>
        <v>0</v>
      </c>
      <c r="AI9" s="1">
        <f t="array" ref="AI9">_xlfn.XLOOKUP(N9,$S$7:$S$11,IF(N$3="NO",$U$7:$U$11,$V$7:$V$11),NA(),0,1)</f>
        <v>0</v>
      </c>
      <c r="AJ9" s="1">
        <f t="array" ref="AJ9">_xlfn.XLOOKUP(O9,$S$7:$S$11,IF(O$3="NO",$U$7:$U$11,$V$7:$V$11),NA(),0,1)</f>
        <v>0</v>
      </c>
      <c r="AK9" s="1">
        <f t="array" ref="AK9">_xlfn.XLOOKUP(P9,$S$7:$S$11,IF(P$3="NO",$U$7:$U$11,$V$7:$V$11),NA(),0,1)</f>
        <v>0</v>
      </c>
      <c r="AL9" s="1">
        <f t="array" ref="AL9">_xlfn.XLOOKUP(Q9,$S$7:$S$11,IF(Q$3="NO",$U$7:$U$11,$V$7:$V$11),NA(),0,1)</f>
        <v>0</v>
      </c>
      <c r="AO9" t="str">
        <f t="shared" si="2"/>
        <v>Line fill and circulation</v>
      </c>
      <c r="AP9">
        <v>0</v>
      </c>
      <c r="AQ9">
        <v>2501</v>
      </c>
      <c r="AR9">
        <v>1002</v>
      </c>
      <c r="AS9">
        <v>4024</v>
      </c>
      <c r="AT9">
        <v>100</v>
      </c>
      <c r="AU9">
        <v>100</v>
      </c>
      <c r="AV9">
        <f t="shared" si="3"/>
        <v>0</v>
      </c>
      <c r="AW9" s="26">
        <f t="shared" si="4"/>
        <v>1</v>
      </c>
      <c r="AX9">
        <f t="shared" si="5"/>
        <v>0</v>
      </c>
      <c r="AY9">
        <f t="shared" si="5"/>
        <v>0</v>
      </c>
      <c r="AZ9">
        <f t="shared" si="5"/>
        <v>0</v>
      </c>
      <c r="BA9">
        <f t="shared" si="5"/>
        <v>0</v>
      </c>
      <c r="BB9">
        <f t="shared" si="5"/>
        <v>0</v>
      </c>
      <c r="BC9">
        <f t="shared" si="5"/>
        <v>0</v>
      </c>
      <c r="BD9">
        <f t="shared" si="5"/>
        <v>0</v>
      </c>
      <c r="BE9">
        <f t="shared" si="5"/>
        <v>0</v>
      </c>
      <c r="BF9">
        <f t="shared" si="5"/>
        <v>0</v>
      </c>
      <c r="BG9">
        <f t="shared" si="5"/>
        <v>0</v>
      </c>
      <c r="BH9">
        <v>1</v>
      </c>
      <c r="BI9">
        <v>0</v>
      </c>
      <c r="BJ9">
        <v>1</v>
      </c>
      <c r="BK9">
        <v>0</v>
      </c>
      <c r="BL9">
        <v>1</v>
      </c>
      <c r="BM9">
        <v>40000</v>
      </c>
      <c r="BN9">
        <v>200</v>
      </c>
      <c r="BO9">
        <v>20</v>
      </c>
      <c r="BP9">
        <v>100</v>
      </c>
      <c r="BQ9">
        <v>100</v>
      </c>
      <c r="BR9">
        <v>60000</v>
      </c>
      <c r="BS9">
        <v>1000</v>
      </c>
      <c r="BT9">
        <v>37</v>
      </c>
      <c r="BU9">
        <v>1</v>
      </c>
      <c r="BV9">
        <v>0.9</v>
      </c>
      <c r="BW9">
        <v>3.1250000000000002E-3</v>
      </c>
      <c r="BX9">
        <v>3.1250000000000002E-3</v>
      </c>
      <c r="BY9">
        <v>2</v>
      </c>
      <c r="BZ9">
        <v>5</v>
      </c>
      <c r="CA9">
        <v>1</v>
      </c>
      <c r="CB9">
        <v>1</v>
      </c>
      <c r="CC9">
        <v>2</v>
      </c>
      <c r="CD9">
        <v>0</v>
      </c>
      <c r="CE9">
        <v>1</v>
      </c>
      <c r="CF9">
        <v>2</v>
      </c>
      <c r="CG9">
        <v>1</v>
      </c>
      <c r="CH9">
        <v>1</v>
      </c>
      <c r="CI9">
        <v>1</v>
      </c>
      <c r="CJ9">
        <v>0</v>
      </c>
      <c r="CK9">
        <v>0</v>
      </c>
      <c r="CL9">
        <v>1</v>
      </c>
      <c r="CM9">
        <v>1</v>
      </c>
      <c r="CN9">
        <v>0</v>
      </c>
      <c r="CO9">
        <v>0</v>
      </c>
      <c r="CP9">
        <v>27</v>
      </c>
      <c r="CQ9">
        <v>29</v>
      </c>
      <c r="CR9">
        <v>31</v>
      </c>
      <c r="CS9">
        <v>33</v>
      </c>
      <c r="CT9">
        <v>39</v>
      </c>
      <c r="CU9">
        <v>40</v>
      </c>
      <c r="CV9">
        <v>41</v>
      </c>
      <c r="CW9">
        <v>42</v>
      </c>
      <c r="CX9">
        <v>11</v>
      </c>
      <c r="CY9">
        <v>2</v>
      </c>
      <c r="CZ9">
        <v>3</v>
      </c>
      <c r="DA9">
        <v>4</v>
      </c>
      <c r="DB9">
        <v>5</v>
      </c>
      <c r="DC9">
        <v>6</v>
      </c>
      <c r="DD9">
        <v>7</v>
      </c>
      <c r="DE9">
        <v>8</v>
      </c>
      <c r="DF9">
        <v>9</v>
      </c>
      <c r="DG9">
        <v>10</v>
      </c>
      <c r="DH9">
        <v>24</v>
      </c>
      <c r="DI9">
        <v>26</v>
      </c>
      <c r="DJ9">
        <v>28</v>
      </c>
      <c r="DK9">
        <v>30</v>
      </c>
      <c r="DL9">
        <v>32</v>
      </c>
      <c r="DM9">
        <v>22</v>
      </c>
      <c r="DN9">
        <v>47</v>
      </c>
      <c r="DO9">
        <v>54</v>
      </c>
      <c r="DP9">
        <v>0</v>
      </c>
      <c r="DQ9">
        <v>8</v>
      </c>
      <c r="DR9">
        <v>0</v>
      </c>
      <c r="DS9">
        <v>0</v>
      </c>
      <c r="DT9">
        <v>115200</v>
      </c>
      <c r="DU9">
        <v>115200</v>
      </c>
      <c r="DV9">
        <v>115200</v>
      </c>
      <c r="DW9">
        <f t="shared" si="6"/>
        <v>4024</v>
      </c>
      <c r="DX9">
        <v>0</v>
      </c>
    </row>
    <row r="10" spans="1:143" x14ac:dyDescent="0.3">
      <c r="A10" s="14" t="s">
        <v>139</v>
      </c>
      <c r="C10" s="14" t="str">
        <f>VLOOKUP(A10,Sequences!$A$3:$E$42,5,FALSE())</f>
        <v>Drain circulation loop</v>
      </c>
      <c r="D10" t="s">
        <v>265</v>
      </c>
      <c r="E10" t="s">
        <v>265</v>
      </c>
      <c r="F10" t="s">
        <v>267</v>
      </c>
      <c r="G10" t="s">
        <v>267</v>
      </c>
      <c r="H10" t="s">
        <v>267</v>
      </c>
      <c r="I10" t="s">
        <v>266</v>
      </c>
      <c r="J10" t="s">
        <v>267</v>
      </c>
      <c r="K10" t="s">
        <v>266</v>
      </c>
      <c r="L10" t="s">
        <v>267</v>
      </c>
      <c r="M10" t="s">
        <v>266</v>
      </c>
      <c r="N10" t="s">
        <v>266</v>
      </c>
      <c r="O10" t="s">
        <v>266</v>
      </c>
      <c r="P10" t="s">
        <v>266</v>
      </c>
      <c r="Q10" t="s">
        <v>267</v>
      </c>
      <c r="S10" s="67" t="s">
        <v>266</v>
      </c>
      <c r="T10" t="s">
        <v>271</v>
      </c>
      <c r="U10" s="1">
        <v>1</v>
      </c>
      <c r="V10" s="68">
        <v>0</v>
      </c>
      <c r="W10" s="1"/>
      <c r="X10" t="str">
        <f t="shared" si="0"/>
        <v>4031</v>
      </c>
      <c r="Y10">
        <f t="shared" si="1"/>
        <v>1</v>
      </c>
      <c r="Z10">
        <f t="shared" si="1"/>
        <v>1</v>
      </c>
      <c r="AA10" s="1">
        <f t="array" ref="AA10">_xlfn.XLOOKUP(F10,$S$7:$S$11,IF(F$3="NO",$U$7:$U$11,$V$7:$V$11),NA(),0,1)</f>
        <v>0</v>
      </c>
      <c r="AB10" s="1">
        <f t="array" ref="AB10">_xlfn.XLOOKUP(G10,$S$7:$S$11,IF(G$3="NO",$U$7:$U$11,$V$7:$V$11),NA(),0,1)</f>
        <v>0</v>
      </c>
      <c r="AC10" s="1">
        <f t="array" ref="AC10">_xlfn.XLOOKUP(H10,$S$7:$S$11,IF(H$3="NO",$U$7:$U$11,$V$7:$V$11),NA(),0,1)</f>
        <v>0</v>
      </c>
      <c r="AD10" s="1">
        <f t="array" ref="AD10">_xlfn.XLOOKUP(I10,$S$7:$S$11,IF(I$3="NO",$U$7:$U$11,$V$7:$V$11),NA(),0,1)</f>
        <v>0</v>
      </c>
      <c r="AE10" s="1">
        <f t="array" ref="AE10">_xlfn.XLOOKUP(J10,$S$7:$S$11,IF(J$3="NO",$U$7:$U$11,$V$7:$V$11),NA(),0,1)</f>
        <v>0</v>
      </c>
      <c r="AF10" s="1">
        <f t="array" ref="AF10">_xlfn.XLOOKUP(K10,$S$7:$S$11,IF(K$3="NO",$U$7:$U$11,$V$7:$V$11),NA(),0,1)</f>
        <v>0</v>
      </c>
      <c r="AG10" s="1">
        <f t="array" ref="AG10">_xlfn.XLOOKUP(L10,$S$7:$S$11,IF(L$3="NO",$U$7:$U$11,$V$7:$V$11),NA(),0,1)</f>
        <v>0</v>
      </c>
      <c r="AH10" s="1">
        <f t="array" ref="AH10">_xlfn.XLOOKUP(M10,$S$7:$S$11,IF(M$3="NO",$U$7:$U$11,$V$7:$V$11),NA(),0,1)</f>
        <v>0</v>
      </c>
      <c r="AI10" s="1">
        <f t="array" ref="AI10">_xlfn.XLOOKUP(N10,$S$7:$S$11,IF(N$3="NO",$U$7:$U$11,$V$7:$V$11),NA(),0,1)</f>
        <v>0</v>
      </c>
      <c r="AJ10" s="1">
        <f t="array" ref="AJ10">_xlfn.XLOOKUP(O10,$S$7:$S$11,IF(O$3="NO",$U$7:$U$11,$V$7:$V$11),NA(),0,1)</f>
        <v>0</v>
      </c>
      <c r="AK10" s="1">
        <f t="array" ref="AK10">_xlfn.XLOOKUP(P10,$S$7:$S$11,IF(P$3="NO",$U$7:$U$11,$V$7:$V$11),NA(),0,1)</f>
        <v>1</v>
      </c>
      <c r="AL10" s="1">
        <f t="array" ref="AL10">_xlfn.XLOOKUP(Q10,$S$7:$S$11,IF(Q$3="NO",$U$7:$U$11,$V$7:$V$11),NA(),0,1)</f>
        <v>1</v>
      </c>
      <c r="AO10" t="str">
        <f t="shared" si="2"/>
        <v>Drain circulation loop</v>
      </c>
      <c r="AP10">
        <v>0</v>
      </c>
      <c r="AQ10">
        <v>2501</v>
      </c>
      <c r="AR10">
        <v>1002</v>
      </c>
      <c r="AS10">
        <v>4031</v>
      </c>
      <c r="AT10">
        <v>60</v>
      </c>
      <c r="AU10">
        <f>IF(Z10=0,0,AT10/2)</f>
        <v>30</v>
      </c>
      <c r="AV10">
        <f t="shared" si="3"/>
        <v>0</v>
      </c>
      <c r="AW10" s="26">
        <f t="shared" si="4"/>
        <v>1</v>
      </c>
      <c r="AX10">
        <f t="shared" si="5"/>
        <v>0</v>
      </c>
      <c r="AY10">
        <f t="shared" si="5"/>
        <v>0</v>
      </c>
      <c r="AZ10">
        <f t="shared" si="5"/>
        <v>0</v>
      </c>
      <c r="BA10">
        <f t="shared" si="5"/>
        <v>0</v>
      </c>
      <c r="BB10">
        <f t="shared" si="5"/>
        <v>0</v>
      </c>
      <c r="BC10">
        <f t="shared" si="5"/>
        <v>0</v>
      </c>
      <c r="BD10">
        <f t="shared" si="5"/>
        <v>0</v>
      </c>
      <c r="BE10">
        <f t="shared" si="5"/>
        <v>0</v>
      </c>
      <c r="BF10">
        <f t="shared" si="5"/>
        <v>1</v>
      </c>
      <c r="BG10">
        <f t="shared" si="5"/>
        <v>1</v>
      </c>
      <c r="BH10">
        <v>1</v>
      </c>
      <c r="BI10">
        <v>0</v>
      </c>
      <c r="BJ10">
        <v>1</v>
      </c>
      <c r="BK10">
        <v>0</v>
      </c>
      <c r="BL10">
        <v>1</v>
      </c>
      <c r="BM10">
        <v>20000</v>
      </c>
      <c r="BN10">
        <v>200</v>
      </c>
      <c r="BO10">
        <v>20</v>
      </c>
      <c r="BP10">
        <v>100</v>
      </c>
      <c r="BQ10">
        <v>100</v>
      </c>
      <c r="BR10">
        <v>60000</v>
      </c>
      <c r="BS10">
        <v>1000</v>
      </c>
      <c r="BT10">
        <v>37</v>
      </c>
      <c r="BU10">
        <v>1</v>
      </c>
      <c r="BV10">
        <v>0.9</v>
      </c>
      <c r="BW10">
        <v>3.1250000000000002E-3</v>
      </c>
      <c r="BX10">
        <v>3.1250000000000002E-3</v>
      </c>
      <c r="BY10">
        <v>2</v>
      </c>
      <c r="BZ10">
        <v>5</v>
      </c>
      <c r="CA10">
        <v>1</v>
      </c>
      <c r="CB10">
        <v>1</v>
      </c>
      <c r="CC10">
        <v>2</v>
      </c>
      <c r="CD10">
        <v>0</v>
      </c>
      <c r="CE10">
        <v>1</v>
      </c>
      <c r="CF10">
        <v>2</v>
      </c>
      <c r="CG10">
        <v>1</v>
      </c>
      <c r="CH10">
        <v>1</v>
      </c>
      <c r="CI10">
        <v>1</v>
      </c>
      <c r="CJ10">
        <v>0</v>
      </c>
      <c r="CK10">
        <v>0</v>
      </c>
      <c r="CL10">
        <v>1</v>
      </c>
      <c r="CM10">
        <v>1</v>
      </c>
      <c r="CN10">
        <v>0</v>
      </c>
      <c r="CO10">
        <v>0</v>
      </c>
      <c r="CP10">
        <v>27</v>
      </c>
      <c r="CQ10">
        <v>29</v>
      </c>
      <c r="CR10">
        <v>31</v>
      </c>
      <c r="CS10">
        <v>33</v>
      </c>
      <c r="CT10">
        <v>39</v>
      </c>
      <c r="CU10">
        <v>40</v>
      </c>
      <c r="CV10">
        <v>41</v>
      </c>
      <c r="CW10">
        <v>42</v>
      </c>
      <c r="CX10">
        <v>11</v>
      </c>
      <c r="CY10">
        <v>2</v>
      </c>
      <c r="CZ10">
        <v>3</v>
      </c>
      <c r="DA10">
        <v>4</v>
      </c>
      <c r="DB10">
        <v>5</v>
      </c>
      <c r="DC10">
        <v>6</v>
      </c>
      <c r="DD10">
        <v>7</v>
      </c>
      <c r="DE10">
        <v>8</v>
      </c>
      <c r="DF10">
        <v>9</v>
      </c>
      <c r="DG10">
        <v>10</v>
      </c>
      <c r="DH10">
        <v>24</v>
      </c>
      <c r="DI10">
        <v>26</v>
      </c>
      <c r="DJ10">
        <v>28</v>
      </c>
      <c r="DK10">
        <v>30</v>
      </c>
      <c r="DL10">
        <v>32</v>
      </c>
      <c r="DM10">
        <v>22</v>
      </c>
      <c r="DN10">
        <v>47</v>
      </c>
      <c r="DO10">
        <v>54</v>
      </c>
      <c r="DP10">
        <v>0</v>
      </c>
      <c r="DQ10">
        <v>8</v>
      </c>
      <c r="DR10">
        <v>0</v>
      </c>
      <c r="DS10">
        <v>0</v>
      </c>
      <c r="DT10">
        <v>115200</v>
      </c>
      <c r="DU10">
        <v>115200</v>
      </c>
      <c r="DV10">
        <v>115200</v>
      </c>
      <c r="DW10">
        <f t="shared" si="6"/>
        <v>4031</v>
      </c>
      <c r="DX10">
        <v>0</v>
      </c>
    </row>
    <row r="11" spans="1:143" ht="15" thickBot="1" x14ac:dyDescent="0.35">
      <c r="A11" s="14" t="s">
        <v>23</v>
      </c>
      <c r="C11" s="14" t="str">
        <f>VLOOKUP(A11,Sequences!$A$3:$E$42,5,FALSE())</f>
        <v>Drain step 2</v>
      </c>
      <c r="D11" t="s">
        <v>265</v>
      </c>
      <c r="E11" t="s">
        <v>265</v>
      </c>
      <c r="F11" t="s">
        <v>266</v>
      </c>
      <c r="G11" t="s">
        <v>266</v>
      </c>
      <c r="H11" t="s">
        <v>266</v>
      </c>
      <c r="I11" t="s">
        <v>267</v>
      </c>
      <c r="J11" t="s">
        <v>267</v>
      </c>
      <c r="K11" t="s">
        <v>267</v>
      </c>
      <c r="L11" t="s">
        <v>266</v>
      </c>
      <c r="M11" t="s">
        <v>266</v>
      </c>
      <c r="N11" t="s">
        <v>267</v>
      </c>
      <c r="O11" t="s">
        <v>266</v>
      </c>
      <c r="P11" t="s">
        <v>266</v>
      </c>
      <c r="Q11" t="s">
        <v>267</v>
      </c>
      <c r="S11" s="69" t="s">
        <v>272</v>
      </c>
      <c r="T11" s="39" t="s">
        <v>273</v>
      </c>
      <c r="U11" s="39"/>
      <c r="V11" s="70"/>
      <c r="X11" t="str">
        <f t="shared" si="0"/>
        <v>4032</v>
      </c>
      <c r="Y11">
        <f t="shared" si="1"/>
        <v>1</v>
      </c>
      <c r="Z11">
        <f t="shared" si="1"/>
        <v>1</v>
      </c>
      <c r="AA11" s="1">
        <f t="array" ref="AA11">_xlfn.XLOOKUP(F11,$S$7:$S$11,IF(F$3="NO",$U$7:$U$11,$V$7:$V$11),NA(),0,1)</f>
        <v>1</v>
      </c>
      <c r="AB11" s="1">
        <f t="array" ref="AB11">_xlfn.XLOOKUP(G11,$S$7:$S$11,IF(G$3="NO",$U$7:$U$11,$V$7:$V$11),NA(),0,1)</f>
        <v>1</v>
      </c>
      <c r="AC11" s="1">
        <f t="array" ref="AC11">_xlfn.XLOOKUP(H11,$S$7:$S$11,IF(H$3="NO",$U$7:$U$11,$V$7:$V$11),NA(),0,1)</f>
        <v>1</v>
      </c>
      <c r="AD11" s="1">
        <f t="array" ref="AD11">_xlfn.XLOOKUP(I11,$S$7:$S$11,IF(I$3="NO",$U$7:$U$11,$V$7:$V$11),NA(),0,1)</f>
        <v>1</v>
      </c>
      <c r="AE11" s="1">
        <f t="array" ref="AE11">_xlfn.XLOOKUP(J11,$S$7:$S$11,IF(J$3="NO",$U$7:$U$11,$V$7:$V$11),NA(),0,1)</f>
        <v>0</v>
      </c>
      <c r="AF11" s="1">
        <f t="array" ref="AF11">_xlfn.XLOOKUP(K11,$S$7:$S$11,IF(K$3="NO",$U$7:$U$11,$V$7:$V$11),NA(),0,1)</f>
        <v>1</v>
      </c>
      <c r="AG11" s="1">
        <f t="array" ref="AG11">_xlfn.XLOOKUP(L11,$S$7:$S$11,IF(L$3="NO",$U$7:$U$11,$V$7:$V$11),NA(),0,1)</f>
        <v>1</v>
      </c>
      <c r="AH11" s="1">
        <f t="array" ref="AH11">_xlfn.XLOOKUP(M11,$S$7:$S$11,IF(M$3="NO",$U$7:$U$11,$V$7:$V$11),NA(),0,1)</f>
        <v>0</v>
      </c>
      <c r="AI11" s="1">
        <f t="array" ref="AI11">_xlfn.XLOOKUP(N11,$S$7:$S$11,IF(N$3="NO",$U$7:$U$11,$V$7:$V$11),NA(),0,1)</f>
        <v>1</v>
      </c>
      <c r="AJ11" s="1">
        <f t="array" ref="AJ11">_xlfn.XLOOKUP(O11,$S$7:$S$11,IF(O$3="NO",$U$7:$U$11,$V$7:$V$11),NA(),0,1)</f>
        <v>0</v>
      </c>
      <c r="AK11" s="1">
        <f t="array" ref="AK11">_xlfn.XLOOKUP(P11,$S$7:$S$11,IF(P$3="NO",$U$7:$U$11,$V$7:$V$11),NA(),0,1)</f>
        <v>1</v>
      </c>
      <c r="AL11" s="1">
        <f t="array" ref="AL11">_xlfn.XLOOKUP(Q11,$S$7:$S$11,IF(Q$3="NO",$U$7:$U$11,$V$7:$V$11),NA(),0,1)</f>
        <v>1</v>
      </c>
      <c r="AO11" t="str">
        <f t="shared" si="2"/>
        <v>Drain step 2</v>
      </c>
      <c r="AP11">
        <v>0</v>
      </c>
      <c r="AQ11">
        <v>2501</v>
      </c>
      <c r="AR11">
        <v>1002</v>
      </c>
      <c r="AS11">
        <v>4032</v>
      </c>
      <c r="AT11">
        <v>60</v>
      </c>
      <c r="AU11">
        <f>IF(Z11=0,0,AT11)</f>
        <v>60</v>
      </c>
      <c r="AV11">
        <f t="shared" si="3"/>
        <v>1</v>
      </c>
      <c r="AW11" s="26">
        <f t="shared" si="4"/>
        <v>0</v>
      </c>
      <c r="AX11">
        <f t="shared" si="5"/>
        <v>1</v>
      </c>
      <c r="AY11">
        <f t="shared" si="5"/>
        <v>1</v>
      </c>
      <c r="AZ11">
        <f t="shared" si="5"/>
        <v>0</v>
      </c>
      <c r="BA11">
        <f t="shared" si="5"/>
        <v>1</v>
      </c>
      <c r="BB11">
        <f t="shared" si="5"/>
        <v>1</v>
      </c>
      <c r="BC11">
        <f t="shared" si="5"/>
        <v>0</v>
      </c>
      <c r="BD11">
        <f t="shared" si="5"/>
        <v>1</v>
      </c>
      <c r="BE11">
        <f t="shared" si="5"/>
        <v>0</v>
      </c>
      <c r="BF11">
        <f t="shared" si="5"/>
        <v>1</v>
      </c>
      <c r="BG11">
        <f t="shared" si="5"/>
        <v>1</v>
      </c>
      <c r="BH11">
        <v>1</v>
      </c>
      <c r="BI11">
        <v>0</v>
      </c>
      <c r="BJ11">
        <v>1</v>
      </c>
      <c r="BK11">
        <v>0</v>
      </c>
      <c r="BL11">
        <v>1</v>
      </c>
      <c r="BM11">
        <v>60000</v>
      </c>
      <c r="BN11">
        <v>200</v>
      </c>
      <c r="BO11">
        <v>20</v>
      </c>
      <c r="BP11">
        <v>100</v>
      </c>
      <c r="BQ11">
        <v>100</v>
      </c>
      <c r="BR11">
        <v>60000</v>
      </c>
      <c r="BS11">
        <v>1000</v>
      </c>
      <c r="BT11">
        <v>37</v>
      </c>
      <c r="BU11">
        <v>1</v>
      </c>
      <c r="BV11">
        <v>0.9</v>
      </c>
      <c r="BW11">
        <v>3.1250000000000002E-3</v>
      </c>
      <c r="BX11">
        <v>3.1250000000000002E-3</v>
      </c>
      <c r="BY11">
        <v>2</v>
      </c>
      <c r="BZ11">
        <v>5</v>
      </c>
      <c r="CA11">
        <v>1</v>
      </c>
      <c r="CB11">
        <v>1</v>
      </c>
      <c r="CC11">
        <v>2</v>
      </c>
      <c r="CD11">
        <v>0</v>
      </c>
      <c r="CE11">
        <v>1</v>
      </c>
      <c r="CF11">
        <v>2</v>
      </c>
      <c r="CG11">
        <v>1</v>
      </c>
      <c r="CH11">
        <v>1</v>
      </c>
      <c r="CI11">
        <v>1</v>
      </c>
      <c r="CJ11">
        <v>0</v>
      </c>
      <c r="CK11">
        <v>0</v>
      </c>
      <c r="CL11">
        <v>1</v>
      </c>
      <c r="CM11">
        <v>1</v>
      </c>
      <c r="CN11">
        <v>0</v>
      </c>
      <c r="CO11">
        <v>0</v>
      </c>
      <c r="CP11">
        <v>27</v>
      </c>
      <c r="CQ11">
        <v>29</v>
      </c>
      <c r="CR11">
        <v>31</v>
      </c>
      <c r="CS11">
        <v>33</v>
      </c>
      <c r="CT11">
        <v>39</v>
      </c>
      <c r="CU11">
        <v>40</v>
      </c>
      <c r="CV11">
        <v>41</v>
      </c>
      <c r="CW11">
        <v>42</v>
      </c>
      <c r="CX11">
        <v>11</v>
      </c>
      <c r="CY11">
        <v>2</v>
      </c>
      <c r="CZ11">
        <v>3</v>
      </c>
      <c r="DA11">
        <v>4</v>
      </c>
      <c r="DB11">
        <v>5</v>
      </c>
      <c r="DC11">
        <v>6</v>
      </c>
      <c r="DD11">
        <v>7</v>
      </c>
      <c r="DE11">
        <v>8</v>
      </c>
      <c r="DF11">
        <v>9</v>
      </c>
      <c r="DG11">
        <v>10</v>
      </c>
      <c r="DH11">
        <v>24</v>
      </c>
      <c r="DI11">
        <v>26</v>
      </c>
      <c r="DJ11">
        <v>28</v>
      </c>
      <c r="DK11">
        <v>30</v>
      </c>
      <c r="DL11">
        <v>32</v>
      </c>
      <c r="DM11">
        <v>22</v>
      </c>
      <c r="DN11">
        <v>47</v>
      </c>
      <c r="DO11">
        <v>54</v>
      </c>
      <c r="DP11">
        <v>0</v>
      </c>
      <c r="DQ11">
        <v>8</v>
      </c>
      <c r="DR11">
        <v>0</v>
      </c>
      <c r="DS11">
        <v>0</v>
      </c>
      <c r="DT11">
        <v>115200</v>
      </c>
      <c r="DU11">
        <v>115200</v>
      </c>
      <c r="DV11">
        <v>115200</v>
      </c>
      <c r="DW11">
        <f t="shared" si="6"/>
        <v>4032</v>
      </c>
      <c r="DX11">
        <v>0</v>
      </c>
    </row>
    <row r="12" spans="1:143" ht="15" thickBot="1" x14ac:dyDescent="0.35">
      <c r="A12" s="14" t="s">
        <v>26</v>
      </c>
      <c r="C12" s="14" t="str">
        <f>VLOOKUP(A12,Sequences!$A$3:$E$42,5,FALSE())</f>
        <v>Drain step 3</v>
      </c>
      <c r="D12" t="s">
        <v>265</v>
      </c>
      <c r="E12" s="71" t="s">
        <v>263</v>
      </c>
      <c r="F12" t="s">
        <v>266</v>
      </c>
      <c r="G12" t="s">
        <v>264</v>
      </c>
      <c r="H12" t="s">
        <v>264</v>
      </c>
      <c r="I12" t="s">
        <v>267</v>
      </c>
      <c r="J12" t="s">
        <v>266</v>
      </c>
      <c r="K12" t="s">
        <v>264</v>
      </c>
      <c r="L12" t="s">
        <v>266</v>
      </c>
      <c r="M12" t="s">
        <v>267</v>
      </c>
      <c r="N12" t="s">
        <v>264</v>
      </c>
      <c r="O12" t="s">
        <v>266</v>
      </c>
      <c r="P12" t="s">
        <v>266</v>
      </c>
      <c r="Q12" t="s">
        <v>267</v>
      </c>
      <c r="X12" t="str">
        <f t="shared" si="0"/>
        <v>4033</v>
      </c>
      <c r="Y12">
        <f t="shared" si="1"/>
        <v>1</v>
      </c>
      <c r="Z12">
        <f t="shared" si="1"/>
        <v>0</v>
      </c>
      <c r="AA12" s="1">
        <f t="array" ref="AA12">_xlfn.XLOOKUP(F12,$S$7:$S$11,IF(F$3="NO",$U$7:$U$11,$V$7:$V$11),NA(),0,1)</f>
        <v>1</v>
      </c>
      <c r="AB12" s="1">
        <f t="array" ref="AB12">_xlfn.XLOOKUP(G12,$S$7:$S$11,IF(G$3="NO",$U$7:$U$11,$V$7:$V$11),NA(),0,1)</f>
        <v>0</v>
      </c>
      <c r="AC12" s="1">
        <f t="array" ref="AC12">_xlfn.XLOOKUP(H12,$S$7:$S$11,IF(H$3="NO",$U$7:$U$11,$V$7:$V$11),NA(),0,1)</f>
        <v>0</v>
      </c>
      <c r="AD12" s="1">
        <f t="array" ref="AD12">_xlfn.XLOOKUP(I12,$S$7:$S$11,IF(I$3="NO",$U$7:$U$11,$V$7:$V$11),NA(),0,1)</f>
        <v>1</v>
      </c>
      <c r="AE12" s="1">
        <f t="array" ref="AE12">_xlfn.XLOOKUP(J12,$S$7:$S$11,IF(J$3="NO",$U$7:$U$11,$V$7:$V$11),NA(),0,1)</f>
        <v>1</v>
      </c>
      <c r="AF12" s="1">
        <f t="array" ref="AF12">_xlfn.XLOOKUP(K12,$S$7:$S$11,IF(K$3="NO",$U$7:$U$11,$V$7:$V$11),NA(),0,1)</f>
        <v>0</v>
      </c>
      <c r="AG12" s="1">
        <f t="array" ref="AG12">_xlfn.XLOOKUP(L12,$S$7:$S$11,IF(L$3="NO",$U$7:$U$11,$V$7:$V$11),NA(),0,1)</f>
        <v>1</v>
      </c>
      <c r="AH12" s="1">
        <f t="array" ref="AH12">_xlfn.XLOOKUP(M12,$S$7:$S$11,IF(M$3="NO",$U$7:$U$11,$V$7:$V$11),NA(),0,1)</f>
        <v>1</v>
      </c>
      <c r="AI12" s="1">
        <f t="array" ref="AI12">_xlfn.XLOOKUP(N12,$S$7:$S$11,IF(N$3="NO",$U$7:$U$11,$V$7:$V$11),NA(),0,1)</f>
        <v>0</v>
      </c>
      <c r="AJ12" s="1">
        <f t="array" ref="AJ12">_xlfn.XLOOKUP(O12,$S$7:$S$11,IF(O$3="NO",$U$7:$U$11,$V$7:$V$11),NA(),0,1)</f>
        <v>0</v>
      </c>
      <c r="AK12" s="1">
        <f t="array" ref="AK12">_xlfn.XLOOKUP(P12,$S$7:$S$11,IF(P$3="NO",$U$7:$U$11,$V$7:$V$11),NA(),0,1)</f>
        <v>1</v>
      </c>
      <c r="AL12" s="1">
        <f t="array" ref="AL12">_xlfn.XLOOKUP(Q12,$S$7:$S$11,IF(Q$3="NO",$U$7:$U$11,$V$7:$V$11),NA(),0,1)</f>
        <v>1</v>
      </c>
      <c r="AO12" t="str">
        <f t="shared" si="2"/>
        <v>Drain step 3</v>
      </c>
      <c r="AP12">
        <v>0</v>
      </c>
      <c r="AQ12">
        <v>2501</v>
      </c>
      <c r="AR12">
        <v>1002</v>
      </c>
      <c r="AS12">
        <v>4033</v>
      </c>
      <c r="AT12">
        <v>60</v>
      </c>
      <c r="AU12">
        <f>IF(Z12=0,0,AT12)</f>
        <v>0</v>
      </c>
      <c r="AV12">
        <v>1</v>
      </c>
      <c r="AW12" s="26">
        <f t="shared" si="4"/>
        <v>1</v>
      </c>
      <c r="AX12">
        <f t="shared" si="5"/>
        <v>0</v>
      </c>
      <c r="AY12">
        <f t="shared" si="5"/>
        <v>1</v>
      </c>
      <c r="AZ12">
        <f t="shared" si="5"/>
        <v>1</v>
      </c>
      <c r="BA12">
        <f t="shared" si="5"/>
        <v>0</v>
      </c>
      <c r="BB12">
        <f t="shared" si="5"/>
        <v>1</v>
      </c>
      <c r="BC12">
        <f t="shared" si="5"/>
        <v>1</v>
      </c>
      <c r="BD12">
        <f t="shared" si="5"/>
        <v>0</v>
      </c>
      <c r="BE12">
        <f t="shared" si="5"/>
        <v>0</v>
      </c>
      <c r="BF12">
        <f t="shared" si="5"/>
        <v>1</v>
      </c>
      <c r="BG12">
        <f t="shared" si="5"/>
        <v>1</v>
      </c>
      <c r="BH12">
        <v>1</v>
      </c>
      <c r="BI12">
        <v>0</v>
      </c>
      <c r="BJ12">
        <v>1</v>
      </c>
      <c r="BK12">
        <v>0</v>
      </c>
      <c r="BL12">
        <v>1</v>
      </c>
      <c r="BM12">
        <v>10000</v>
      </c>
      <c r="BN12">
        <v>200</v>
      </c>
      <c r="BO12">
        <v>20</v>
      </c>
      <c r="BP12">
        <v>100</v>
      </c>
      <c r="BQ12">
        <v>100</v>
      </c>
      <c r="BR12">
        <v>60000</v>
      </c>
      <c r="BS12">
        <v>1000</v>
      </c>
      <c r="BT12">
        <v>37</v>
      </c>
      <c r="BU12">
        <v>1</v>
      </c>
      <c r="BV12">
        <v>0.9</v>
      </c>
      <c r="BW12">
        <v>3.1250000000000002E-3</v>
      </c>
      <c r="BX12">
        <v>3.1250000000000002E-3</v>
      </c>
      <c r="BY12">
        <v>2</v>
      </c>
      <c r="BZ12">
        <v>5</v>
      </c>
      <c r="CA12">
        <v>1</v>
      </c>
      <c r="CB12">
        <v>1</v>
      </c>
      <c r="CC12">
        <v>2</v>
      </c>
      <c r="CD12">
        <v>0</v>
      </c>
      <c r="CE12">
        <v>1</v>
      </c>
      <c r="CF12">
        <v>2</v>
      </c>
      <c r="CG12">
        <v>1</v>
      </c>
      <c r="CH12">
        <v>1</v>
      </c>
      <c r="CI12">
        <v>1</v>
      </c>
      <c r="CJ12">
        <v>0</v>
      </c>
      <c r="CK12">
        <v>0</v>
      </c>
      <c r="CL12">
        <v>1</v>
      </c>
      <c r="CM12">
        <v>1</v>
      </c>
      <c r="CN12">
        <v>0</v>
      </c>
      <c r="CO12">
        <v>0</v>
      </c>
      <c r="CP12">
        <v>27</v>
      </c>
      <c r="CQ12">
        <v>29</v>
      </c>
      <c r="CR12">
        <v>31</v>
      </c>
      <c r="CS12">
        <v>33</v>
      </c>
      <c r="CT12">
        <v>39</v>
      </c>
      <c r="CU12">
        <v>40</v>
      </c>
      <c r="CV12">
        <v>41</v>
      </c>
      <c r="CW12">
        <v>42</v>
      </c>
      <c r="CX12">
        <v>11</v>
      </c>
      <c r="CY12">
        <v>2</v>
      </c>
      <c r="CZ12">
        <v>3</v>
      </c>
      <c r="DA12">
        <v>4</v>
      </c>
      <c r="DB12">
        <v>5</v>
      </c>
      <c r="DC12">
        <v>6</v>
      </c>
      <c r="DD12">
        <v>7</v>
      </c>
      <c r="DE12">
        <v>8</v>
      </c>
      <c r="DF12">
        <v>9</v>
      </c>
      <c r="DG12">
        <v>10</v>
      </c>
      <c r="DH12">
        <v>24</v>
      </c>
      <c r="DI12">
        <v>26</v>
      </c>
      <c r="DJ12">
        <v>28</v>
      </c>
      <c r="DK12">
        <v>30</v>
      </c>
      <c r="DL12">
        <v>32</v>
      </c>
      <c r="DM12">
        <v>22</v>
      </c>
      <c r="DN12">
        <v>47</v>
      </c>
      <c r="DO12">
        <v>54</v>
      </c>
      <c r="DP12">
        <v>0</v>
      </c>
      <c r="DQ12">
        <v>8</v>
      </c>
      <c r="DR12">
        <v>0</v>
      </c>
      <c r="DS12">
        <v>0</v>
      </c>
      <c r="DT12">
        <v>115200</v>
      </c>
      <c r="DU12">
        <v>115200</v>
      </c>
      <c r="DV12">
        <v>115200</v>
      </c>
      <c r="DW12">
        <f t="shared" si="6"/>
        <v>4033</v>
      </c>
      <c r="DX12">
        <v>0</v>
      </c>
    </row>
    <row r="13" spans="1:143" x14ac:dyDescent="0.3">
      <c r="A13" s="14" t="s">
        <v>29</v>
      </c>
      <c r="C13" s="14" t="str">
        <f>VLOOKUP(A13,Sequences!$A$3:$E$42,5,FALSE())</f>
        <v>Drain to empty the reservoir</v>
      </c>
      <c r="D13" t="s">
        <v>265</v>
      </c>
      <c r="E13" t="s">
        <v>263</v>
      </c>
      <c r="F13" t="s">
        <v>266</v>
      </c>
      <c r="G13" t="s">
        <v>264</v>
      </c>
      <c r="H13" t="s">
        <v>266</v>
      </c>
      <c r="I13" t="s">
        <v>267</v>
      </c>
      <c r="J13" t="s">
        <v>266</v>
      </c>
      <c r="K13" t="s">
        <v>264</v>
      </c>
      <c r="L13" t="s">
        <v>266</v>
      </c>
      <c r="M13" t="s">
        <v>266</v>
      </c>
      <c r="N13" t="s">
        <v>267</v>
      </c>
      <c r="O13" t="s">
        <v>267</v>
      </c>
      <c r="P13" t="s">
        <v>267</v>
      </c>
      <c r="Q13" t="s">
        <v>266</v>
      </c>
      <c r="X13" t="str">
        <f t="shared" si="0"/>
        <v>4034</v>
      </c>
      <c r="Y13">
        <f t="shared" si="1"/>
        <v>1</v>
      </c>
      <c r="Z13">
        <f t="shared" si="1"/>
        <v>0</v>
      </c>
      <c r="AA13" s="1">
        <f t="array" ref="AA13">_xlfn.XLOOKUP(F13,$S$7:$S$11,IF(F$3="NO",$U$7:$U$11,$V$7:$V$11),NA(),0,1)</f>
        <v>1</v>
      </c>
      <c r="AB13" s="1">
        <f t="array" ref="AB13">_xlfn.XLOOKUP(G13,$S$7:$S$11,IF(G$3="NO",$U$7:$U$11,$V$7:$V$11),NA(),0,1)</f>
        <v>0</v>
      </c>
      <c r="AC13" s="1">
        <f t="array" ref="AC13">_xlfn.XLOOKUP(H13,$S$7:$S$11,IF(H$3="NO",$U$7:$U$11,$V$7:$V$11),NA(),0,1)</f>
        <v>1</v>
      </c>
      <c r="AD13" s="1">
        <f t="array" ref="AD13">_xlfn.XLOOKUP(I13,$S$7:$S$11,IF(I$3="NO",$U$7:$U$11,$V$7:$V$11),NA(),0,1)</f>
        <v>1</v>
      </c>
      <c r="AE13" s="1">
        <f t="array" ref="AE13">_xlfn.XLOOKUP(J13,$S$7:$S$11,IF(J$3="NO",$U$7:$U$11,$V$7:$V$11),NA(),0,1)</f>
        <v>1</v>
      </c>
      <c r="AF13" s="1">
        <f t="array" ref="AF13">_xlfn.XLOOKUP(K13,$S$7:$S$11,IF(K$3="NO",$U$7:$U$11,$V$7:$V$11),NA(),0,1)</f>
        <v>0</v>
      </c>
      <c r="AG13" s="1">
        <f t="array" ref="AG13">_xlfn.XLOOKUP(L13,$S$7:$S$11,IF(L$3="NO",$U$7:$U$11,$V$7:$V$11),NA(),0,1)</f>
        <v>1</v>
      </c>
      <c r="AH13" s="1">
        <f t="array" ref="AH13">_xlfn.XLOOKUP(M13,$S$7:$S$11,IF(M$3="NO",$U$7:$U$11,$V$7:$V$11),NA(),0,1)</f>
        <v>0</v>
      </c>
      <c r="AI13" s="1">
        <f t="array" ref="AI13">_xlfn.XLOOKUP(N13,$S$7:$S$11,IF(N$3="NO",$U$7:$U$11,$V$7:$V$11),NA(),0,1)</f>
        <v>1</v>
      </c>
      <c r="AJ13" s="1">
        <f t="array" ref="AJ13">_xlfn.XLOOKUP(O13,$S$7:$S$11,IF(O$3="NO",$U$7:$U$11,$V$7:$V$11),NA(),0,1)</f>
        <v>1</v>
      </c>
      <c r="AK13" s="1">
        <f t="array" ref="AK13">_xlfn.XLOOKUP(P13,$S$7:$S$11,IF(P$3="NO",$U$7:$U$11,$V$7:$V$11),NA(),0,1)</f>
        <v>0</v>
      </c>
      <c r="AL13" s="1">
        <f t="array" ref="AL13">_xlfn.XLOOKUP(Q13,$S$7:$S$11,IF(Q$3="NO",$U$7:$U$11,$V$7:$V$11),NA(),0,1)</f>
        <v>0</v>
      </c>
      <c r="AO13" t="str">
        <f t="shared" si="2"/>
        <v>Drain to empty the reservoir</v>
      </c>
      <c r="AP13">
        <v>0</v>
      </c>
      <c r="AQ13">
        <v>2501</v>
      </c>
      <c r="AR13">
        <v>1002</v>
      </c>
      <c r="AS13">
        <v>4034</v>
      </c>
      <c r="AT13">
        <v>60</v>
      </c>
      <c r="AU13">
        <f>IF(Z13=0,0,AT13)</f>
        <v>0</v>
      </c>
      <c r="AV13">
        <v>1</v>
      </c>
      <c r="AW13" s="26">
        <f t="shared" si="4"/>
        <v>1</v>
      </c>
      <c r="AX13">
        <f t="shared" si="5"/>
        <v>1</v>
      </c>
      <c r="AY13">
        <f t="shared" si="5"/>
        <v>1</v>
      </c>
      <c r="AZ13">
        <f t="shared" si="5"/>
        <v>1</v>
      </c>
      <c r="BA13">
        <f t="shared" si="5"/>
        <v>0</v>
      </c>
      <c r="BB13">
        <f t="shared" si="5"/>
        <v>1</v>
      </c>
      <c r="BC13" s="79">
        <v>1</v>
      </c>
      <c r="BD13">
        <f t="shared" si="5"/>
        <v>1</v>
      </c>
      <c r="BE13">
        <f t="shared" si="5"/>
        <v>1</v>
      </c>
      <c r="BF13">
        <f t="shared" si="5"/>
        <v>0</v>
      </c>
      <c r="BG13">
        <f t="shared" si="5"/>
        <v>0</v>
      </c>
      <c r="BH13">
        <v>1</v>
      </c>
      <c r="BI13">
        <v>0</v>
      </c>
      <c r="BJ13">
        <v>1</v>
      </c>
      <c r="BK13">
        <v>0</v>
      </c>
      <c r="BL13">
        <v>1</v>
      </c>
      <c r="BM13">
        <v>20000</v>
      </c>
      <c r="BN13">
        <v>200</v>
      </c>
      <c r="BO13">
        <v>20</v>
      </c>
      <c r="BP13">
        <v>100</v>
      </c>
      <c r="BQ13">
        <v>100</v>
      </c>
      <c r="BR13">
        <v>60000</v>
      </c>
      <c r="BS13">
        <v>1000</v>
      </c>
      <c r="BT13">
        <v>37</v>
      </c>
      <c r="BU13">
        <v>1</v>
      </c>
      <c r="BV13">
        <v>0.9</v>
      </c>
      <c r="BW13">
        <v>3.1250000000000002E-3</v>
      </c>
      <c r="BX13">
        <v>3.1250000000000002E-3</v>
      </c>
      <c r="BY13">
        <v>2</v>
      </c>
      <c r="BZ13">
        <v>5</v>
      </c>
      <c r="CA13">
        <v>1</v>
      </c>
      <c r="CB13">
        <v>1</v>
      </c>
      <c r="CC13">
        <v>2</v>
      </c>
      <c r="CD13">
        <v>0</v>
      </c>
      <c r="CE13">
        <v>1</v>
      </c>
      <c r="CF13">
        <v>2</v>
      </c>
      <c r="CG13">
        <v>1</v>
      </c>
      <c r="CH13">
        <v>1</v>
      </c>
      <c r="CI13">
        <v>1</v>
      </c>
      <c r="CJ13">
        <v>0</v>
      </c>
      <c r="CK13">
        <v>0</v>
      </c>
      <c r="CL13">
        <v>1</v>
      </c>
      <c r="CM13">
        <v>1</v>
      </c>
      <c r="CN13">
        <v>0</v>
      </c>
      <c r="CO13">
        <v>0</v>
      </c>
      <c r="CP13">
        <v>27</v>
      </c>
      <c r="CQ13">
        <v>29</v>
      </c>
      <c r="CR13">
        <v>31</v>
      </c>
      <c r="CS13">
        <v>33</v>
      </c>
      <c r="CT13">
        <v>39</v>
      </c>
      <c r="CU13">
        <v>40</v>
      </c>
      <c r="CV13">
        <v>41</v>
      </c>
      <c r="CW13">
        <v>42</v>
      </c>
      <c r="CX13">
        <v>11</v>
      </c>
      <c r="CY13">
        <v>2</v>
      </c>
      <c r="CZ13">
        <v>3</v>
      </c>
      <c r="DA13">
        <v>4</v>
      </c>
      <c r="DB13">
        <v>5</v>
      </c>
      <c r="DC13">
        <v>6</v>
      </c>
      <c r="DD13">
        <v>7</v>
      </c>
      <c r="DE13">
        <v>8</v>
      </c>
      <c r="DF13">
        <v>9</v>
      </c>
      <c r="DG13">
        <v>10</v>
      </c>
      <c r="DH13">
        <v>24</v>
      </c>
      <c r="DI13">
        <v>26</v>
      </c>
      <c r="DJ13">
        <v>28</v>
      </c>
      <c r="DK13">
        <v>30</v>
      </c>
      <c r="DL13">
        <v>32</v>
      </c>
      <c r="DM13">
        <v>22</v>
      </c>
      <c r="DN13">
        <v>47</v>
      </c>
      <c r="DO13">
        <v>54</v>
      </c>
      <c r="DP13">
        <v>0</v>
      </c>
      <c r="DQ13">
        <v>8</v>
      </c>
      <c r="DR13">
        <v>0</v>
      </c>
      <c r="DS13">
        <v>0</v>
      </c>
      <c r="DT13">
        <v>115200</v>
      </c>
      <c r="DU13">
        <v>115200</v>
      </c>
      <c r="DV13">
        <v>115200</v>
      </c>
      <c r="DW13">
        <f t="shared" si="6"/>
        <v>4034</v>
      </c>
      <c r="DX13">
        <v>0</v>
      </c>
    </row>
    <row r="14" spans="1:143" x14ac:dyDescent="0.3">
      <c r="A14" s="14" t="s">
        <v>18</v>
      </c>
      <c r="C14" s="14" t="str">
        <f>VLOOKUP(A14,Sequences!$A$3:$E$42,5,FALSE())</f>
        <v>Drain ICS</v>
      </c>
      <c r="D14" t="s">
        <v>265</v>
      </c>
      <c r="E14" t="s">
        <v>265</v>
      </c>
      <c r="F14" t="s">
        <v>267</v>
      </c>
      <c r="G14" t="s">
        <v>267</v>
      </c>
      <c r="H14" t="s">
        <v>266</v>
      </c>
      <c r="I14" t="s">
        <v>266</v>
      </c>
      <c r="J14" t="s">
        <v>266</v>
      </c>
      <c r="K14" t="s">
        <v>266</v>
      </c>
      <c r="L14" t="s">
        <v>264</v>
      </c>
      <c r="M14" t="s">
        <v>264</v>
      </c>
      <c r="N14" t="s">
        <v>267</v>
      </c>
      <c r="O14" t="s">
        <v>266</v>
      </c>
      <c r="P14" t="s">
        <v>267</v>
      </c>
      <c r="Q14" t="s">
        <v>266</v>
      </c>
      <c r="X14" t="str">
        <f t="shared" si="0"/>
        <v>4035</v>
      </c>
      <c r="Y14">
        <f t="shared" si="1"/>
        <v>1</v>
      </c>
      <c r="Z14">
        <f t="shared" si="1"/>
        <v>1</v>
      </c>
      <c r="AA14" s="1">
        <f t="array" ref="AA14">_xlfn.XLOOKUP(F14,$S$7:$S$11,IF(F$3="NO",$U$7:$U$11,$V$7:$V$11),NA(),0,1)</f>
        <v>0</v>
      </c>
      <c r="AB14" s="1">
        <f t="array" ref="AB14">_xlfn.XLOOKUP(G14,$S$7:$S$11,IF(G$3="NO",$U$7:$U$11,$V$7:$V$11),NA(),0,1)</f>
        <v>0</v>
      </c>
      <c r="AC14" s="1">
        <f t="array" ref="AC14">_xlfn.XLOOKUP(H14,$S$7:$S$11,IF(H$3="NO",$U$7:$U$11,$V$7:$V$11),NA(),0,1)</f>
        <v>1</v>
      </c>
      <c r="AD14" s="1">
        <f t="array" ref="AD14">_xlfn.XLOOKUP(I14,$S$7:$S$11,IF(I$3="NO",$U$7:$U$11,$V$7:$V$11),NA(),0,1)</f>
        <v>0</v>
      </c>
      <c r="AE14" s="1">
        <f t="array" ref="AE14">_xlfn.XLOOKUP(J14,$S$7:$S$11,IF(J$3="NO",$U$7:$U$11,$V$7:$V$11),NA(),0,1)</f>
        <v>1</v>
      </c>
      <c r="AF14" s="1">
        <f t="array" ref="AF14">_xlfn.XLOOKUP(K14,$S$7:$S$11,IF(K$3="NO",$U$7:$U$11,$V$7:$V$11),NA(),0,1)</f>
        <v>0</v>
      </c>
      <c r="AG14" s="1">
        <f t="array" ref="AG14">_xlfn.XLOOKUP(L14,$S$7:$S$11,IF(L$3="NO",$U$7:$U$11,$V$7:$V$11),NA(),0,1)</f>
        <v>0</v>
      </c>
      <c r="AH14" s="1">
        <f t="array" ref="AH14">_xlfn.XLOOKUP(M14,$S$7:$S$11,IF(M$3="NO",$U$7:$U$11,$V$7:$V$11),NA(),0,1)</f>
        <v>0</v>
      </c>
      <c r="AI14" s="1">
        <f t="array" ref="AI14">_xlfn.XLOOKUP(N14,$S$7:$S$11,IF(N$3="NO",$U$7:$U$11,$V$7:$V$11),NA(),0,1)</f>
        <v>1</v>
      </c>
      <c r="AJ14" s="1">
        <f t="array" ref="AJ14">_xlfn.XLOOKUP(O14,$S$7:$S$11,IF(O$3="NO",$U$7:$U$11,$V$7:$V$11),NA(),0,1)</f>
        <v>0</v>
      </c>
      <c r="AK14" s="1">
        <f t="array" ref="AK14">_xlfn.XLOOKUP(P14,$S$7:$S$11,IF(P$3="NO",$U$7:$U$11,$V$7:$V$11),NA(),0,1)</f>
        <v>0</v>
      </c>
      <c r="AL14" s="1">
        <f t="array" ref="AL14">_xlfn.XLOOKUP(Q14,$S$7:$S$11,IF(Q$3="NO",$U$7:$U$11,$V$7:$V$11),NA(),0,1)</f>
        <v>0</v>
      </c>
      <c r="AO14" t="str">
        <f t="shared" si="2"/>
        <v>Drain ICS</v>
      </c>
      <c r="AP14">
        <v>0</v>
      </c>
      <c r="AQ14">
        <v>2501</v>
      </c>
      <c r="AR14">
        <v>1002</v>
      </c>
      <c r="AS14">
        <v>4035</v>
      </c>
      <c r="AT14">
        <v>100</v>
      </c>
      <c r="AU14">
        <f>IF(Z14=0,0,AT14)</f>
        <v>100</v>
      </c>
      <c r="AV14">
        <v>0</v>
      </c>
      <c r="AW14" s="26">
        <f t="shared" si="4"/>
        <v>1</v>
      </c>
      <c r="AX14">
        <f t="shared" si="5"/>
        <v>1</v>
      </c>
      <c r="AY14">
        <f t="shared" si="5"/>
        <v>0</v>
      </c>
      <c r="AZ14">
        <f t="shared" si="5"/>
        <v>1</v>
      </c>
      <c r="BA14">
        <f t="shared" si="5"/>
        <v>0</v>
      </c>
      <c r="BB14">
        <f t="shared" si="5"/>
        <v>0</v>
      </c>
      <c r="BC14">
        <f t="shared" si="5"/>
        <v>0</v>
      </c>
      <c r="BD14">
        <f t="shared" si="5"/>
        <v>1</v>
      </c>
      <c r="BE14">
        <f t="shared" si="5"/>
        <v>0</v>
      </c>
      <c r="BF14">
        <f t="shared" si="5"/>
        <v>0</v>
      </c>
      <c r="BG14">
        <f t="shared" si="5"/>
        <v>0</v>
      </c>
      <c r="BH14">
        <v>1</v>
      </c>
      <c r="BI14">
        <v>0</v>
      </c>
      <c r="BJ14">
        <v>1</v>
      </c>
      <c r="BK14">
        <v>0</v>
      </c>
      <c r="BL14">
        <v>1</v>
      </c>
      <c r="BM14">
        <v>180000</v>
      </c>
      <c r="BN14">
        <v>200</v>
      </c>
      <c r="BO14">
        <v>20</v>
      </c>
      <c r="BP14">
        <v>100</v>
      </c>
      <c r="BQ14">
        <v>100</v>
      </c>
      <c r="BR14">
        <v>60000</v>
      </c>
      <c r="BS14">
        <v>1000</v>
      </c>
      <c r="BT14">
        <v>37</v>
      </c>
      <c r="BU14">
        <v>1</v>
      </c>
      <c r="BV14">
        <v>0.9</v>
      </c>
      <c r="BW14">
        <v>3.1250000000000002E-3</v>
      </c>
      <c r="BX14">
        <v>3.1250000000000002E-3</v>
      </c>
      <c r="BY14">
        <v>2</v>
      </c>
      <c r="BZ14">
        <v>5</v>
      </c>
      <c r="CA14">
        <v>1</v>
      </c>
      <c r="CB14">
        <v>1</v>
      </c>
      <c r="CC14">
        <v>2</v>
      </c>
      <c r="CD14">
        <v>0</v>
      </c>
      <c r="CE14">
        <v>1</v>
      </c>
      <c r="CF14">
        <v>2</v>
      </c>
      <c r="CG14">
        <v>1</v>
      </c>
      <c r="CH14">
        <v>1</v>
      </c>
      <c r="CI14">
        <v>1</v>
      </c>
      <c r="CJ14">
        <v>0</v>
      </c>
      <c r="CK14">
        <v>0</v>
      </c>
      <c r="CL14">
        <v>1</v>
      </c>
      <c r="CM14">
        <v>1</v>
      </c>
      <c r="CN14">
        <v>0</v>
      </c>
      <c r="CO14">
        <v>0</v>
      </c>
      <c r="CP14">
        <v>27</v>
      </c>
      <c r="CQ14">
        <v>29</v>
      </c>
      <c r="CR14">
        <v>31</v>
      </c>
      <c r="CS14">
        <v>33</v>
      </c>
      <c r="CT14">
        <v>39</v>
      </c>
      <c r="CU14">
        <v>40</v>
      </c>
      <c r="CV14">
        <v>41</v>
      </c>
      <c r="CW14">
        <v>42</v>
      </c>
      <c r="CX14">
        <v>11</v>
      </c>
      <c r="CY14">
        <v>2</v>
      </c>
      <c r="CZ14">
        <v>3</v>
      </c>
      <c r="DA14">
        <v>4</v>
      </c>
      <c r="DB14">
        <v>5</v>
      </c>
      <c r="DC14">
        <v>6</v>
      </c>
      <c r="DD14">
        <v>7</v>
      </c>
      <c r="DE14">
        <v>8</v>
      </c>
      <c r="DF14">
        <v>9</v>
      </c>
      <c r="DG14">
        <v>10</v>
      </c>
      <c r="DH14">
        <v>24</v>
      </c>
      <c r="DI14">
        <v>26</v>
      </c>
      <c r="DJ14">
        <v>28</v>
      </c>
      <c r="DK14">
        <v>30</v>
      </c>
      <c r="DL14">
        <v>32</v>
      </c>
      <c r="DM14">
        <v>22</v>
      </c>
      <c r="DN14">
        <v>47</v>
      </c>
      <c r="DO14">
        <v>54</v>
      </c>
      <c r="DP14">
        <v>0</v>
      </c>
      <c r="DQ14">
        <v>8</v>
      </c>
      <c r="DR14">
        <v>0</v>
      </c>
      <c r="DS14">
        <v>0</v>
      </c>
      <c r="DT14">
        <v>115200</v>
      </c>
      <c r="DU14">
        <v>115200</v>
      </c>
      <c r="DV14">
        <v>115200</v>
      </c>
      <c r="DW14">
        <f t="shared" si="6"/>
        <v>4035</v>
      </c>
      <c r="DX14">
        <v>0</v>
      </c>
    </row>
    <row r="15" spans="1:143" x14ac:dyDescent="0.3">
      <c r="A15" s="14" t="s">
        <v>129</v>
      </c>
      <c r="C15" s="14" t="str">
        <f>VLOOKUP(A15,Sequences!$A$3:$E$42,5,FALSE())</f>
        <v>Sampling</v>
      </c>
      <c r="X15" t="str">
        <f t="shared" si="0"/>
        <v>4040</v>
      </c>
      <c r="Y15" t="e">
        <f t="shared" si="1"/>
        <v>#N/A</v>
      </c>
      <c r="Z15" t="e">
        <f t="shared" si="1"/>
        <v>#N/A</v>
      </c>
      <c r="AA15" s="1" t="e">
        <f t="array" ref="AA15">_xlfn.XLOOKUP(F15,$S$7:$S$11,IF(F$3="NO",$U$7:$U$11,$V$7:$V$11),NA(),0,1)</f>
        <v>#N/A</v>
      </c>
      <c r="AB15" s="1" t="e">
        <f t="array" ref="AB15">_xlfn.XLOOKUP(G15,$S$7:$S$11,IF(G$3="NO",$U$7:$U$11,$V$7:$V$11),NA(),0,1)</f>
        <v>#N/A</v>
      </c>
      <c r="AC15" s="1" t="e">
        <f t="array" ref="AC15">_xlfn.XLOOKUP(H15,$S$7:$S$11,IF(H$3="NO",$U$7:$U$11,$V$7:$V$11),NA(),0,1)</f>
        <v>#N/A</v>
      </c>
      <c r="AD15" s="1" t="e">
        <f t="array" ref="AD15">_xlfn.XLOOKUP(I15,$S$7:$S$11,IF(I$3="NO",$U$7:$U$11,$V$7:$V$11),NA(),0,1)</f>
        <v>#N/A</v>
      </c>
      <c r="AE15" s="1" t="e">
        <f t="array" ref="AE15">_xlfn.XLOOKUP(J15,$S$7:$S$11,IF(J$3="NO",$U$7:$U$11,$V$7:$V$11),NA(),0,1)</f>
        <v>#N/A</v>
      </c>
      <c r="AF15" s="1" t="e">
        <f t="array" ref="AF15">_xlfn.XLOOKUP(K15,$S$7:$S$11,IF(K$3="NO",$U$7:$U$11,$V$7:$V$11),NA(),0,1)</f>
        <v>#N/A</v>
      </c>
      <c r="AG15" s="1" t="e">
        <f t="array" ref="AG15">_xlfn.XLOOKUP(L15,$S$7:$S$11,IF(L$3="NO",$U$7:$U$11,$V$7:$V$11),NA(),0,1)</f>
        <v>#N/A</v>
      </c>
      <c r="AH15" s="1" t="e">
        <f t="array" ref="AH15">_xlfn.XLOOKUP(M15,$S$7:$S$11,IF(M$3="NO",$U$7:$U$11,$V$7:$V$11),NA(),0,1)</f>
        <v>#N/A</v>
      </c>
      <c r="AI15" s="1" t="e">
        <f t="array" ref="AI15">_xlfn.XLOOKUP(N15,$S$7:$S$11,IF(N$3="NO",$U$7:$U$11,$V$7:$V$11),NA(),0,1)</f>
        <v>#N/A</v>
      </c>
      <c r="AJ15" s="1" t="e">
        <f t="array" ref="AJ15">_xlfn.XLOOKUP(O15,$S$7:$S$11,IF(O$3="NO",$U$7:$U$11,$V$7:$V$11),NA(),0,1)</f>
        <v>#N/A</v>
      </c>
      <c r="AK15" s="1" t="e">
        <f t="array" ref="AK15">_xlfn.XLOOKUP(P15,$S$7:$S$11,IF(P$3="NO",$U$7:$U$11,$V$7:$V$11),NA(),0,1)</f>
        <v>#N/A</v>
      </c>
      <c r="AL15" s="1" t="e">
        <f t="array" ref="AL15">_xlfn.XLOOKUP(Q15,$S$7:$S$11,IF(Q$3="NO",$U$7:$U$11,$V$7:$V$11),NA(),0,1)</f>
        <v>#N/A</v>
      </c>
      <c r="AO15" t="str">
        <f t="shared" si="2"/>
        <v>Sampling</v>
      </c>
      <c r="AP15">
        <v>0</v>
      </c>
      <c r="AQ15">
        <v>2501</v>
      </c>
      <c r="AR15">
        <v>1002</v>
      </c>
      <c r="AS15">
        <v>4040</v>
      </c>
      <c r="AT15">
        <v>5</v>
      </c>
      <c r="AU15" t="e">
        <f>IF(Z15=0,0,5)</f>
        <v>#N/A</v>
      </c>
      <c r="AV15" t="e">
        <f t="shared" ref="AV15:AV33" si="7">AA15</f>
        <v>#N/A</v>
      </c>
      <c r="AW15" s="26" t="e">
        <f t="shared" si="4"/>
        <v>#N/A</v>
      </c>
      <c r="AX15" t="e">
        <f t="shared" si="5"/>
        <v>#N/A</v>
      </c>
      <c r="AY15" t="e">
        <f t="shared" si="5"/>
        <v>#N/A</v>
      </c>
      <c r="AZ15" t="e">
        <f t="shared" si="5"/>
        <v>#N/A</v>
      </c>
      <c r="BA15" t="e">
        <f t="shared" si="5"/>
        <v>#N/A</v>
      </c>
      <c r="BB15" t="e">
        <f t="shared" si="5"/>
        <v>#N/A</v>
      </c>
      <c r="BC15" t="e">
        <f t="shared" si="5"/>
        <v>#N/A</v>
      </c>
      <c r="BD15" t="e">
        <f t="shared" si="5"/>
        <v>#N/A</v>
      </c>
      <c r="BE15" t="e">
        <f t="shared" si="5"/>
        <v>#N/A</v>
      </c>
      <c r="BF15" t="e">
        <f t="shared" si="5"/>
        <v>#N/A</v>
      </c>
      <c r="BG15" t="e">
        <f t="shared" si="5"/>
        <v>#N/A</v>
      </c>
      <c r="BH15">
        <v>1</v>
      </c>
      <c r="BI15">
        <v>0</v>
      </c>
      <c r="BJ15">
        <v>1</v>
      </c>
      <c r="BK15">
        <v>0</v>
      </c>
      <c r="BL15">
        <v>1</v>
      </c>
      <c r="BM15">
        <v>2500</v>
      </c>
      <c r="BN15">
        <v>200</v>
      </c>
      <c r="BO15">
        <v>20</v>
      </c>
      <c r="BP15">
        <v>100</v>
      </c>
      <c r="BQ15">
        <v>100</v>
      </c>
      <c r="BR15">
        <v>60000</v>
      </c>
      <c r="BS15">
        <v>1000</v>
      </c>
      <c r="BT15">
        <v>37</v>
      </c>
      <c r="BU15">
        <v>1</v>
      </c>
      <c r="BV15">
        <v>0.9</v>
      </c>
      <c r="BW15">
        <v>3.1250000000000002E-3</v>
      </c>
      <c r="BX15">
        <v>3.1250000000000002E-3</v>
      </c>
      <c r="BY15">
        <v>2</v>
      </c>
      <c r="BZ15">
        <v>5</v>
      </c>
      <c r="CA15">
        <v>1</v>
      </c>
      <c r="CB15">
        <v>1</v>
      </c>
      <c r="CC15">
        <v>2</v>
      </c>
      <c r="CD15">
        <v>0</v>
      </c>
      <c r="CE15">
        <v>1</v>
      </c>
      <c r="CF15">
        <v>2</v>
      </c>
      <c r="CG15">
        <v>1</v>
      </c>
      <c r="CH15">
        <v>1</v>
      </c>
      <c r="CI15">
        <v>1</v>
      </c>
      <c r="CJ15">
        <v>0</v>
      </c>
      <c r="CK15">
        <v>0</v>
      </c>
      <c r="CL15">
        <v>1</v>
      </c>
      <c r="CM15">
        <v>1</v>
      </c>
      <c r="CN15">
        <v>0</v>
      </c>
      <c r="CO15">
        <v>0</v>
      </c>
      <c r="CP15">
        <v>27</v>
      </c>
      <c r="CQ15">
        <v>29</v>
      </c>
      <c r="CR15">
        <v>31</v>
      </c>
      <c r="CS15">
        <v>33</v>
      </c>
      <c r="CT15">
        <v>39</v>
      </c>
      <c r="CU15">
        <v>40</v>
      </c>
      <c r="CV15">
        <v>41</v>
      </c>
      <c r="CW15">
        <v>42</v>
      </c>
      <c r="CX15">
        <v>11</v>
      </c>
      <c r="CY15">
        <v>2</v>
      </c>
      <c r="CZ15">
        <v>3</v>
      </c>
      <c r="DA15">
        <v>4</v>
      </c>
      <c r="DB15">
        <v>5</v>
      </c>
      <c r="DC15">
        <v>6</v>
      </c>
      <c r="DD15">
        <v>7</v>
      </c>
      <c r="DE15">
        <v>8</v>
      </c>
      <c r="DF15">
        <v>9</v>
      </c>
      <c r="DG15">
        <v>10</v>
      </c>
      <c r="DH15">
        <v>24</v>
      </c>
      <c r="DI15">
        <v>26</v>
      </c>
      <c r="DJ15">
        <v>28</v>
      </c>
      <c r="DK15">
        <v>30</v>
      </c>
      <c r="DL15">
        <v>32</v>
      </c>
      <c r="DM15">
        <v>22</v>
      </c>
      <c r="DN15">
        <v>47</v>
      </c>
      <c r="DO15">
        <v>54</v>
      </c>
      <c r="DP15">
        <v>0</v>
      </c>
      <c r="DQ15">
        <v>8</v>
      </c>
      <c r="DR15">
        <v>0</v>
      </c>
      <c r="DS15">
        <v>0</v>
      </c>
      <c r="DT15">
        <v>115200</v>
      </c>
      <c r="DU15">
        <v>115200</v>
      </c>
      <c r="DV15">
        <v>115200</v>
      </c>
      <c r="DW15">
        <f t="shared" si="6"/>
        <v>4040</v>
      </c>
      <c r="DX15">
        <v>0</v>
      </c>
    </row>
    <row r="16" spans="1:143" x14ac:dyDescent="0.3">
      <c r="A16" s="14" t="s">
        <v>100</v>
      </c>
      <c r="C16" s="14" t="str">
        <f>VLOOKUP(A16,Sequences!$A$3:$E$42,5,FALSE())</f>
        <v>Inoculation</v>
      </c>
      <c r="D16" t="s">
        <v>263</v>
      </c>
      <c r="E16" t="s">
        <v>263</v>
      </c>
      <c r="F16" t="s">
        <v>266</v>
      </c>
      <c r="G16" t="s">
        <v>266</v>
      </c>
      <c r="H16" t="s">
        <v>264</v>
      </c>
      <c r="I16" t="s">
        <v>264</v>
      </c>
      <c r="J16" t="s">
        <v>267</v>
      </c>
      <c r="K16" t="s">
        <v>267</v>
      </c>
      <c r="L16" t="s">
        <v>266</v>
      </c>
      <c r="M16" t="s">
        <v>267</v>
      </c>
      <c r="N16" t="s">
        <v>264</v>
      </c>
      <c r="O16" t="s">
        <v>266</v>
      </c>
      <c r="P16" t="s">
        <v>264</v>
      </c>
      <c r="Q16" t="s">
        <v>264</v>
      </c>
      <c r="X16" t="str">
        <f t="shared" si="0"/>
        <v>4050</v>
      </c>
      <c r="Y16">
        <f t="shared" si="1"/>
        <v>0</v>
      </c>
      <c r="Z16">
        <f t="shared" si="1"/>
        <v>0</v>
      </c>
      <c r="AA16" s="1">
        <f t="array" ref="AA16">_xlfn.XLOOKUP(F16,$S$7:$S$11,IF(F$3="NO",$U$7:$U$11,$V$7:$V$11),NA(),0,1)</f>
        <v>1</v>
      </c>
      <c r="AB16" s="1">
        <f t="array" ref="AB16">_xlfn.XLOOKUP(G16,$S$7:$S$11,IF(G$3="NO",$U$7:$U$11,$V$7:$V$11),NA(),0,1)</f>
        <v>1</v>
      </c>
      <c r="AC16" s="1">
        <f t="array" ref="AC16">_xlfn.XLOOKUP(H16,$S$7:$S$11,IF(H$3="NO",$U$7:$U$11,$V$7:$V$11),NA(),0,1)</f>
        <v>0</v>
      </c>
      <c r="AD16" s="1">
        <f t="array" ref="AD16">_xlfn.XLOOKUP(I16,$S$7:$S$11,IF(I$3="NO",$U$7:$U$11,$V$7:$V$11),NA(),0,1)</f>
        <v>0</v>
      </c>
      <c r="AE16" s="1">
        <f t="array" ref="AE16">_xlfn.XLOOKUP(J16,$S$7:$S$11,IF(J$3="NO",$U$7:$U$11,$V$7:$V$11),NA(),0,1)</f>
        <v>0</v>
      </c>
      <c r="AF16" s="1">
        <f t="array" ref="AF16">_xlfn.XLOOKUP(K16,$S$7:$S$11,IF(K$3="NO",$U$7:$U$11,$V$7:$V$11),NA(),0,1)</f>
        <v>1</v>
      </c>
      <c r="AG16" s="1">
        <f t="array" ref="AG16">_xlfn.XLOOKUP(L16,$S$7:$S$11,IF(L$3="NO",$U$7:$U$11,$V$7:$V$11),NA(),0,1)</f>
        <v>1</v>
      </c>
      <c r="AH16" s="1">
        <f t="array" ref="AH16">_xlfn.XLOOKUP(M16,$S$7:$S$11,IF(M$3="NO",$U$7:$U$11,$V$7:$V$11),NA(),0,1)</f>
        <v>1</v>
      </c>
      <c r="AI16" s="1">
        <f t="array" ref="AI16">_xlfn.XLOOKUP(N16,$S$7:$S$11,IF(N$3="NO",$U$7:$U$11,$V$7:$V$11),NA(),0,1)</f>
        <v>0</v>
      </c>
      <c r="AJ16" s="1">
        <f t="array" ref="AJ16">_xlfn.XLOOKUP(O16,$S$7:$S$11,IF(O$3="NO",$U$7:$U$11,$V$7:$V$11),NA(),0,1)</f>
        <v>0</v>
      </c>
      <c r="AK16" s="1">
        <f t="array" ref="AK16">_xlfn.XLOOKUP(P16,$S$7:$S$11,IF(P$3="NO",$U$7:$U$11,$V$7:$V$11),NA(),0,1)</f>
        <v>0</v>
      </c>
      <c r="AL16" s="1">
        <f t="array" ref="AL16">_xlfn.XLOOKUP(Q16,$S$7:$S$11,IF(Q$3="NO",$U$7:$U$11,$V$7:$V$11),NA(),0,1)</f>
        <v>0</v>
      </c>
      <c r="AO16" t="str">
        <f t="shared" si="2"/>
        <v>Inoculation</v>
      </c>
      <c r="AP16">
        <v>0</v>
      </c>
      <c r="AQ16">
        <v>2501</v>
      </c>
      <c r="AR16">
        <v>1002</v>
      </c>
      <c r="AS16">
        <v>4050</v>
      </c>
      <c r="AT16">
        <v>5</v>
      </c>
      <c r="AU16">
        <f>IF(Z16=0,0,5)</f>
        <v>0</v>
      </c>
      <c r="AV16">
        <f t="shared" si="7"/>
        <v>1</v>
      </c>
      <c r="AW16" s="26">
        <f t="shared" si="4"/>
        <v>0</v>
      </c>
      <c r="AX16">
        <f t="shared" si="5"/>
        <v>0</v>
      </c>
      <c r="AY16">
        <f t="shared" si="5"/>
        <v>0</v>
      </c>
      <c r="AZ16">
        <f t="shared" si="5"/>
        <v>0</v>
      </c>
      <c r="BA16">
        <f t="shared" si="5"/>
        <v>1</v>
      </c>
      <c r="BB16">
        <f t="shared" si="5"/>
        <v>1</v>
      </c>
      <c r="BC16">
        <f t="shared" si="5"/>
        <v>1</v>
      </c>
      <c r="BD16">
        <f t="shared" si="5"/>
        <v>0</v>
      </c>
      <c r="BE16">
        <f t="shared" si="5"/>
        <v>0</v>
      </c>
      <c r="BF16">
        <f t="shared" si="5"/>
        <v>0</v>
      </c>
      <c r="BG16">
        <f t="shared" si="5"/>
        <v>0</v>
      </c>
      <c r="BH16">
        <v>1</v>
      </c>
      <c r="BI16">
        <v>0</v>
      </c>
      <c r="BJ16">
        <v>1</v>
      </c>
      <c r="BK16">
        <v>0</v>
      </c>
      <c r="BL16">
        <v>1</v>
      </c>
      <c r="BM16">
        <v>2500</v>
      </c>
      <c r="BN16">
        <v>200</v>
      </c>
      <c r="BO16">
        <v>20</v>
      </c>
      <c r="BP16">
        <v>100</v>
      </c>
      <c r="BQ16">
        <v>100</v>
      </c>
      <c r="BR16">
        <v>60000</v>
      </c>
      <c r="BS16">
        <v>1000</v>
      </c>
      <c r="BT16">
        <v>37</v>
      </c>
      <c r="BU16">
        <v>1</v>
      </c>
      <c r="BV16">
        <v>0.9</v>
      </c>
      <c r="BW16">
        <v>3.1250000000000002E-3</v>
      </c>
      <c r="BX16">
        <v>3.1250000000000002E-3</v>
      </c>
      <c r="BY16">
        <v>2</v>
      </c>
      <c r="BZ16">
        <v>5</v>
      </c>
      <c r="CA16">
        <v>1</v>
      </c>
      <c r="CB16">
        <v>1</v>
      </c>
      <c r="CC16">
        <v>2</v>
      </c>
      <c r="CD16">
        <v>0</v>
      </c>
      <c r="CE16">
        <v>1</v>
      </c>
      <c r="CF16">
        <v>2</v>
      </c>
      <c r="CG16">
        <v>1</v>
      </c>
      <c r="CH16">
        <v>1</v>
      </c>
      <c r="CI16">
        <v>1</v>
      </c>
      <c r="CJ16">
        <v>0</v>
      </c>
      <c r="CK16">
        <v>0</v>
      </c>
      <c r="CL16">
        <v>1</v>
      </c>
      <c r="CM16">
        <v>1</v>
      </c>
      <c r="CN16">
        <v>0</v>
      </c>
      <c r="CO16">
        <v>0</v>
      </c>
      <c r="CP16">
        <v>27</v>
      </c>
      <c r="CQ16">
        <v>29</v>
      </c>
      <c r="CR16">
        <v>31</v>
      </c>
      <c r="CS16">
        <v>33</v>
      </c>
      <c r="CT16">
        <v>39</v>
      </c>
      <c r="CU16">
        <v>40</v>
      </c>
      <c r="CV16">
        <v>41</v>
      </c>
      <c r="CW16">
        <v>42</v>
      </c>
      <c r="CX16">
        <v>11</v>
      </c>
      <c r="CY16">
        <v>2</v>
      </c>
      <c r="CZ16">
        <v>3</v>
      </c>
      <c r="DA16">
        <v>4</v>
      </c>
      <c r="DB16">
        <v>5</v>
      </c>
      <c r="DC16">
        <v>6</v>
      </c>
      <c r="DD16">
        <v>7</v>
      </c>
      <c r="DE16">
        <v>8</v>
      </c>
      <c r="DF16">
        <v>9</v>
      </c>
      <c r="DG16">
        <v>10</v>
      </c>
      <c r="DH16">
        <v>24</v>
      </c>
      <c r="DI16">
        <v>26</v>
      </c>
      <c r="DJ16">
        <v>28</v>
      </c>
      <c r="DK16">
        <v>30</v>
      </c>
      <c r="DL16">
        <v>32</v>
      </c>
      <c r="DM16">
        <v>22</v>
      </c>
      <c r="DN16">
        <v>47</v>
      </c>
      <c r="DO16">
        <v>54</v>
      </c>
      <c r="DP16">
        <v>0</v>
      </c>
      <c r="DQ16">
        <v>8</v>
      </c>
      <c r="DR16">
        <v>0</v>
      </c>
      <c r="DS16">
        <v>0</v>
      </c>
      <c r="DT16">
        <v>115200</v>
      </c>
      <c r="DU16">
        <v>115200</v>
      </c>
      <c r="DV16">
        <v>115200</v>
      </c>
      <c r="DW16">
        <f t="shared" si="6"/>
        <v>4050</v>
      </c>
      <c r="DX16">
        <v>0</v>
      </c>
    </row>
    <row r="17" spans="1:128" x14ac:dyDescent="0.3">
      <c r="A17" s="14" t="s">
        <v>103</v>
      </c>
      <c r="C17" s="14" t="str">
        <f>VLOOKUP(A17,Sequences!$A$3:$E$42,5,FALSE())</f>
        <v>Dynamic seeding</v>
      </c>
      <c r="D17" t="s">
        <v>263</v>
      </c>
      <c r="E17" t="s">
        <v>263</v>
      </c>
      <c r="F17" t="s">
        <v>266</v>
      </c>
      <c r="G17" t="s">
        <v>266</v>
      </c>
      <c r="H17" t="s">
        <v>264</v>
      </c>
      <c r="I17" t="s">
        <v>264</v>
      </c>
      <c r="J17" t="s">
        <v>266</v>
      </c>
      <c r="K17" t="s">
        <v>266</v>
      </c>
      <c r="L17" t="s">
        <v>264</v>
      </c>
      <c r="M17" t="s">
        <v>264</v>
      </c>
      <c r="N17" t="s">
        <v>264</v>
      </c>
      <c r="O17" t="s">
        <v>264</v>
      </c>
      <c r="P17" t="s">
        <v>264</v>
      </c>
      <c r="Q17" t="s">
        <v>264</v>
      </c>
      <c r="X17" t="str">
        <f t="shared" si="0"/>
        <v>4060</v>
      </c>
      <c r="Y17">
        <f t="shared" si="1"/>
        <v>0</v>
      </c>
      <c r="Z17">
        <f t="shared" si="1"/>
        <v>0</v>
      </c>
      <c r="AA17" s="1">
        <f t="array" ref="AA17">_xlfn.XLOOKUP(F17,$S$7:$S$11,IF(F$3="NO",$U$7:$U$11,$V$7:$V$11),NA(),0,1)</f>
        <v>1</v>
      </c>
      <c r="AB17" s="1">
        <f t="array" ref="AB17">_xlfn.XLOOKUP(G17,$S$7:$S$11,IF(G$3="NO",$U$7:$U$11,$V$7:$V$11),NA(),0,1)</f>
        <v>1</v>
      </c>
      <c r="AC17" s="1">
        <f t="array" ref="AC17">_xlfn.XLOOKUP(H17,$S$7:$S$11,IF(H$3="NO",$U$7:$U$11,$V$7:$V$11),NA(),0,1)</f>
        <v>0</v>
      </c>
      <c r="AD17" s="1">
        <f t="array" ref="AD17">_xlfn.XLOOKUP(I17,$S$7:$S$11,IF(I$3="NO",$U$7:$U$11,$V$7:$V$11),NA(),0,1)</f>
        <v>0</v>
      </c>
      <c r="AE17" s="1">
        <f t="array" ref="AE17">_xlfn.XLOOKUP(J17,$S$7:$S$11,IF(J$3="NO",$U$7:$U$11,$V$7:$V$11),NA(),0,1)</f>
        <v>1</v>
      </c>
      <c r="AF17" s="1">
        <f t="array" ref="AF17">_xlfn.XLOOKUP(K17,$S$7:$S$11,IF(K$3="NO",$U$7:$U$11,$V$7:$V$11),NA(),0,1)</f>
        <v>0</v>
      </c>
      <c r="AG17" s="1">
        <f t="array" ref="AG17">_xlfn.XLOOKUP(L17,$S$7:$S$11,IF(L$3="NO",$U$7:$U$11,$V$7:$V$11),NA(),0,1)</f>
        <v>0</v>
      </c>
      <c r="AH17" s="1">
        <f t="array" ref="AH17">_xlfn.XLOOKUP(M17,$S$7:$S$11,IF(M$3="NO",$U$7:$U$11,$V$7:$V$11),NA(),0,1)</f>
        <v>0</v>
      </c>
      <c r="AI17" s="1">
        <f t="array" ref="AI17">_xlfn.XLOOKUP(N17,$S$7:$S$11,IF(N$3="NO",$U$7:$U$11,$V$7:$V$11),NA(),0,1)</f>
        <v>0</v>
      </c>
      <c r="AJ17" s="1">
        <f t="array" ref="AJ17">_xlfn.XLOOKUP(O17,$S$7:$S$11,IF(O$3="NO",$U$7:$U$11,$V$7:$V$11),NA(),0,1)</f>
        <v>0</v>
      </c>
      <c r="AK17" s="1">
        <f t="array" ref="AK17">_xlfn.XLOOKUP(P17,$S$7:$S$11,IF(P$3="NO",$U$7:$U$11,$V$7:$V$11),NA(),0,1)</f>
        <v>0</v>
      </c>
      <c r="AL17" s="1">
        <f t="array" ref="AL17">_xlfn.XLOOKUP(Q17,$S$7:$S$11,IF(Q$3="NO",$U$7:$U$11,$V$7:$V$11),NA(),0,1)</f>
        <v>0</v>
      </c>
      <c r="AO17" t="str">
        <f t="shared" si="2"/>
        <v>Dynamic seeding</v>
      </c>
      <c r="AP17">
        <v>0</v>
      </c>
      <c r="AQ17">
        <v>2501</v>
      </c>
      <c r="AR17">
        <v>1002</v>
      </c>
      <c r="AS17">
        <v>4060</v>
      </c>
      <c r="AT17">
        <v>5</v>
      </c>
      <c r="AU17">
        <f>IF(Z17=0,0,5)</f>
        <v>0</v>
      </c>
      <c r="AV17">
        <f t="shared" si="7"/>
        <v>1</v>
      </c>
      <c r="AW17" s="26">
        <f t="shared" si="4"/>
        <v>0</v>
      </c>
      <c r="AX17">
        <f t="shared" si="5"/>
        <v>0</v>
      </c>
      <c r="AY17">
        <f t="shared" si="5"/>
        <v>0</v>
      </c>
      <c r="AZ17">
        <f t="shared" si="5"/>
        <v>1</v>
      </c>
      <c r="BA17">
        <f t="shared" si="5"/>
        <v>0</v>
      </c>
      <c r="BB17">
        <f t="shared" si="5"/>
        <v>0</v>
      </c>
      <c r="BC17">
        <f t="shared" si="5"/>
        <v>0</v>
      </c>
      <c r="BD17">
        <f t="shared" si="5"/>
        <v>0</v>
      </c>
      <c r="BE17">
        <f t="shared" si="5"/>
        <v>0</v>
      </c>
      <c r="BF17">
        <f t="shared" si="5"/>
        <v>0</v>
      </c>
      <c r="BG17">
        <f t="shared" si="5"/>
        <v>0</v>
      </c>
      <c r="BH17">
        <v>1</v>
      </c>
      <c r="BI17">
        <v>0</v>
      </c>
      <c r="BJ17">
        <v>1</v>
      </c>
      <c r="BK17">
        <v>0</v>
      </c>
      <c r="BL17">
        <v>1</v>
      </c>
      <c r="BM17">
        <v>2500</v>
      </c>
      <c r="BN17">
        <v>200</v>
      </c>
      <c r="BO17">
        <v>20</v>
      </c>
      <c r="BP17">
        <v>100</v>
      </c>
      <c r="BQ17">
        <v>100</v>
      </c>
      <c r="BR17">
        <v>60000</v>
      </c>
      <c r="BS17">
        <v>1000</v>
      </c>
      <c r="BT17">
        <v>37</v>
      </c>
      <c r="BU17">
        <v>1</v>
      </c>
      <c r="BV17">
        <v>0.9</v>
      </c>
      <c r="BW17">
        <v>3.1250000000000002E-3</v>
      </c>
      <c r="BX17">
        <v>3.1250000000000002E-3</v>
      </c>
      <c r="BY17">
        <v>2</v>
      </c>
      <c r="BZ17">
        <v>5</v>
      </c>
      <c r="CA17">
        <v>1</v>
      </c>
      <c r="CB17">
        <v>1</v>
      </c>
      <c r="CC17">
        <v>2</v>
      </c>
      <c r="CD17">
        <v>0</v>
      </c>
      <c r="CE17">
        <v>1</v>
      </c>
      <c r="CF17">
        <v>2</v>
      </c>
      <c r="CG17">
        <v>1</v>
      </c>
      <c r="CH17">
        <v>1</v>
      </c>
      <c r="CI17">
        <v>1</v>
      </c>
      <c r="CJ17">
        <v>0</v>
      </c>
      <c r="CK17">
        <v>0</v>
      </c>
      <c r="CL17">
        <v>1</v>
      </c>
      <c r="CM17">
        <v>1</v>
      </c>
      <c r="CN17">
        <v>0</v>
      </c>
      <c r="CO17">
        <v>0</v>
      </c>
      <c r="CP17">
        <v>27</v>
      </c>
      <c r="CQ17">
        <v>29</v>
      </c>
      <c r="CR17">
        <v>31</v>
      </c>
      <c r="CS17">
        <v>33</v>
      </c>
      <c r="CT17">
        <v>39</v>
      </c>
      <c r="CU17">
        <v>40</v>
      </c>
      <c r="CV17">
        <v>41</v>
      </c>
      <c r="CW17">
        <v>42</v>
      </c>
      <c r="CX17">
        <v>11</v>
      </c>
      <c r="CY17">
        <v>2</v>
      </c>
      <c r="CZ17">
        <v>3</v>
      </c>
      <c r="DA17">
        <v>4</v>
      </c>
      <c r="DB17">
        <v>5</v>
      </c>
      <c r="DC17">
        <v>6</v>
      </c>
      <c r="DD17">
        <v>7</v>
      </c>
      <c r="DE17">
        <v>8</v>
      </c>
      <c r="DF17">
        <v>9</v>
      </c>
      <c r="DG17">
        <v>10</v>
      </c>
      <c r="DH17">
        <v>24</v>
      </c>
      <c r="DI17">
        <v>26</v>
      </c>
      <c r="DJ17">
        <v>28</v>
      </c>
      <c r="DK17">
        <v>30</v>
      </c>
      <c r="DL17">
        <v>32</v>
      </c>
      <c r="DM17">
        <v>22</v>
      </c>
      <c r="DN17">
        <v>47</v>
      </c>
      <c r="DO17">
        <v>54</v>
      </c>
      <c r="DP17">
        <v>0</v>
      </c>
      <c r="DQ17">
        <v>8</v>
      </c>
      <c r="DR17">
        <v>0</v>
      </c>
      <c r="DS17">
        <v>0</v>
      </c>
      <c r="DT17">
        <v>115200</v>
      </c>
      <c r="DU17">
        <v>115200</v>
      </c>
      <c r="DV17">
        <v>115200</v>
      </c>
      <c r="DW17">
        <f t="shared" si="6"/>
        <v>4060</v>
      </c>
      <c r="DX17">
        <v>0</v>
      </c>
    </row>
    <row r="18" spans="1:128" ht="15" thickBot="1" x14ac:dyDescent="0.35">
      <c r="A18" s="14" t="s">
        <v>107</v>
      </c>
      <c r="C18" s="14" t="str">
        <f>VLOOKUP(A18,Sequences!$A$3:$E$42,5,FALSE())</f>
        <v>ECS liquid drain/replacement (remove unattached cells)</v>
      </c>
      <c r="D18" t="s">
        <v>265</v>
      </c>
      <c r="E18" t="s">
        <v>265</v>
      </c>
      <c r="F18" t="s">
        <v>266</v>
      </c>
      <c r="G18" t="s">
        <v>266</v>
      </c>
      <c r="H18" t="s">
        <v>266</v>
      </c>
      <c r="I18" t="s">
        <v>267</v>
      </c>
      <c r="J18" t="s">
        <v>267</v>
      </c>
      <c r="K18" t="s">
        <v>267</v>
      </c>
      <c r="L18" t="s">
        <v>264</v>
      </c>
      <c r="M18" t="s">
        <v>264</v>
      </c>
      <c r="N18" t="s">
        <v>267</v>
      </c>
      <c r="O18" t="s">
        <v>266</v>
      </c>
      <c r="P18" t="s">
        <v>267</v>
      </c>
      <c r="Q18" t="s">
        <v>266</v>
      </c>
      <c r="X18" t="str">
        <f t="shared" si="0"/>
        <v>4070</v>
      </c>
      <c r="Y18">
        <f t="shared" si="1"/>
        <v>1</v>
      </c>
      <c r="Z18">
        <f t="shared" si="1"/>
        <v>1</v>
      </c>
      <c r="AA18" s="1">
        <f t="array" ref="AA18">_xlfn.XLOOKUP(F18,$S$7:$S$11,IF(F$3="NO",$U$7:$U$11,$V$7:$V$11),NA(),0,1)</f>
        <v>1</v>
      </c>
      <c r="AB18" s="1">
        <f t="array" ref="AB18">_xlfn.XLOOKUP(G18,$S$7:$S$11,IF(G$3="NO",$U$7:$U$11,$V$7:$V$11),NA(),0,1)</f>
        <v>1</v>
      </c>
      <c r="AC18" s="1">
        <f t="array" ref="AC18">_xlfn.XLOOKUP(H18,$S$7:$S$11,IF(H$3="NO",$U$7:$U$11,$V$7:$V$11),NA(),0,1)</f>
        <v>1</v>
      </c>
      <c r="AD18" s="1">
        <f t="array" ref="AD18">_xlfn.XLOOKUP(I18,$S$7:$S$11,IF(I$3="NO",$U$7:$U$11,$V$7:$V$11),NA(),0,1)</f>
        <v>1</v>
      </c>
      <c r="AE18" s="1">
        <f t="array" ref="AE18">_xlfn.XLOOKUP(J18,$S$7:$S$11,IF(J$3="NO",$U$7:$U$11,$V$7:$V$11),NA(),0,1)</f>
        <v>0</v>
      </c>
      <c r="AF18" s="1">
        <f t="array" ref="AF18">_xlfn.XLOOKUP(K18,$S$7:$S$11,IF(K$3="NO",$U$7:$U$11,$V$7:$V$11),NA(),0,1)</f>
        <v>1</v>
      </c>
      <c r="AG18" s="1">
        <f t="array" ref="AG18">_xlfn.XLOOKUP(L18,$S$7:$S$11,IF(L$3="NO",$U$7:$U$11,$V$7:$V$11),NA(),0,1)</f>
        <v>0</v>
      </c>
      <c r="AH18" s="1">
        <f t="array" ref="AH18">_xlfn.XLOOKUP(M18,$S$7:$S$11,IF(M$3="NO",$U$7:$U$11,$V$7:$V$11),NA(),0,1)</f>
        <v>0</v>
      </c>
      <c r="AI18" s="1">
        <f t="array" ref="AI18">_xlfn.XLOOKUP(N18,$S$7:$S$11,IF(N$3="NO",$U$7:$U$11,$V$7:$V$11),NA(),0,1)</f>
        <v>1</v>
      </c>
      <c r="AJ18" s="1">
        <f t="array" ref="AJ18">_xlfn.XLOOKUP(O18,$S$7:$S$11,IF(O$3="NO",$U$7:$U$11,$V$7:$V$11),NA(),0,1)</f>
        <v>0</v>
      </c>
      <c r="AK18" s="1">
        <f t="array" ref="AK18">_xlfn.XLOOKUP(P18,$S$7:$S$11,IF(P$3="NO",$U$7:$U$11,$V$7:$V$11),NA(),0,1)</f>
        <v>0</v>
      </c>
      <c r="AL18" s="1">
        <f t="array" ref="AL18">_xlfn.XLOOKUP(Q18,$S$7:$S$11,IF(Q$3="NO",$U$7:$U$11,$V$7:$V$11),NA(),0,1)</f>
        <v>0</v>
      </c>
      <c r="AO18" t="str">
        <f t="shared" si="2"/>
        <v>ECS liquid drain/replacement (remove unattached cells)</v>
      </c>
      <c r="AP18">
        <v>0</v>
      </c>
      <c r="AQ18">
        <v>2501</v>
      </c>
      <c r="AR18">
        <v>1002</v>
      </c>
      <c r="AS18">
        <v>4070</v>
      </c>
      <c r="AT18">
        <v>5</v>
      </c>
      <c r="AU18">
        <f>IF(Z18=0,0,5)</f>
        <v>5</v>
      </c>
      <c r="AV18">
        <f t="shared" si="7"/>
        <v>1</v>
      </c>
      <c r="AW18" s="26">
        <f t="shared" si="4"/>
        <v>0</v>
      </c>
      <c r="AX18">
        <f t="shared" si="5"/>
        <v>1</v>
      </c>
      <c r="AY18">
        <f t="shared" si="5"/>
        <v>1</v>
      </c>
      <c r="AZ18">
        <f t="shared" si="5"/>
        <v>0</v>
      </c>
      <c r="BA18">
        <f t="shared" si="5"/>
        <v>1</v>
      </c>
      <c r="BB18">
        <f t="shared" si="5"/>
        <v>0</v>
      </c>
      <c r="BC18">
        <f t="shared" si="5"/>
        <v>0</v>
      </c>
      <c r="BD18">
        <f t="shared" si="5"/>
        <v>1</v>
      </c>
      <c r="BE18">
        <f t="shared" si="5"/>
        <v>0</v>
      </c>
      <c r="BF18">
        <f t="shared" si="5"/>
        <v>0</v>
      </c>
      <c r="BG18">
        <f t="shared" si="5"/>
        <v>0</v>
      </c>
      <c r="BH18">
        <v>1</v>
      </c>
      <c r="BI18">
        <v>0</v>
      </c>
      <c r="BJ18">
        <v>1</v>
      </c>
      <c r="BK18">
        <v>0</v>
      </c>
      <c r="BL18">
        <v>1</v>
      </c>
      <c r="BM18">
        <v>2500</v>
      </c>
      <c r="BN18">
        <v>200</v>
      </c>
      <c r="BO18">
        <v>20</v>
      </c>
      <c r="BP18">
        <v>100</v>
      </c>
      <c r="BQ18">
        <v>100</v>
      </c>
      <c r="BR18">
        <v>60000</v>
      </c>
      <c r="BS18">
        <v>1000</v>
      </c>
      <c r="BT18">
        <v>37</v>
      </c>
      <c r="BU18">
        <v>1</v>
      </c>
      <c r="BV18">
        <v>0.9</v>
      </c>
      <c r="BW18">
        <v>3.1250000000000002E-3</v>
      </c>
      <c r="BX18">
        <v>3.1250000000000002E-3</v>
      </c>
      <c r="BY18">
        <v>2</v>
      </c>
      <c r="BZ18">
        <v>5</v>
      </c>
      <c r="CA18">
        <v>1</v>
      </c>
      <c r="CB18">
        <v>1</v>
      </c>
      <c r="CC18">
        <v>2</v>
      </c>
      <c r="CD18">
        <v>0</v>
      </c>
      <c r="CE18">
        <v>1</v>
      </c>
      <c r="CF18">
        <v>2</v>
      </c>
      <c r="CG18">
        <v>1</v>
      </c>
      <c r="CH18">
        <v>1</v>
      </c>
      <c r="CI18">
        <v>1</v>
      </c>
      <c r="CJ18">
        <v>0</v>
      </c>
      <c r="CK18">
        <v>0</v>
      </c>
      <c r="CL18">
        <v>1</v>
      </c>
      <c r="CM18">
        <v>1</v>
      </c>
      <c r="CN18">
        <v>0</v>
      </c>
      <c r="CO18">
        <v>0</v>
      </c>
      <c r="CP18">
        <v>27</v>
      </c>
      <c r="CQ18">
        <v>29</v>
      </c>
      <c r="CR18">
        <v>31</v>
      </c>
      <c r="CS18">
        <v>33</v>
      </c>
      <c r="CT18">
        <v>39</v>
      </c>
      <c r="CU18">
        <v>40</v>
      </c>
      <c r="CV18">
        <v>41</v>
      </c>
      <c r="CW18">
        <v>42</v>
      </c>
      <c r="CX18">
        <v>11</v>
      </c>
      <c r="CY18">
        <v>2</v>
      </c>
      <c r="CZ18">
        <v>3</v>
      </c>
      <c r="DA18">
        <v>4</v>
      </c>
      <c r="DB18">
        <v>5</v>
      </c>
      <c r="DC18">
        <v>6</v>
      </c>
      <c r="DD18">
        <v>7</v>
      </c>
      <c r="DE18">
        <v>8</v>
      </c>
      <c r="DF18">
        <v>9</v>
      </c>
      <c r="DG18">
        <v>10</v>
      </c>
      <c r="DH18">
        <v>24</v>
      </c>
      <c r="DI18">
        <v>26</v>
      </c>
      <c r="DJ18">
        <v>28</v>
      </c>
      <c r="DK18">
        <v>30</v>
      </c>
      <c r="DL18">
        <v>32</v>
      </c>
      <c r="DM18">
        <v>22</v>
      </c>
      <c r="DN18">
        <v>47</v>
      </c>
      <c r="DO18">
        <v>54</v>
      </c>
      <c r="DP18">
        <v>0</v>
      </c>
      <c r="DQ18">
        <v>8</v>
      </c>
      <c r="DR18">
        <v>0</v>
      </c>
      <c r="DS18">
        <v>0</v>
      </c>
      <c r="DT18">
        <v>115200</v>
      </c>
      <c r="DU18">
        <v>115200</v>
      </c>
      <c r="DV18">
        <v>115200</v>
      </c>
      <c r="DW18">
        <f t="shared" si="6"/>
        <v>4070</v>
      </c>
      <c r="DX18">
        <v>0</v>
      </c>
    </row>
    <row r="19" spans="1:128" ht="15" thickBot="1" x14ac:dyDescent="0.35">
      <c r="A19" s="14" t="s">
        <v>116</v>
      </c>
      <c r="C19" s="14" t="str">
        <f>VLOOKUP(A19,Sequences!$A$3:$E$42,5,FALSE())</f>
        <v>Liq circ (ICS inlet to ICS + ECS outlet only)</v>
      </c>
      <c r="D19" s="72" t="s">
        <v>265</v>
      </c>
      <c r="E19" s="73" t="s">
        <v>265</v>
      </c>
      <c r="F19" s="73" t="s">
        <v>267</v>
      </c>
      <c r="G19" s="73" t="s">
        <v>267</v>
      </c>
      <c r="H19" s="73" t="s">
        <v>267</v>
      </c>
      <c r="I19" s="73" t="s">
        <v>266</v>
      </c>
      <c r="J19" s="73" t="s">
        <v>267</v>
      </c>
      <c r="K19" s="73" t="s">
        <v>266</v>
      </c>
      <c r="L19" s="73" t="s">
        <v>267</v>
      </c>
      <c r="M19" s="73" t="s">
        <v>266</v>
      </c>
      <c r="N19" s="73" t="s">
        <v>266</v>
      </c>
      <c r="O19" s="73" t="s">
        <v>266</v>
      </c>
      <c r="P19" s="73" t="s">
        <v>267</v>
      </c>
      <c r="Q19" s="74" t="s">
        <v>266</v>
      </c>
      <c r="R19" t="s">
        <v>274</v>
      </c>
      <c r="X19" t="str">
        <f t="shared" si="0"/>
        <v>4081</v>
      </c>
      <c r="Y19">
        <f t="shared" si="1"/>
        <v>1</v>
      </c>
      <c r="Z19">
        <f t="shared" si="1"/>
        <v>1</v>
      </c>
      <c r="AA19" s="1">
        <f t="array" ref="AA19">_xlfn.XLOOKUP(F19,$S$7:$S$11,IF(F$3="NO",$U$7:$U$11,$V$7:$V$11),NA(),0,1)</f>
        <v>0</v>
      </c>
      <c r="AB19" s="1">
        <f t="array" ref="AB19">_xlfn.XLOOKUP(G19,$S$7:$S$11,IF(G$3="NO",$U$7:$U$11,$V$7:$V$11),NA(),0,1)</f>
        <v>0</v>
      </c>
      <c r="AC19" s="1">
        <f t="array" ref="AC19">_xlfn.XLOOKUP(H19,$S$7:$S$11,IF(H$3="NO",$U$7:$U$11,$V$7:$V$11),NA(),0,1)</f>
        <v>0</v>
      </c>
      <c r="AD19" s="1">
        <f t="array" ref="AD19">_xlfn.XLOOKUP(I19,$S$7:$S$11,IF(I$3="NO",$U$7:$U$11,$V$7:$V$11),NA(),0,1)</f>
        <v>0</v>
      </c>
      <c r="AE19" s="1">
        <f t="array" ref="AE19">_xlfn.XLOOKUP(J19,$S$7:$S$11,IF(J$3="NO",$U$7:$U$11,$V$7:$V$11),NA(),0,1)</f>
        <v>0</v>
      </c>
      <c r="AF19" s="1">
        <f t="array" ref="AF19">_xlfn.XLOOKUP(K19,$S$7:$S$11,IF(K$3="NO",$U$7:$U$11,$V$7:$V$11),NA(),0,1)</f>
        <v>0</v>
      </c>
      <c r="AG19" s="1">
        <f t="array" ref="AG19">_xlfn.XLOOKUP(L19,$S$7:$S$11,IF(L$3="NO",$U$7:$U$11,$V$7:$V$11),NA(),0,1)</f>
        <v>0</v>
      </c>
      <c r="AH19" s="1">
        <f t="array" ref="AH19">_xlfn.XLOOKUP(M19,$S$7:$S$11,IF(M$3="NO",$U$7:$U$11,$V$7:$V$11),NA(),0,1)</f>
        <v>0</v>
      </c>
      <c r="AI19" s="1">
        <f t="array" ref="AI19">_xlfn.XLOOKUP(N19,$S$7:$S$11,IF(N$3="NO",$U$7:$U$11,$V$7:$V$11),NA(),0,1)</f>
        <v>0</v>
      </c>
      <c r="AJ19" s="1">
        <f t="array" ref="AJ19">_xlfn.XLOOKUP(O19,$S$7:$S$11,IF(O$3="NO",$U$7:$U$11,$V$7:$V$11),NA(),0,1)</f>
        <v>0</v>
      </c>
      <c r="AK19" s="1">
        <f t="array" ref="AK19">_xlfn.XLOOKUP(P19,$S$7:$S$11,IF(P$3="NO",$U$7:$U$11,$V$7:$V$11),NA(),0,1)</f>
        <v>0</v>
      </c>
      <c r="AL19" s="1">
        <f t="array" ref="AL19">_xlfn.XLOOKUP(Q19,$S$7:$S$11,IF(Q$3="NO",$U$7:$U$11,$V$7:$V$11),NA(),0,1)</f>
        <v>0</v>
      </c>
      <c r="AO19" t="str">
        <f t="shared" si="2"/>
        <v>Liq circ (ICS inlet to ICS + ECS outlet only)</v>
      </c>
      <c r="AP19">
        <v>0</v>
      </c>
      <c r="AQ19">
        <v>2501</v>
      </c>
      <c r="AR19">
        <v>1002</v>
      </c>
      <c r="AS19">
        <v>4081</v>
      </c>
      <c r="AT19">
        <v>5</v>
      </c>
      <c r="AU19">
        <f>IF(Z19=0,0,5)</f>
        <v>5</v>
      </c>
      <c r="AV19">
        <f t="shared" si="7"/>
        <v>0</v>
      </c>
      <c r="AW19" s="26">
        <f t="shared" si="4"/>
        <v>1</v>
      </c>
      <c r="AX19">
        <f t="shared" si="5"/>
        <v>0</v>
      </c>
      <c r="AY19">
        <f t="shared" si="5"/>
        <v>0</v>
      </c>
      <c r="AZ19">
        <f t="shared" si="5"/>
        <v>0</v>
      </c>
      <c r="BA19">
        <f t="shared" si="5"/>
        <v>0</v>
      </c>
      <c r="BB19">
        <f t="shared" si="5"/>
        <v>0</v>
      </c>
      <c r="BC19">
        <f t="shared" si="5"/>
        <v>0</v>
      </c>
      <c r="BD19">
        <f t="shared" si="5"/>
        <v>0</v>
      </c>
      <c r="BE19">
        <f t="shared" si="5"/>
        <v>0</v>
      </c>
      <c r="BF19">
        <f t="shared" si="5"/>
        <v>0</v>
      </c>
      <c r="BG19">
        <f t="shared" si="5"/>
        <v>0</v>
      </c>
      <c r="BH19">
        <v>1</v>
      </c>
      <c r="BI19">
        <v>0</v>
      </c>
      <c r="BJ19">
        <v>1</v>
      </c>
      <c r="BK19">
        <v>0</v>
      </c>
      <c r="BL19">
        <v>1</v>
      </c>
      <c r="BM19">
        <v>2500</v>
      </c>
      <c r="BN19">
        <v>200</v>
      </c>
      <c r="BO19">
        <v>20</v>
      </c>
      <c r="BP19">
        <v>100</v>
      </c>
      <c r="BQ19">
        <v>100</v>
      </c>
      <c r="BR19">
        <v>60000</v>
      </c>
      <c r="BS19">
        <v>1000</v>
      </c>
      <c r="BT19">
        <v>37</v>
      </c>
      <c r="BU19">
        <v>1</v>
      </c>
      <c r="BV19">
        <v>0.9</v>
      </c>
      <c r="BW19">
        <v>3.1250000000000002E-3</v>
      </c>
      <c r="BX19">
        <v>3.1250000000000002E-3</v>
      </c>
      <c r="BY19">
        <v>2</v>
      </c>
      <c r="BZ19">
        <v>5</v>
      </c>
      <c r="CA19">
        <v>1</v>
      </c>
      <c r="CB19">
        <v>1</v>
      </c>
      <c r="CC19">
        <v>2</v>
      </c>
      <c r="CD19">
        <v>0</v>
      </c>
      <c r="CE19">
        <v>1</v>
      </c>
      <c r="CF19">
        <v>2</v>
      </c>
      <c r="CG19">
        <v>1</v>
      </c>
      <c r="CH19">
        <v>1</v>
      </c>
      <c r="CI19">
        <v>1</v>
      </c>
      <c r="CJ19">
        <v>0</v>
      </c>
      <c r="CK19">
        <v>0</v>
      </c>
      <c r="CL19">
        <v>1</v>
      </c>
      <c r="CM19">
        <v>1</v>
      </c>
      <c r="CN19">
        <v>0</v>
      </c>
      <c r="CO19">
        <v>0</v>
      </c>
      <c r="CP19">
        <v>27</v>
      </c>
      <c r="CQ19">
        <v>29</v>
      </c>
      <c r="CR19">
        <v>31</v>
      </c>
      <c r="CS19">
        <v>33</v>
      </c>
      <c r="CT19">
        <v>39</v>
      </c>
      <c r="CU19">
        <v>40</v>
      </c>
      <c r="CV19">
        <v>41</v>
      </c>
      <c r="CW19">
        <v>42</v>
      </c>
      <c r="CX19">
        <v>11</v>
      </c>
      <c r="CY19">
        <v>2</v>
      </c>
      <c r="CZ19">
        <v>3</v>
      </c>
      <c r="DA19">
        <v>4</v>
      </c>
      <c r="DB19">
        <v>5</v>
      </c>
      <c r="DC19">
        <v>6</v>
      </c>
      <c r="DD19">
        <v>7</v>
      </c>
      <c r="DE19">
        <v>8</v>
      </c>
      <c r="DF19">
        <v>9</v>
      </c>
      <c r="DG19">
        <v>10</v>
      </c>
      <c r="DH19">
        <v>24</v>
      </c>
      <c r="DI19">
        <v>26</v>
      </c>
      <c r="DJ19">
        <v>28</v>
      </c>
      <c r="DK19">
        <v>30</v>
      </c>
      <c r="DL19">
        <v>32</v>
      </c>
      <c r="DM19">
        <v>22</v>
      </c>
      <c r="DN19">
        <v>47</v>
      </c>
      <c r="DO19">
        <v>54</v>
      </c>
      <c r="DP19">
        <v>0</v>
      </c>
      <c r="DQ19">
        <v>8</v>
      </c>
      <c r="DR19">
        <v>0</v>
      </c>
      <c r="DS19">
        <v>0</v>
      </c>
      <c r="DT19">
        <v>115200</v>
      </c>
      <c r="DU19">
        <v>115200</v>
      </c>
      <c r="DV19">
        <v>115200</v>
      </c>
      <c r="DW19">
        <f t="shared" si="6"/>
        <v>4081</v>
      </c>
      <c r="DX19">
        <v>0</v>
      </c>
    </row>
    <row r="20" spans="1:128" x14ac:dyDescent="0.3">
      <c r="A20" s="14" t="s">
        <v>275</v>
      </c>
      <c r="C20" s="14" t="str">
        <f>VLOOKUP(A20,Sequences!$A$3:$E$42,5,FALSE())</f>
        <v>Liq circ (ICS inlet to ICS outlet only)</v>
      </c>
      <c r="D20" t="s">
        <v>265</v>
      </c>
      <c r="E20" t="s">
        <v>265</v>
      </c>
      <c r="F20" t="s">
        <v>267</v>
      </c>
      <c r="G20" t="s">
        <v>267</v>
      </c>
      <c r="H20" t="s">
        <v>267</v>
      </c>
      <c r="I20" t="s">
        <v>266</v>
      </c>
      <c r="J20" t="s">
        <v>266</v>
      </c>
      <c r="K20" t="s">
        <v>266</v>
      </c>
      <c r="L20" t="s">
        <v>264</v>
      </c>
      <c r="M20" t="s">
        <v>264</v>
      </c>
      <c r="N20" t="s">
        <v>266</v>
      </c>
      <c r="O20" t="s">
        <v>266</v>
      </c>
      <c r="P20" t="s">
        <v>267</v>
      </c>
      <c r="Q20" t="s">
        <v>266</v>
      </c>
      <c r="X20" t="str">
        <f t="shared" si="0"/>
        <v>4082</v>
      </c>
      <c r="Y20">
        <f t="shared" si="1"/>
        <v>1</v>
      </c>
      <c r="Z20">
        <f t="shared" si="1"/>
        <v>1</v>
      </c>
      <c r="AA20" s="1">
        <f t="array" ref="AA20">_xlfn.XLOOKUP(F20,$S$7:$S$11,IF(F$3="NO",$U$7:$U$11,$V$7:$V$11),NA(),0,1)</f>
        <v>0</v>
      </c>
      <c r="AB20" s="1">
        <f t="array" ref="AB20">_xlfn.XLOOKUP(G20,$S$7:$S$11,IF(G$3="NO",$U$7:$U$11,$V$7:$V$11),NA(),0,1)</f>
        <v>0</v>
      </c>
      <c r="AC20" s="1">
        <f t="array" ref="AC20">_xlfn.XLOOKUP(H20,$S$7:$S$11,IF(H$3="NO",$U$7:$U$11,$V$7:$V$11),NA(),0,1)</f>
        <v>0</v>
      </c>
      <c r="AD20" s="1">
        <f t="array" ref="AD20">_xlfn.XLOOKUP(I20,$S$7:$S$11,IF(I$3="NO",$U$7:$U$11,$V$7:$V$11),NA(),0,1)</f>
        <v>0</v>
      </c>
      <c r="AE20" s="1">
        <f t="array" ref="AE20">_xlfn.XLOOKUP(J20,$S$7:$S$11,IF(J$3="NO",$U$7:$U$11,$V$7:$V$11),NA(),0,1)</f>
        <v>1</v>
      </c>
      <c r="AF20" s="1">
        <f t="array" ref="AF20">_xlfn.XLOOKUP(K20,$S$7:$S$11,IF(K$3="NO",$U$7:$U$11,$V$7:$V$11),NA(),0,1)</f>
        <v>0</v>
      </c>
      <c r="AG20" s="1">
        <f t="array" ref="AG20">_xlfn.XLOOKUP(L20,$S$7:$S$11,IF(L$3="NO",$U$7:$U$11,$V$7:$V$11),NA(),0,1)</f>
        <v>0</v>
      </c>
      <c r="AH20" s="1">
        <f t="array" ref="AH20">_xlfn.XLOOKUP(M20,$S$7:$S$11,IF(M$3="NO",$U$7:$U$11,$V$7:$V$11),NA(),0,1)</f>
        <v>0</v>
      </c>
      <c r="AI20" s="1">
        <f t="array" ref="AI20">_xlfn.XLOOKUP(N20,$S$7:$S$11,IF(N$3="NO",$U$7:$U$11,$V$7:$V$11),NA(),0,1)</f>
        <v>0</v>
      </c>
      <c r="AJ20" s="1">
        <f t="array" ref="AJ20">_xlfn.XLOOKUP(O20,$S$7:$S$11,IF(O$3="NO",$U$7:$U$11,$V$7:$V$11),NA(),0,1)</f>
        <v>0</v>
      </c>
      <c r="AK20" s="1">
        <f t="array" ref="AK20">_xlfn.XLOOKUP(P20,$S$7:$S$11,IF(P$3="NO",$U$7:$U$11,$V$7:$V$11),NA(),0,1)</f>
        <v>0</v>
      </c>
      <c r="AL20" s="1">
        <f t="array" ref="AL20">_xlfn.XLOOKUP(Q20,$S$7:$S$11,IF(Q$3="NO",$U$7:$U$11,$V$7:$V$11),NA(),0,1)</f>
        <v>0</v>
      </c>
      <c r="AO20" t="str">
        <f t="shared" si="2"/>
        <v>Liq circ (ICS inlet to ICS outlet only)</v>
      </c>
      <c r="AP20">
        <v>0</v>
      </c>
      <c r="AQ20">
        <v>2501</v>
      </c>
      <c r="AR20">
        <v>1002</v>
      </c>
      <c r="AS20">
        <v>4082</v>
      </c>
      <c r="AT20">
        <v>60</v>
      </c>
      <c r="AU20">
        <f>IF(Z20=0,0,AT20)</f>
        <v>60</v>
      </c>
      <c r="AV20">
        <f t="shared" si="7"/>
        <v>0</v>
      </c>
      <c r="AW20" s="26">
        <f t="shared" si="4"/>
        <v>1</v>
      </c>
      <c r="AX20">
        <f t="shared" si="5"/>
        <v>0</v>
      </c>
      <c r="AY20">
        <f t="shared" si="5"/>
        <v>0</v>
      </c>
      <c r="AZ20">
        <f t="shared" si="5"/>
        <v>1</v>
      </c>
      <c r="BA20">
        <f t="shared" si="5"/>
        <v>0</v>
      </c>
      <c r="BB20">
        <f t="shared" si="5"/>
        <v>0</v>
      </c>
      <c r="BC20">
        <f t="shared" si="5"/>
        <v>0</v>
      </c>
      <c r="BD20">
        <f t="shared" si="5"/>
        <v>0</v>
      </c>
      <c r="BE20">
        <f t="shared" si="5"/>
        <v>0</v>
      </c>
      <c r="BF20">
        <f t="shared" si="5"/>
        <v>0</v>
      </c>
      <c r="BG20">
        <f t="shared" si="5"/>
        <v>0</v>
      </c>
      <c r="BH20">
        <v>1</v>
      </c>
      <c r="BI20">
        <v>0</v>
      </c>
      <c r="BJ20">
        <v>1</v>
      </c>
      <c r="BK20">
        <v>0</v>
      </c>
      <c r="BL20">
        <v>1</v>
      </c>
      <c r="BM20">
        <v>10000</v>
      </c>
      <c r="BN20">
        <v>200</v>
      </c>
      <c r="BO20">
        <v>20</v>
      </c>
      <c r="BP20">
        <v>100</v>
      </c>
      <c r="BQ20">
        <v>100</v>
      </c>
      <c r="BR20">
        <v>60000</v>
      </c>
      <c r="BS20">
        <v>1000</v>
      </c>
      <c r="BT20">
        <v>37</v>
      </c>
      <c r="BU20">
        <v>1</v>
      </c>
      <c r="BV20">
        <v>0.9</v>
      </c>
      <c r="BW20">
        <v>3.1250000000000002E-3</v>
      </c>
      <c r="BX20">
        <v>3.1250000000000002E-3</v>
      </c>
      <c r="BY20">
        <v>2</v>
      </c>
      <c r="BZ20">
        <v>5</v>
      </c>
      <c r="CA20">
        <v>1</v>
      </c>
      <c r="CB20">
        <v>1</v>
      </c>
      <c r="CC20">
        <v>2</v>
      </c>
      <c r="CD20">
        <v>0</v>
      </c>
      <c r="CE20">
        <v>1</v>
      </c>
      <c r="CF20">
        <v>2</v>
      </c>
      <c r="CG20">
        <v>1</v>
      </c>
      <c r="CH20">
        <v>1</v>
      </c>
      <c r="CI20">
        <v>1</v>
      </c>
      <c r="CJ20">
        <v>0</v>
      </c>
      <c r="CK20">
        <v>0</v>
      </c>
      <c r="CL20">
        <v>1</v>
      </c>
      <c r="CM20">
        <v>1</v>
      </c>
      <c r="CN20">
        <v>0</v>
      </c>
      <c r="CO20">
        <v>0</v>
      </c>
      <c r="CP20">
        <v>27</v>
      </c>
      <c r="CQ20">
        <v>29</v>
      </c>
      <c r="CR20">
        <v>31</v>
      </c>
      <c r="CS20">
        <v>33</v>
      </c>
      <c r="CT20">
        <v>39</v>
      </c>
      <c r="CU20">
        <v>40</v>
      </c>
      <c r="CV20">
        <v>41</v>
      </c>
      <c r="CW20">
        <v>42</v>
      </c>
      <c r="CX20">
        <v>11</v>
      </c>
      <c r="CY20">
        <v>2</v>
      </c>
      <c r="CZ20">
        <v>3</v>
      </c>
      <c r="DA20">
        <v>4</v>
      </c>
      <c r="DB20">
        <v>5</v>
      </c>
      <c r="DC20">
        <v>6</v>
      </c>
      <c r="DD20">
        <v>7</v>
      </c>
      <c r="DE20">
        <v>8</v>
      </c>
      <c r="DF20">
        <v>9</v>
      </c>
      <c r="DG20">
        <v>10</v>
      </c>
      <c r="DH20">
        <v>24</v>
      </c>
      <c r="DI20">
        <v>26</v>
      </c>
      <c r="DJ20">
        <v>28</v>
      </c>
      <c r="DK20">
        <v>30</v>
      </c>
      <c r="DL20">
        <v>32</v>
      </c>
      <c r="DM20">
        <v>22</v>
      </c>
      <c r="DN20">
        <v>47</v>
      </c>
      <c r="DO20">
        <v>54</v>
      </c>
      <c r="DP20">
        <v>0</v>
      </c>
      <c r="DQ20">
        <v>8</v>
      </c>
      <c r="DR20">
        <v>0</v>
      </c>
      <c r="DS20">
        <v>0</v>
      </c>
      <c r="DT20">
        <v>115200</v>
      </c>
      <c r="DU20">
        <v>115200</v>
      </c>
      <c r="DV20">
        <v>115200</v>
      </c>
      <c r="DW20">
        <f t="shared" si="6"/>
        <v>4082</v>
      </c>
      <c r="DX20">
        <v>0</v>
      </c>
    </row>
    <row r="21" spans="1:128" x14ac:dyDescent="0.3">
      <c r="A21" s="14" t="s">
        <v>276</v>
      </c>
      <c r="C21" s="14" t="str">
        <f>VLOOKUP(A21,Sequences!$A$3:$E$42,5,FALSE())</f>
        <v>Liq circ (ICS inlet to ECS outlet only)</v>
      </c>
      <c r="D21" t="s">
        <v>265</v>
      </c>
      <c r="E21" t="s">
        <v>263</v>
      </c>
      <c r="F21" t="s">
        <v>267</v>
      </c>
      <c r="G21" t="s">
        <v>266</v>
      </c>
      <c r="H21" t="s">
        <v>264</v>
      </c>
      <c r="I21" t="s">
        <v>266</v>
      </c>
      <c r="J21" t="s">
        <v>267</v>
      </c>
      <c r="K21" t="s">
        <v>266</v>
      </c>
      <c r="L21" t="s">
        <v>267</v>
      </c>
      <c r="M21" t="s">
        <v>266</v>
      </c>
      <c r="N21" t="s">
        <v>264</v>
      </c>
      <c r="O21" t="s">
        <v>266</v>
      </c>
      <c r="P21" t="s">
        <v>267</v>
      </c>
      <c r="Q21" t="s">
        <v>266</v>
      </c>
      <c r="X21" t="str">
        <f t="shared" si="0"/>
        <v>4083</v>
      </c>
      <c r="Y21">
        <f t="shared" si="1"/>
        <v>1</v>
      </c>
      <c r="Z21">
        <f t="shared" si="1"/>
        <v>0</v>
      </c>
      <c r="AA21" s="1">
        <f t="array" ref="AA21">_xlfn.XLOOKUP(F21,$S$7:$S$11,IF(F$3="NO",$U$7:$U$11,$V$7:$V$11),NA(),0,1)</f>
        <v>0</v>
      </c>
      <c r="AB21" s="1">
        <f t="array" ref="AB21">_xlfn.XLOOKUP(G21,$S$7:$S$11,IF(G$3="NO",$U$7:$U$11,$V$7:$V$11),NA(),0,1)</f>
        <v>1</v>
      </c>
      <c r="AC21" s="1">
        <f t="array" ref="AC21">_xlfn.XLOOKUP(H21,$S$7:$S$11,IF(H$3="NO",$U$7:$U$11,$V$7:$V$11),NA(),0,1)</f>
        <v>0</v>
      </c>
      <c r="AD21" s="1">
        <f t="array" ref="AD21">_xlfn.XLOOKUP(I21,$S$7:$S$11,IF(I$3="NO",$U$7:$U$11,$V$7:$V$11),NA(),0,1)</f>
        <v>0</v>
      </c>
      <c r="AE21" s="1">
        <f t="array" ref="AE21">_xlfn.XLOOKUP(J21,$S$7:$S$11,IF(J$3="NO",$U$7:$U$11,$V$7:$V$11),NA(),0,1)</f>
        <v>0</v>
      </c>
      <c r="AF21" s="1">
        <f t="array" ref="AF21">_xlfn.XLOOKUP(K21,$S$7:$S$11,IF(K$3="NO",$U$7:$U$11,$V$7:$V$11),NA(),0,1)</f>
        <v>0</v>
      </c>
      <c r="AG21" s="1">
        <f t="array" ref="AG21">_xlfn.XLOOKUP(L21,$S$7:$S$11,IF(L$3="NO",$U$7:$U$11,$V$7:$V$11),NA(),0,1)</f>
        <v>0</v>
      </c>
      <c r="AH21" s="1">
        <f t="array" ref="AH21">_xlfn.XLOOKUP(M21,$S$7:$S$11,IF(M$3="NO",$U$7:$U$11,$V$7:$V$11),NA(),0,1)</f>
        <v>0</v>
      </c>
      <c r="AI21" s="1">
        <f t="array" ref="AI21">_xlfn.XLOOKUP(N21,$S$7:$S$11,IF(N$3="NO",$U$7:$U$11,$V$7:$V$11),NA(),0,1)</f>
        <v>0</v>
      </c>
      <c r="AJ21" s="1">
        <f t="array" ref="AJ21">_xlfn.XLOOKUP(O21,$S$7:$S$11,IF(O$3="NO",$U$7:$U$11,$V$7:$V$11),NA(),0,1)</f>
        <v>0</v>
      </c>
      <c r="AK21" s="1">
        <f t="array" ref="AK21">_xlfn.XLOOKUP(P21,$S$7:$S$11,IF(P$3="NO",$U$7:$U$11,$V$7:$V$11),NA(),0,1)</f>
        <v>0</v>
      </c>
      <c r="AL21" s="1">
        <f t="array" ref="AL21">_xlfn.XLOOKUP(Q21,$S$7:$S$11,IF(Q$3="NO",$U$7:$U$11,$V$7:$V$11),NA(),0,1)</f>
        <v>0</v>
      </c>
      <c r="AO21" t="str">
        <f t="shared" si="2"/>
        <v>Liq circ (ICS inlet to ECS outlet only)</v>
      </c>
      <c r="AP21">
        <v>0</v>
      </c>
      <c r="AQ21">
        <v>2501</v>
      </c>
      <c r="AR21">
        <v>1002</v>
      </c>
      <c r="AS21">
        <v>4083</v>
      </c>
      <c r="AT21">
        <v>5</v>
      </c>
      <c r="AU21">
        <f t="shared" ref="AU21:AU29" si="8">IF(Z21=0,0,5)</f>
        <v>0</v>
      </c>
      <c r="AV21">
        <f t="shared" si="7"/>
        <v>0</v>
      </c>
      <c r="AW21" s="26">
        <f t="shared" si="4"/>
        <v>0</v>
      </c>
      <c r="AX21">
        <f t="shared" ref="AX21:BG33" si="9">AC21</f>
        <v>0</v>
      </c>
      <c r="AY21">
        <f t="shared" si="9"/>
        <v>0</v>
      </c>
      <c r="AZ21">
        <f t="shared" si="9"/>
        <v>0</v>
      </c>
      <c r="BA21">
        <f t="shared" si="9"/>
        <v>0</v>
      </c>
      <c r="BB21">
        <f t="shared" si="9"/>
        <v>0</v>
      </c>
      <c r="BC21">
        <f t="shared" si="9"/>
        <v>0</v>
      </c>
      <c r="BD21">
        <f t="shared" si="9"/>
        <v>0</v>
      </c>
      <c r="BE21">
        <f t="shared" si="9"/>
        <v>0</v>
      </c>
      <c r="BF21">
        <f t="shared" si="9"/>
        <v>0</v>
      </c>
      <c r="BG21">
        <f t="shared" si="9"/>
        <v>0</v>
      </c>
      <c r="BH21">
        <v>1</v>
      </c>
      <c r="BI21">
        <v>0</v>
      </c>
      <c r="BJ21">
        <v>1</v>
      </c>
      <c r="BK21">
        <v>0</v>
      </c>
      <c r="BL21">
        <v>1</v>
      </c>
      <c r="BM21">
        <v>2500</v>
      </c>
      <c r="BN21">
        <v>200</v>
      </c>
      <c r="BO21">
        <v>20</v>
      </c>
      <c r="BP21">
        <v>100</v>
      </c>
      <c r="BQ21">
        <v>100</v>
      </c>
      <c r="BR21">
        <v>60000</v>
      </c>
      <c r="BS21">
        <v>1000</v>
      </c>
      <c r="BT21">
        <v>37</v>
      </c>
      <c r="BU21">
        <v>1</v>
      </c>
      <c r="BV21">
        <v>0.9</v>
      </c>
      <c r="BW21">
        <v>3.1250000000000002E-3</v>
      </c>
      <c r="BX21">
        <v>3.1250000000000002E-3</v>
      </c>
      <c r="BY21">
        <v>2</v>
      </c>
      <c r="BZ21">
        <v>5</v>
      </c>
      <c r="CA21">
        <v>1</v>
      </c>
      <c r="CB21">
        <v>1</v>
      </c>
      <c r="CC21">
        <v>2</v>
      </c>
      <c r="CD21">
        <v>0</v>
      </c>
      <c r="CE21">
        <v>1</v>
      </c>
      <c r="CF21">
        <v>2</v>
      </c>
      <c r="CG21">
        <v>1</v>
      </c>
      <c r="CH21">
        <v>1</v>
      </c>
      <c r="CI21">
        <v>1</v>
      </c>
      <c r="CJ21">
        <v>0</v>
      </c>
      <c r="CK21">
        <v>0</v>
      </c>
      <c r="CL21">
        <v>1</v>
      </c>
      <c r="CM21">
        <v>1</v>
      </c>
      <c r="CN21">
        <v>0</v>
      </c>
      <c r="CO21">
        <v>0</v>
      </c>
      <c r="CP21">
        <v>27</v>
      </c>
      <c r="CQ21">
        <v>29</v>
      </c>
      <c r="CR21">
        <v>31</v>
      </c>
      <c r="CS21">
        <v>33</v>
      </c>
      <c r="CT21">
        <v>39</v>
      </c>
      <c r="CU21">
        <v>40</v>
      </c>
      <c r="CV21">
        <v>41</v>
      </c>
      <c r="CW21">
        <v>42</v>
      </c>
      <c r="CX21">
        <v>11</v>
      </c>
      <c r="CY21">
        <v>2</v>
      </c>
      <c r="CZ21">
        <v>3</v>
      </c>
      <c r="DA21">
        <v>4</v>
      </c>
      <c r="DB21">
        <v>5</v>
      </c>
      <c r="DC21">
        <v>6</v>
      </c>
      <c r="DD21">
        <v>7</v>
      </c>
      <c r="DE21">
        <v>8</v>
      </c>
      <c r="DF21">
        <v>9</v>
      </c>
      <c r="DG21">
        <v>10</v>
      </c>
      <c r="DH21">
        <v>24</v>
      </c>
      <c r="DI21">
        <v>26</v>
      </c>
      <c r="DJ21">
        <v>28</v>
      </c>
      <c r="DK21">
        <v>30</v>
      </c>
      <c r="DL21">
        <v>32</v>
      </c>
      <c r="DM21">
        <v>22</v>
      </c>
      <c r="DN21">
        <v>47</v>
      </c>
      <c r="DO21">
        <v>54</v>
      </c>
      <c r="DP21">
        <v>0</v>
      </c>
      <c r="DQ21">
        <v>8</v>
      </c>
      <c r="DR21">
        <v>0</v>
      </c>
      <c r="DS21">
        <v>0</v>
      </c>
      <c r="DT21">
        <v>115200</v>
      </c>
      <c r="DU21">
        <v>115200</v>
      </c>
      <c r="DV21">
        <v>115200</v>
      </c>
      <c r="DW21">
        <f t="shared" si="6"/>
        <v>4083</v>
      </c>
      <c r="DX21">
        <v>0</v>
      </c>
    </row>
    <row r="22" spans="1:128" x14ac:dyDescent="0.3">
      <c r="A22" s="14" t="s">
        <v>277</v>
      </c>
      <c r="B22" s="14" t="s">
        <v>278</v>
      </c>
      <c r="C22" s="14" t="str">
        <f>VLOOKUP(A22,Sequences!$A$3:$E$42,5,FALSE())</f>
        <v>Liq circ (ICS + ECS inlet to ICS + ECS outlet) - option 1</v>
      </c>
      <c r="D22" t="s">
        <v>272</v>
      </c>
      <c r="E22" t="s">
        <v>272</v>
      </c>
      <c r="F22" t="s">
        <v>267</v>
      </c>
      <c r="G22" t="s">
        <v>267</v>
      </c>
      <c r="H22" t="s">
        <v>267</v>
      </c>
      <c r="I22" t="s">
        <v>266</v>
      </c>
      <c r="J22" t="s">
        <v>267</v>
      </c>
      <c r="K22" t="s">
        <v>267</v>
      </c>
      <c r="L22" t="s">
        <v>267</v>
      </c>
      <c r="M22" t="s">
        <v>266</v>
      </c>
      <c r="N22" t="s">
        <v>266</v>
      </c>
      <c r="O22" t="s">
        <v>266</v>
      </c>
      <c r="P22" t="s">
        <v>267</v>
      </c>
      <c r="Q22" t="s">
        <v>266</v>
      </c>
      <c r="X22" t="str">
        <f>CONCATENATE("4",SUBSTITUTE(_xlfn.TEXTAFTER(A22,"-",,1,0,NA()),".",""))</f>
        <v>4091a</v>
      </c>
      <c r="Y22">
        <f t="shared" si="1"/>
        <v>-1</v>
      </c>
      <c r="Z22">
        <f t="shared" si="1"/>
        <v>-1</v>
      </c>
      <c r="AA22" s="1">
        <f t="array" ref="AA22">_xlfn.XLOOKUP(F22,$S$7:$S$11,IF(F$3="NO",$U$7:$U$11,$V$7:$V$11),NA(),0,1)</f>
        <v>0</v>
      </c>
      <c r="AB22" s="1">
        <f t="array" ref="AB22">_xlfn.XLOOKUP(G22,$S$7:$S$11,IF(G$3="NO",$U$7:$U$11,$V$7:$V$11),NA(),0,1)</f>
        <v>0</v>
      </c>
      <c r="AC22" s="1">
        <f t="array" ref="AC22">_xlfn.XLOOKUP(H22,$S$7:$S$11,IF(H$3="NO",$U$7:$U$11,$V$7:$V$11),NA(),0,1)</f>
        <v>0</v>
      </c>
      <c r="AD22" s="1">
        <f t="array" ref="AD22">_xlfn.XLOOKUP(I22,$S$7:$S$11,IF(I$3="NO",$U$7:$U$11,$V$7:$V$11),NA(),0,1)</f>
        <v>0</v>
      </c>
      <c r="AE22" s="1">
        <f t="array" ref="AE22">_xlfn.XLOOKUP(J22,$S$7:$S$11,IF(J$3="NO",$U$7:$U$11,$V$7:$V$11),NA(),0,1)</f>
        <v>0</v>
      </c>
      <c r="AF22" s="1">
        <f t="array" ref="AF22">_xlfn.XLOOKUP(K22,$S$7:$S$11,IF(K$3="NO",$U$7:$U$11,$V$7:$V$11),NA(),0,1)</f>
        <v>1</v>
      </c>
      <c r="AG22" s="1">
        <f t="array" ref="AG22">_xlfn.XLOOKUP(L22,$S$7:$S$11,IF(L$3="NO",$U$7:$U$11,$V$7:$V$11),NA(),0,1)</f>
        <v>0</v>
      </c>
      <c r="AH22" s="1">
        <f t="array" ref="AH22">_xlfn.XLOOKUP(M22,$S$7:$S$11,IF(M$3="NO",$U$7:$U$11,$V$7:$V$11),NA(),0,1)</f>
        <v>0</v>
      </c>
      <c r="AI22" s="1">
        <f t="array" ref="AI22">_xlfn.XLOOKUP(N22,$S$7:$S$11,IF(N$3="NO",$U$7:$U$11,$V$7:$V$11),NA(),0,1)</f>
        <v>0</v>
      </c>
      <c r="AJ22" s="1">
        <f t="array" ref="AJ22">_xlfn.XLOOKUP(O22,$S$7:$S$11,IF(O$3="NO",$U$7:$U$11,$V$7:$V$11),NA(),0,1)</f>
        <v>0</v>
      </c>
      <c r="AK22" s="1">
        <f t="array" ref="AK22">_xlfn.XLOOKUP(P22,$S$7:$S$11,IF(P$3="NO",$U$7:$U$11,$V$7:$V$11),NA(),0,1)</f>
        <v>0</v>
      </c>
      <c r="AL22" s="1">
        <f t="array" ref="AL22">_xlfn.XLOOKUP(Q22,$S$7:$S$11,IF(Q$3="NO",$U$7:$U$11,$V$7:$V$11),NA(),0,1)</f>
        <v>0</v>
      </c>
      <c r="AO22" t="str">
        <f t="shared" si="2"/>
        <v>Liq circ (ICS + ECS inlet to ICS + ECS outlet) - option 1</v>
      </c>
      <c r="AP22">
        <v>0</v>
      </c>
      <c r="AQ22">
        <v>2501</v>
      </c>
      <c r="AR22">
        <v>1002</v>
      </c>
      <c r="AS22" t="s">
        <v>279</v>
      </c>
      <c r="AT22">
        <v>5</v>
      </c>
      <c r="AU22">
        <f t="shared" si="8"/>
        <v>5</v>
      </c>
      <c r="AV22">
        <f t="shared" si="7"/>
        <v>0</v>
      </c>
      <c r="AW22" s="26">
        <f t="shared" si="4"/>
        <v>1</v>
      </c>
      <c r="AX22">
        <f t="shared" si="9"/>
        <v>0</v>
      </c>
      <c r="AY22">
        <f t="shared" si="9"/>
        <v>0</v>
      </c>
      <c r="AZ22">
        <f t="shared" si="9"/>
        <v>0</v>
      </c>
      <c r="BA22">
        <f t="shared" si="9"/>
        <v>1</v>
      </c>
      <c r="BB22">
        <f t="shared" si="9"/>
        <v>0</v>
      </c>
      <c r="BC22">
        <f t="shared" si="9"/>
        <v>0</v>
      </c>
      <c r="BD22">
        <f t="shared" si="9"/>
        <v>0</v>
      </c>
      <c r="BE22">
        <f t="shared" si="9"/>
        <v>0</v>
      </c>
      <c r="BF22">
        <f t="shared" si="9"/>
        <v>0</v>
      </c>
      <c r="BG22">
        <f t="shared" si="9"/>
        <v>0</v>
      </c>
      <c r="BH22">
        <v>1</v>
      </c>
      <c r="BI22">
        <v>0</v>
      </c>
      <c r="BJ22">
        <v>1</v>
      </c>
      <c r="BK22">
        <v>0</v>
      </c>
      <c r="BL22">
        <v>1</v>
      </c>
      <c r="BM22">
        <v>2500</v>
      </c>
      <c r="BN22">
        <v>200</v>
      </c>
      <c r="BO22">
        <v>20</v>
      </c>
      <c r="BP22">
        <v>100</v>
      </c>
      <c r="BQ22">
        <v>100</v>
      </c>
      <c r="BR22">
        <v>60000</v>
      </c>
      <c r="BS22">
        <v>1000</v>
      </c>
      <c r="BT22">
        <v>37</v>
      </c>
      <c r="BU22">
        <v>1</v>
      </c>
      <c r="BV22">
        <v>0.9</v>
      </c>
      <c r="BW22">
        <v>3.1250000000000002E-3</v>
      </c>
      <c r="BX22">
        <v>3.1250000000000002E-3</v>
      </c>
      <c r="BY22">
        <v>2</v>
      </c>
      <c r="BZ22">
        <v>5</v>
      </c>
      <c r="CA22">
        <v>1</v>
      </c>
      <c r="CB22">
        <v>1</v>
      </c>
      <c r="CC22">
        <v>2</v>
      </c>
      <c r="CD22">
        <v>0</v>
      </c>
      <c r="CE22">
        <v>1</v>
      </c>
      <c r="CF22">
        <v>2</v>
      </c>
      <c r="CG22">
        <v>1</v>
      </c>
      <c r="CH22">
        <v>1</v>
      </c>
      <c r="CI22">
        <v>1</v>
      </c>
      <c r="CJ22">
        <v>0</v>
      </c>
      <c r="CK22">
        <v>0</v>
      </c>
      <c r="CL22">
        <v>1</v>
      </c>
      <c r="CM22">
        <v>1</v>
      </c>
      <c r="CN22">
        <v>0</v>
      </c>
      <c r="CO22">
        <v>0</v>
      </c>
      <c r="CP22">
        <v>27</v>
      </c>
      <c r="CQ22">
        <v>29</v>
      </c>
      <c r="CR22">
        <v>31</v>
      </c>
      <c r="CS22">
        <v>33</v>
      </c>
      <c r="CT22">
        <v>39</v>
      </c>
      <c r="CU22">
        <v>40</v>
      </c>
      <c r="CV22">
        <v>41</v>
      </c>
      <c r="CW22">
        <v>42</v>
      </c>
      <c r="CX22">
        <v>11</v>
      </c>
      <c r="CY22">
        <v>2</v>
      </c>
      <c r="CZ22">
        <v>3</v>
      </c>
      <c r="DA22">
        <v>4</v>
      </c>
      <c r="DB22">
        <v>5</v>
      </c>
      <c r="DC22">
        <v>6</v>
      </c>
      <c r="DD22">
        <v>7</v>
      </c>
      <c r="DE22">
        <v>8</v>
      </c>
      <c r="DF22">
        <v>9</v>
      </c>
      <c r="DG22">
        <v>10</v>
      </c>
      <c r="DH22">
        <v>24</v>
      </c>
      <c r="DI22">
        <v>26</v>
      </c>
      <c r="DJ22">
        <v>28</v>
      </c>
      <c r="DK22">
        <v>30</v>
      </c>
      <c r="DL22">
        <v>32</v>
      </c>
      <c r="DM22">
        <v>22</v>
      </c>
      <c r="DN22">
        <v>47</v>
      </c>
      <c r="DO22">
        <v>54</v>
      </c>
      <c r="DP22">
        <v>0</v>
      </c>
      <c r="DQ22">
        <v>8</v>
      </c>
      <c r="DR22">
        <v>0</v>
      </c>
      <c r="DS22">
        <v>0</v>
      </c>
      <c r="DT22">
        <v>115200</v>
      </c>
      <c r="DU22">
        <v>115200</v>
      </c>
      <c r="DV22">
        <v>115200</v>
      </c>
      <c r="DW22" t="str">
        <f t="shared" si="6"/>
        <v>4091a</v>
      </c>
      <c r="DX22">
        <v>0</v>
      </c>
    </row>
    <row r="23" spans="1:128" x14ac:dyDescent="0.3">
      <c r="A23" s="14" t="s">
        <v>280</v>
      </c>
      <c r="B23" s="14" t="s">
        <v>281</v>
      </c>
      <c r="C23" s="14" t="str">
        <f>VLOOKUP(A23,Sequences!$A$3:$E$42,5,FALSE())</f>
        <v>Liq circ (ICS + ECS inlet to ICS + ECS outlet) - option 2</v>
      </c>
      <c r="D23" t="s">
        <v>265</v>
      </c>
      <c r="E23" t="s">
        <v>265</v>
      </c>
      <c r="F23" t="s">
        <v>267</v>
      </c>
      <c r="G23" t="s">
        <v>267</v>
      </c>
      <c r="H23" t="s">
        <v>267</v>
      </c>
      <c r="I23" t="s">
        <v>267</v>
      </c>
      <c r="J23" t="s">
        <v>267</v>
      </c>
      <c r="K23" t="s">
        <v>267</v>
      </c>
      <c r="L23" t="s">
        <v>266</v>
      </c>
      <c r="M23" t="s">
        <v>266</v>
      </c>
      <c r="N23" t="s">
        <v>266</v>
      </c>
      <c r="O23" t="s">
        <v>266</v>
      </c>
      <c r="P23" t="s">
        <v>267</v>
      </c>
      <c r="Q23" t="s">
        <v>266</v>
      </c>
      <c r="X23" t="str">
        <f>CONCATENATE("4",SUBSTITUTE(_xlfn.TEXTAFTER(A23,"-",,1,0,NA()),".",""))</f>
        <v>4091b</v>
      </c>
      <c r="Y23">
        <f t="shared" si="1"/>
        <v>1</v>
      </c>
      <c r="Z23">
        <f t="shared" si="1"/>
        <v>1</v>
      </c>
      <c r="AA23" s="1">
        <f t="array" ref="AA23">_xlfn.XLOOKUP(F23,$S$7:$S$11,IF(F$3="NO",$U$7:$U$11,$V$7:$V$11),NA(),0,1)</f>
        <v>0</v>
      </c>
      <c r="AB23" s="1">
        <f t="array" ref="AB23">_xlfn.XLOOKUP(G23,$S$7:$S$11,IF(G$3="NO",$U$7:$U$11,$V$7:$V$11),NA(),0,1)</f>
        <v>0</v>
      </c>
      <c r="AC23" s="1">
        <f t="array" ref="AC23">_xlfn.XLOOKUP(H23,$S$7:$S$11,IF(H$3="NO",$U$7:$U$11,$V$7:$V$11),NA(),0,1)</f>
        <v>0</v>
      </c>
      <c r="AD23" s="1">
        <f t="array" ref="AD23">_xlfn.XLOOKUP(I23,$S$7:$S$11,IF(I$3="NO",$U$7:$U$11,$V$7:$V$11),NA(),0,1)</f>
        <v>1</v>
      </c>
      <c r="AE23" s="1">
        <f t="array" ref="AE23">_xlfn.XLOOKUP(J23,$S$7:$S$11,IF(J$3="NO",$U$7:$U$11,$V$7:$V$11),NA(),0,1)</f>
        <v>0</v>
      </c>
      <c r="AF23" s="1">
        <f t="array" ref="AF23">_xlfn.XLOOKUP(K23,$S$7:$S$11,IF(K$3="NO",$U$7:$U$11,$V$7:$V$11),NA(),0,1)</f>
        <v>1</v>
      </c>
      <c r="AG23" s="1">
        <f t="array" ref="AG23">_xlfn.XLOOKUP(L23,$S$7:$S$11,IF(L$3="NO",$U$7:$U$11,$V$7:$V$11),NA(),0,1)</f>
        <v>1</v>
      </c>
      <c r="AH23" s="1">
        <f t="array" ref="AH23">_xlfn.XLOOKUP(M23,$S$7:$S$11,IF(M$3="NO",$U$7:$U$11,$V$7:$V$11),NA(),0,1)</f>
        <v>0</v>
      </c>
      <c r="AI23" s="1">
        <f t="array" ref="AI23">_xlfn.XLOOKUP(N23,$S$7:$S$11,IF(N$3="NO",$U$7:$U$11,$V$7:$V$11),NA(),0,1)</f>
        <v>0</v>
      </c>
      <c r="AJ23" s="1">
        <f t="array" ref="AJ23">_xlfn.XLOOKUP(O23,$S$7:$S$11,IF(O$3="NO",$U$7:$U$11,$V$7:$V$11),NA(),0,1)</f>
        <v>0</v>
      </c>
      <c r="AK23" s="1">
        <f t="array" ref="AK23">_xlfn.XLOOKUP(P23,$S$7:$S$11,IF(P$3="NO",$U$7:$U$11,$V$7:$V$11),NA(),0,1)</f>
        <v>0</v>
      </c>
      <c r="AL23" s="1">
        <f t="array" ref="AL23">_xlfn.XLOOKUP(Q23,$S$7:$S$11,IF(Q$3="NO",$U$7:$U$11,$V$7:$V$11),NA(),0,1)</f>
        <v>0</v>
      </c>
      <c r="AO23" t="str">
        <f t="shared" si="2"/>
        <v>Liq circ (ICS + ECS inlet to ICS + ECS outlet) - option 2</v>
      </c>
      <c r="AP23">
        <v>0</v>
      </c>
      <c r="AQ23">
        <v>2501</v>
      </c>
      <c r="AR23">
        <v>1002</v>
      </c>
      <c r="AS23" t="s">
        <v>282</v>
      </c>
      <c r="AT23">
        <v>5</v>
      </c>
      <c r="AU23">
        <f t="shared" si="8"/>
        <v>5</v>
      </c>
      <c r="AV23">
        <f t="shared" si="7"/>
        <v>0</v>
      </c>
      <c r="AW23" s="26">
        <f t="shared" si="4"/>
        <v>1</v>
      </c>
      <c r="AX23">
        <f t="shared" si="9"/>
        <v>0</v>
      </c>
      <c r="AY23">
        <f t="shared" si="9"/>
        <v>1</v>
      </c>
      <c r="AZ23">
        <f t="shared" si="9"/>
        <v>0</v>
      </c>
      <c r="BA23">
        <f t="shared" si="9"/>
        <v>1</v>
      </c>
      <c r="BB23">
        <f t="shared" si="9"/>
        <v>1</v>
      </c>
      <c r="BC23">
        <f t="shared" si="9"/>
        <v>0</v>
      </c>
      <c r="BD23">
        <f t="shared" si="9"/>
        <v>0</v>
      </c>
      <c r="BE23">
        <f t="shared" si="9"/>
        <v>0</v>
      </c>
      <c r="BF23">
        <f t="shared" si="9"/>
        <v>0</v>
      </c>
      <c r="BG23">
        <f t="shared" si="9"/>
        <v>0</v>
      </c>
      <c r="BH23">
        <v>1</v>
      </c>
      <c r="BI23">
        <v>0</v>
      </c>
      <c r="BJ23">
        <v>1</v>
      </c>
      <c r="BK23">
        <v>0</v>
      </c>
      <c r="BL23">
        <v>1</v>
      </c>
      <c r="BM23">
        <v>2500</v>
      </c>
      <c r="BN23">
        <v>200</v>
      </c>
      <c r="BO23">
        <v>20</v>
      </c>
      <c r="BP23">
        <v>100</v>
      </c>
      <c r="BQ23">
        <v>100</v>
      </c>
      <c r="BR23">
        <v>60000</v>
      </c>
      <c r="BS23">
        <v>1000</v>
      </c>
      <c r="BT23">
        <v>37</v>
      </c>
      <c r="BU23">
        <v>1</v>
      </c>
      <c r="BV23">
        <v>0.9</v>
      </c>
      <c r="BW23">
        <v>3.1250000000000002E-3</v>
      </c>
      <c r="BX23">
        <v>3.1250000000000002E-3</v>
      </c>
      <c r="BY23">
        <v>2</v>
      </c>
      <c r="BZ23">
        <v>5</v>
      </c>
      <c r="CA23">
        <v>1</v>
      </c>
      <c r="CB23">
        <v>1</v>
      </c>
      <c r="CC23">
        <v>2</v>
      </c>
      <c r="CD23">
        <v>0</v>
      </c>
      <c r="CE23">
        <v>1</v>
      </c>
      <c r="CF23">
        <v>2</v>
      </c>
      <c r="CG23">
        <v>1</v>
      </c>
      <c r="CH23">
        <v>1</v>
      </c>
      <c r="CI23">
        <v>1</v>
      </c>
      <c r="CJ23">
        <v>0</v>
      </c>
      <c r="CK23">
        <v>0</v>
      </c>
      <c r="CL23">
        <v>1</v>
      </c>
      <c r="CM23">
        <v>1</v>
      </c>
      <c r="CN23">
        <v>0</v>
      </c>
      <c r="CO23">
        <v>0</v>
      </c>
      <c r="CP23">
        <v>27</v>
      </c>
      <c r="CQ23">
        <v>29</v>
      </c>
      <c r="CR23">
        <v>31</v>
      </c>
      <c r="CS23">
        <v>33</v>
      </c>
      <c r="CT23">
        <v>39</v>
      </c>
      <c r="CU23">
        <v>40</v>
      </c>
      <c r="CV23">
        <v>41</v>
      </c>
      <c r="CW23">
        <v>42</v>
      </c>
      <c r="CX23">
        <v>11</v>
      </c>
      <c r="CY23">
        <v>2</v>
      </c>
      <c r="CZ23">
        <v>3</v>
      </c>
      <c r="DA23">
        <v>4</v>
      </c>
      <c r="DB23">
        <v>5</v>
      </c>
      <c r="DC23">
        <v>6</v>
      </c>
      <c r="DD23">
        <v>7</v>
      </c>
      <c r="DE23">
        <v>8</v>
      </c>
      <c r="DF23">
        <v>9</v>
      </c>
      <c r="DG23">
        <v>10</v>
      </c>
      <c r="DH23">
        <v>24</v>
      </c>
      <c r="DI23">
        <v>26</v>
      </c>
      <c r="DJ23">
        <v>28</v>
      </c>
      <c r="DK23">
        <v>30</v>
      </c>
      <c r="DL23">
        <v>32</v>
      </c>
      <c r="DM23">
        <v>22</v>
      </c>
      <c r="DN23">
        <v>47</v>
      </c>
      <c r="DO23">
        <v>54</v>
      </c>
      <c r="DP23">
        <v>0</v>
      </c>
      <c r="DQ23">
        <v>8</v>
      </c>
      <c r="DR23">
        <v>0</v>
      </c>
      <c r="DS23">
        <v>0</v>
      </c>
      <c r="DT23">
        <v>115200</v>
      </c>
      <c r="DU23">
        <v>115200</v>
      </c>
      <c r="DV23">
        <v>115200</v>
      </c>
      <c r="DW23" t="str">
        <f t="shared" si="6"/>
        <v>4091b</v>
      </c>
      <c r="DX23">
        <v>0</v>
      </c>
    </row>
    <row r="24" spans="1:128" x14ac:dyDescent="0.3">
      <c r="A24" s="14" t="s">
        <v>283</v>
      </c>
      <c r="C24" s="14" t="str">
        <f>VLOOKUP(A24,Sequences!$A$3:$E$42,5,FALSE())</f>
        <v>Liq circ (ICS + ECS inlet to ICS outlet only)</v>
      </c>
      <c r="D24" t="s">
        <v>265</v>
      </c>
      <c r="E24" t="s">
        <v>265</v>
      </c>
      <c r="F24" t="s">
        <v>267</v>
      </c>
      <c r="G24" t="s">
        <v>267</v>
      </c>
      <c r="H24" t="s">
        <v>267</v>
      </c>
      <c r="I24" t="s">
        <v>267</v>
      </c>
      <c r="J24" t="s">
        <v>267</v>
      </c>
      <c r="K24" t="s">
        <v>266</v>
      </c>
      <c r="L24" t="s">
        <v>266</v>
      </c>
      <c r="M24" t="s">
        <v>266</v>
      </c>
      <c r="N24" t="s">
        <v>266</v>
      </c>
      <c r="O24" t="s">
        <v>266</v>
      </c>
      <c r="P24" t="s">
        <v>267</v>
      </c>
      <c r="Q24" t="s">
        <v>266</v>
      </c>
      <c r="X24" t="str">
        <f>CONCATENATE("4",SUBSTITUTE(_xlfn.TEXTAFTER(A24,"-",,1,0,NA()),".","")&amp;REPT("0",3-LEN(SUBSTITUTE(_xlfn.TEXTAFTER(A24,"-",,1,0,NA()),".",""))))</f>
        <v>4092</v>
      </c>
      <c r="Y24">
        <f t="shared" si="1"/>
        <v>1</v>
      </c>
      <c r="Z24">
        <f t="shared" si="1"/>
        <v>1</v>
      </c>
      <c r="AA24" s="1">
        <f t="array" ref="AA24">_xlfn.XLOOKUP(F24,$S$7:$S$11,IF(F$3="NO",$U$7:$U$11,$V$7:$V$11),NA(),0,1)</f>
        <v>0</v>
      </c>
      <c r="AB24" s="1">
        <f t="array" ref="AB24">_xlfn.XLOOKUP(G24,$S$7:$S$11,IF(G$3="NO",$U$7:$U$11,$V$7:$V$11),NA(),0,1)</f>
        <v>0</v>
      </c>
      <c r="AC24" s="1">
        <f t="array" ref="AC24">_xlfn.XLOOKUP(H24,$S$7:$S$11,IF(H$3="NO",$U$7:$U$11,$V$7:$V$11),NA(),0,1)</f>
        <v>0</v>
      </c>
      <c r="AD24" s="1">
        <f t="array" ref="AD24">_xlfn.XLOOKUP(I24,$S$7:$S$11,IF(I$3="NO",$U$7:$U$11,$V$7:$V$11),NA(),0,1)</f>
        <v>1</v>
      </c>
      <c r="AE24" s="1">
        <f t="array" ref="AE24">_xlfn.XLOOKUP(J24,$S$7:$S$11,IF(J$3="NO",$U$7:$U$11,$V$7:$V$11),NA(),0,1)</f>
        <v>0</v>
      </c>
      <c r="AF24" s="1">
        <f t="array" ref="AF24">_xlfn.XLOOKUP(K24,$S$7:$S$11,IF(K$3="NO",$U$7:$U$11,$V$7:$V$11),NA(),0,1)</f>
        <v>0</v>
      </c>
      <c r="AG24" s="1">
        <f t="array" ref="AG24">_xlfn.XLOOKUP(L24,$S$7:$S$11,IF(L$3="NO",$U$7:$U$11,$V$7:$V$11),NA(),0,1)</f>
        <v>1</v>
      </c>
      <c r="AH24" s="1">
        <f t="array" ref="AH24">_xlfn.XLOOKUP(M24,$S$7:$S$11,IF(M$3="NO",$U$7:$U$11,$V$7:$V$11),NA(),0,1)</f>
        <v>0</v>
      </c>
      <c r="AI24" s="1">
        <f t="array" ref="AI24">_xlfn.XLOOKUP(N24,$S$7:$S$11,IF(N$3="NO",$U$7:$U$11,$V$7:$V$11),NA(),0,1)</f>
        <v>0</v>
      </c>
      <c r="AJ24" s="1">
        <f t="array" ref="AJ24">_xlfn.XLOOKUP(O24,$S$7:$S$11,IF(O$3="NO",$U$7:$U$11,$V$7:$V$11),NA(),0,1)</f>
        <v>0</v>
      </c>
      <c r="AK24" s="1">
        <f t="array" ref="AK24">_xlfn.XLOOKUP(P24,$S$7:$S$11,IF(P$3="NO",$U$7:$U$11,$V$7:$V$11),NA(),0,1)</f>
        <v>0</v>
      </c>
      <c r="AL24" s="1">
        <f t="array" ref="AL24">_xlfn.XLOOKUP(Q24,$S$7:$S$11,IF(Q$3="NO",$U$7:$U$11,$V$7:$V$11),NA(),0,1)</f>
        <v>0</v>
      </c>
      <c r="AO24" t="str">
        <f t="shared" si="2"/>
        <v>Liq circ (ICS + ECS inlet to ICS outlet only)</v>
      </c>
      <c r="AP24">
        <v>0</v>
      </c>
      <c r="AQ24">
        <v>2501</v>
      </c>
      <c r="AR24">
        <v>1002</v>
      </c>
      <c r="AS24">
        <v>4092</v>
      </c>
      <c r="AT24">
        <v>5</v>
      </c>
      <c r="AU24">
        <f t="shared" si="8"/>
        <v>5</v>
      </c>
      <c r="AV24">
        <f t="shared" si="7"/>
        <v>0</v>
      </c>
      <c r="AW24" s="26">
        <f t="shared" si="4"/>
        <v>1</v>
      </c>
      <c r="AX24">
        <f t="shared" si="9"/>
        <v>0</v>
      </c>
      <c r="AY24">
        <f t="shared" si="9"/>
        <v>1</v>
      </c>
      <c r="AZ24">
        <f t="shared" si="9"/>
        <v>0</v>
      </c>
      <c r="BA24">
        <f t="shared" si="9"/>
        <v>0</v>
      </c>
      <c r="BB24">
        <f t="shared" si="9"/>
        <v>1</v>
      </c>
      <c r="BC24">
        <f t="shared" si="9"/>
        <v>0</v>
      </c>
      <c r="BD24">
        <f t="shared" si="9"/>
        <v>0</v>
      </c>
      <c r="BE24">
        <f t="shared" si="9"/>
        <v>0</v>
      </c>
      <c r="BF24">
        <f t="shared" si="9"/>
        <v>0</v>
      </c>
      <c r="BG24">
        <f t="shared" si="9"/>
        <v>0</v>
      </c>
      <c r="BH24">
        <v>1</v>
      </c>
      <c r="BI24">
        <v>0</v>
      </c>
      <c r="BJ24">
        <v>1</v>
      </c>
      <c r="BK24">
        <v>0</v>
      </c>
      <c r="BL24">
        <v>1</v>
      </c>
      <c r="BM24">
        <v>2500</v>
      </c>
      <c r="BN24">
        <v>200</v>
      </c>
      <c r="BO24">
        <v>20</v>
      </c>
      <c r="BP24">
        <v>100</v>
      </c>
      <c r="BQ24">
        <v>100</v>
      </c>
      <c r="BR24">
        <v>60000</v>
      </c>
      <c r="BS24">
        <v>1000</v>
      </c>
      <c r="BT24">
        <v>37</v>
      </c>
      <c r="BU24">
        <v>1</v>
      </c>
      <c r="BV24">
        <v>0.9</v>
      </c>
      <c r="BW24">
        <v>3.1250000000000002E-3</v>
      </c>
      <c r="BX24">
        <v>3.1250000000000002E-3</v>
      </c>
      <c r="BY24">
        <v>2</v>
      </c>
      <c r="BZ24">
        <v>5</v>
      </c>
      <c r="CA24">
        <v>1</v>
      </c>
      <c r="CB24">
        <v>1</v>
      </c>
      <c r="CC24">
        <v>2</v>
      </c>
      <c r="CD24">
        <v>0</v>
      </c>
      <c r="CE24">
        <v>1</v>
      </c>
      <c r="CF24">
        <v>2</v>
      </c>
      <c r="CG24">
        <v>1</v>
      </c>
      <c r="CH24">
        <v>1</v>
      </c>
      <c r="CI24">
        <v>1</v>
      </c>
      <c r="CJ24">
        <v>0</v>
      </c>
      <c r="CK24">
        <v>0</v>
      </c>
      <c r="CL24">
        <v>1</v>
      </c>
      <c r="CM24">
        <v>1</v>
      </c>
      <c r="CN24">
        <v>0</v>
      </c>
      <c r="CO24">
        <v>0</v>
      </c>
      <c r="CP24">
        <v>27</v>
      </c>
      <c r="CQ24">
        <v>29</v>
      </c>
      <c r="CR24">
        <v>31</v>
      </c>
      <c r="CS24">
        <v>33</v>
      </c>
      <c r="CT24">
        <v>39</v>
      </c>
      <c r="CU24">
        <v>40</v>
      </c>
      <c r="CV24">
        <v>41</v>
      </c>
      <c r="CW24">
        <v>42</v>
      </c>
      <c r="CX24">
        <v>11</v>
      </c>
      <c r="CY24">
        <v>2</v>
      </c>
      <c r="CZ24">
        <v>3</v>
      </c>
      <c r="DA24">
        <v>4</v>
      </c>
      <c r="DB24">
        <v>5</v>
      </c>
      <c r="DC24">
        <v>6</v>
      </c>
      <c r="DD24">
        <v>7</v>
      </c>
      <c r="DE24">
        <v>8</v>
      </c>
      <c r="DF24">
        <v>9</v>
      </c>
      <c r="DG24">
        <v>10</v>
      </c>
      <c r="DH24">
        <v>24</v>
      </c>
      <c r="DI24">
        <v>26</v>
      </c>
      <c r="DJ24">
        <v>28</v>
      </c>
      <c r="DK24">
        <v>30</v>
      </c>
      <c r="DL24">
        <v>32</v>
      </c>
      <c r="DM24">
        <v>22</v>
      </c>
      <c r="DN24">
        <v>47</v>
      </c>
      <c r="DO24">
        <v>54</v>
      </c>
      <c r="DP24">
        <v>0</v>
      </c>
      <c r="DQ24">
        <v>8</v>
      </c>
      <c r="DR24">
        <v>0</v>
      </c>
      <c r="DS24">
        <v>0</v>
      </c>
      <c r="DT24">
        <v>115200</v>
      </c>
      <c r="DU24">
        <v>115200</v>
      </c>
      <c r="DV24">
        <v>115200</v>
      </c>
      <c r="DW24">
        <f t="shared" si="6"/>
        <v>4092</v>
      </c>
      <c r="DX24">
        <v>0</v>
      </c>
    </row>
    <row r="25" spans="1:128" x14ac:dyDescent="0.3">
      <c r="A25" s="14" t="s">
        <v>284</v>
      </c>
      <c r="C25" s="14" t="str">
        <f>VLOOKUP(A25,Sequences!$A$3:$E$42,5,FALSE())</f>
        <v>Liq circ (ICS + ECS inlet to ECS outlet only)</v>
      </c>
      <c r="D25" t="s">
        <v>265</v>
      </c>
      <c r="E25" t="s">
        <v>265</v>
      </c>
      <c r="F25" t="s">
        <v>267</v>
      </c>
      <c r="G25" t="s">
        <v>266</v>
      </c>
      <c r="H25" t="s">
        <v>267</v>
      </c>
      <c r="I25" t="s">
        <v>267</v>
      </c>
      <c r="J25" t="s">
        <v>267</v>
      </c>
      <c r="K25" t="s">
        <v>267</v>
      </c>
      <c r="L25" t="s">
        <v>266</v>
      </c>
      <c r="M25" t="s">
        <v>266</v>
      </c>
      <c r="N25" t="s">
        <v>266</v>
      </c>
      <c r="O25" t="s">
        <v>266</v>
      </c>
      <c r="P25" t="s">
        <v>267</v>
      </c>
      <c r="Q25" t="s">
        <v>266</v>
      </c>
      <c r="X25" t="str">
        <f>CONCATENATE("4",SUBSTITUTE(_xlfn.TEXTAFTER(A25,"-",,1,0,NA()),".","")&amp;REPT("0",3-LEN(SUBSTITUTE(_xlfn.TEXTAFTER(A25,"-",,1,0,NA()),".",""))))</f>
        <v>4093</v>
      </c>
      <c r="Y25">
        <f t="shared" si="1"/>
        <v>1</v>
      </c>
      <c r="Z25">
        <f t="shared" si="1"/>
        <v>1</v>
      </c>
      <c r="AA25" s="1">
        <f t="array" ref="AA25">_xlfn.XLOOKUP(F25,$S$7:$S$11,IF(F$3="NO",$U$7:$U$11,$V$7:$V$11),NA(),0,1)</f>
        <v>0</v>
      </c>
      <c r="AB25" s="1">
        <f t="array" ref="AB25">_xlfn.XLOOKUP(G25,$S$7:$S$11,IF(G$3="NO",$U$7:$U$11,$V$7:$V$11),NA(),0,1)</f>
        <v>1</v>
      </c>
      <c r="AC25" s="1">
        <f t="array" ref="AC25">_xlfn.XLOOKUP(H25,$S$7:$S$11,IF(H$3="NO",$U$7:$U$11,$V$7:$V$11),NA(),0,1)</f>
        <v>0</v>
      </c>
      <c r="AD25" s="1">
        <f t="array" ref="AD25">_xlfn.XLOOKUP(I25,$S$7:$S$11,IF(I$3="NO",$U$7:$U$11,$V$7:$V$11),NA(),0,1)</f>
        <v>1</v>
      </c>
      <c r="AE25" s="1">
        <f t="array" ref="AE25">_xlfn.XLOOKUP(J25,$S$7:$S$11,IF(J$3="NO",$U$7:$U$11,$V$7:$V$11),NA(),0,1)</f>
        <v>0</v>
      </c>
      <c r="AF25" s="1">
        <f t="array" ref="AF25">_xlfn.XLOOKUP(K25,$S$7:$S$11,IF(K$3="NO",$U$7:$U$11,$V$7:$V$11),NA(),0,1)</f>
        <v>1</v>
      </c>
      <c r="AG25" s="1">
        <f t="array" ref="AG25">_xlfn.XLOOKUP(L25,$S$7:$S$11,IF(L$3="NO",$U$7:$U$11,$V$7:$V$11),NA(),0,1)</f>
        <v>1</v>
      </c>
      <c r="AH25" s="1">
        <f t="array" ref="AH25">_xlfn.XLOOKUP(M25,$S$7:$S$11,IF(M$3="NO",$U$7:$U$11,$V$7:$V$11),NA(),0,1)</f>
        <v>0</v>
      </c>
      <c r="AI25" s="1">
        <f t="array" ref="AI25">_xlfn.XLOOKUP(N25,$S$7:$S$11,IF(N$3="NO",$U$7:$U$11,$V$7:$V$11),NA(),0,1)</f>
        <v>0</v>
      </c>
      <c r="AJ25" s="1">
        <f t="array" ref="AJ25">_xlfn.XLOOKUP(O25,$S$7:$S$11,IF(O$3="NO",$U$7:$U$11,$V$7:$V$11),NA(),0,1)</f>
        <v>0</v>
      </c>
      <c r="AK25" s="1">
        <f t="array" ref="AK25">_xlfn.XLOOKUP(P25,$S$7:$S$11,IF(P$3="NO",$U$7:$U$11,$V$7:$V$11),NA(),0,1)</f>
        <v>0</v>
      </c>
      <c r="AL25" s="1">
        <f t="array" ref="AL25">_xlfn.XLOOKUP(Q25,$S$7:$S$11,IF(Q$3="NO",$U$7:$U$11,$V$7:$V$11),NA(),0,1)</f>
        <v>0</v>
      </c>
      <c r="AO25" t="str">
        <f t="shared" si="2"/>
        <v>Liq circ (ICS + ECS inlet to ECS outlet only)</v>
      </c>
      <c r="AP25">
        <v>0</v>
      </c>
      <c r="AQ25">
        <v>2501</v>
      </c>
      <c r="AR25">
        <v>1002</v>
      </c>
      <c r="AS25">
        <v>4093</v>
      </c>
      <c r="AT25">
        <v>5</v>
      </c>
      <c r="AU25">
        <f t="shared" si="8"/>
        <v>5</v>
      </c>
      <c r="AV25">
        <f t="shared" si="7"/>
        <v>0</v>
      </c>
      <c r="AW25" s="26">
        <f t="shared" si="4"/>
        <v>0</v>
      </c>
      <c r="AX25">
        <f t="shared" si="9"/>
        <v>0</v>
      </c>
      <c r="AY25">
        <f t="shared" si="9"/>
        <v>1</v>
      </c>
      <c r="AZ25">
        <f t="shared" si="9"/>
        <v>0</v>
      </c>
      <c r="BA25">
        <f t="shared" si="9"/>
        <v>1</v>
      </c>
      <c r="BB25">
        <f t="shared" si="9"/>
        <v>1</v>
      </c>
      <c r="BC25">
        <f t="shared" si="9"/>
        <v>0</v>
      </c>
      <c r="BD25">
        <f t="shared" si="9"/>
        <v>0</v>
      </c>
      <c r="BE25">
        <f t="shared" si="9"/>
        <v>0</v>
      </c>
      <c r="BF25">
        <f t="shared" si="9"/>
        <v>0</v>
      </c>
      <c r="BG25">
        <f t="shared" si="9"/>
        <v>0</v>
      </c>
      <c r="BH25">
        <v>1</v>
      </c>
      <c r="BI25">
        <v>0</v>
      </c>
      <c r="BJ25">
        <v>1</v>
      </c>
      <c r="BK25">
        <v>0</v>
      </c>
      <c r="BL25">
        <v>1</v>
      </c>
      <c r="BM25">
        <v>2500</v>
      </c>
      <c r="BN25">
        <v>200</v>
      </c>
      <c r="BO25">
        <v>20</v>
      </c>
      <c r="BP25">
        <v>100</v>
      </c>
      <c r="BQ25">
        <v>100</v>
      </c>
      <c r="BR25">
        <v>60000</v>
      </c>
      <c r="BS25">
        <v>1000</v>
      </c>
      <c r="BT25">
        <v>37</v>
      </c>
      <c r="BU25">
        <v>1</v>
      </c>
      <c r="BV25">
        <v>0.9</v>
      </c>
      <c r="BW25">
        <v>3.1250000000000002E-3</v>
      </c>
      <c r="BX25">
        <v>3.1250000000000002E-3</v>
      </c>
      <c r="BY25">
        <v>2</v>
      </c>
      <c r="BZ25">
        <v>5</v>
      </c>
      <c r="CA25">
        <v>1</v>
      </c>
      <c r="CB25">
        <v>1</v>
      </c>
      <c r="CC25">
        <v>2</v>
      </c>
      <c r="CD25">
        <v>0</v>
      </c>
      <c r="CE25">
        <v>1</v>
      </c>
      <c r="CF25">
        <v>2</v>
      </c>
      <c r="CG25">
        <v>1</v>
      </c>
      <c r="CH25">
        <v>1</v>
      </c>
      <c r="CI25">
        <v>1</v>
      </c>
      <c r="CJ25">
        <v>0</v>
      </c>
      <c r="CK25">
        <v>0</v>
      </c>
      <c r="CL25">
        <v>1</v>
      </c>
      <c r="CM25">
        <v>1</v>
      </c>
      <c r="CN25">
        <v>0</v>
      </c>
      <c r="CO25">
        <v>0</v>
      </c>
      <c r="CP25">
        <v>27</v>
      </c>
      <c r="CQ25">
        <v>29</v>
      </c>
      <c r="CR25">
        <v>31</v>
      </c>
      <c r="CS25">
        <v>33</v>
      </c>
      <c r="CT25">
        <v>39</v>
      </c>
      <c r="CU25">
        <v>40</v>
      </c>
      <c r="CV25">
        <v>41</v>
      </c>
      <c r="CW25">
        <v>42</v>
      </c>
      <c r="CX25">
        <v>11</v>
      </c>
      <c r="CY25">
        <v>2</v>
      </c>
      <c r="CZ25">
        <v>3</v>
      </c>
      <c r="DA25">
        <v>4</v>
      </c>
      <c r="DB25">
        <v>5</v>
      </c>
      <c r="DC25">
        <v>6</v>
      </c>
      <c r="DD25">
        <v>7</v>
      </c>
      <c r="DE25">
        <v>8</v>
      </c>
      <c r="DF25">
        <v>9</v>
      </c>
      <c r="DG25">
        <v>10</v>
      </c>
      <c r="DH25">
        <v>24</v>
      </c>
      <c r="DI25">
        <v>26</v>
      </c>
      <c r="DJ25">
        <v>28</v>
      </c>
      <c r="DK25">
        <v>30</v>
      </c>
      <c r="DL25">
        <v>32</v>
      </c>
      <c r="DM25">
        <v>22</v>
      </c>
      <c r="DN25">
        <v>47</v>
      </c>
      <c r="DO25">
        <v>54</v>
      </c>
      <c r="DP25">
        <v>0</v>
      </c>
      <c r="DQ25">
        <v>8</v>
      </c>
      <c r="DR25">
        <v>0</v>
      </c>
      <c r="DS25">
        <v>0</v>
      </c>
      <c r="DT25">
        <v>115200</v>
      </c>
      <c r="DU25">
        <v>115200</v>
      </c>
      <c r="DV25">
        <v>115200</v>
      </c>
      <c r="DW25">
        <f t="shared" si="6"/>
        <v>4093</v>
      </c>
      <c r="DX25">
        <v>0</v>
      </c>
    </row>
    <row r="26" spans="1:128" x14ac:dyDescent="0.3">
      <c r="A26" s="14" t="s">
        <v>285</v>
      </c>
      <c r="B26" s="14" t="s">
        <v>278</v>
      </c>
      <c r="C26" s="14" t="str">
        <f>VLOOKUP(A26,Sequences!$A$3:$E$42,5,FALSE())</f>
        <v>Liq circ (ECS inlet to ICS + ECS outlet only)</v>
      </c>
      <c r="D26" t="s">
        <v>272</v>
      </c>
      <c r="E26" t="s">
        <v>272</v>
      </c>
      <c r="F26" t="s">
        <v>267</v>
      </c>
      <c r="G26" t="s">
        <v>266</v>
      </c>
      <c r="H26" t="s">
        <v>267</v>
      </c>
      <c r="I26" t="s">
        <v>266</v>
      </c>
      <c r="J26" t="s">
        <v>267</v>
      </c>
      <c r="K26" t="s">
        <v>267</v>
      </c>
      <c r="L26" t="s">
        <v>267</v>
      </c>
      <c r="M26" t="s">
        <v>266</v>
      </c>
      <c r="N26" t="s">
        <v>266</v>
      </c>
      <c r="O26" t="s">
        <v>266</v>
      </c>
      <c r="P26" t="s">
        <v>267</v>
      </c>
      <c r="Q26" t="s">
        <v>266</v>
      </c>
      <c r="X26" t="str">
        <f>CONCATENATE("4",SUBSTITUTE(_xlfn.TEXTAFTER(A26,"-",,1,0,NA()),".",""))</f>
        <v>4101a</v>
      </c>
      <c r="Y26">
        <f t="shared" si="1"/>
        <v>-1</v>
      </c>
      <c r="Z26">
        <f t="shared" si="1"/>
        <v>-1</v>
      </c>
      <c r="AA26" s="1">
        <f t="array" ref="AA26">_xlfn.XLOOKUP(F26,$S$7:$S$11,IF(F$3="NO",$U$7:$U$11,$V$7:$V$11),NA(),0,1)</f>
        <v>0</v>
      </c>
      <c r="AB26" s="1">
        <f t="array" ref="AB26">_xlfn.XLOOKUP(G26,$S$7:$S$11,IF(G$3="NO",$U$7:$U$11,$V$7:$V$11),NA(),0,1)</f>
        <v>1</v>
      </c>
      <c r="AC26" s="1">
        <f t="array" ref="AC26">_xlfn.XLOOKUP(H26,$S$7:$S$11,IF(H$3="NO",$U$7:$U$11,$V$7:$V$11),NA(),0,1)</f>
        <v>0</v>
      </c>
      <c r="AD26" s="1">
        <f t="array" ref="AD26">_xlfn.XLOOKUP(I26,$S$7:$S$11,IF(I$3="NO",$U$7:$U$11,$V$7:$V$11),NA(),0,1)</f>
        <v>0</v>
      </c>
      <c r="AE26" s="1">
        <f t="array" ref="AE26">_xlfn.XLOOKUP(J26,$S$7:$S$11,IF(J$3="NO",$U$7:$U$11,$V$7:$V$11),NA(),0,1)</f>
        <v>0</v>
      </c>
      <c r="AF26" s="1">
        <f t="array" ref="AF26">_xlfn.XLOOKUP(K26,$S$7:$S$11,IF(K$3="NO",$U$7:$U$11,$V$7:$V$11),NA(),0,1)</f>
        <v>1</v>
      </c>
      <c r="AG26" s="1">
        <f t="array" ref="AG26">_xlfn.XLOOKUP(L26,$S$7:$S$11,IF(L$3="NO",$U$7:$U$11,$V$7:$V$11),NA(),0,1)</f>
        <v>0</v>
      </c>
      <c r="AH26" s="1">
        <f t="array" ref="AH26">_xlfn.XLOOKUP(M26,$S$7:$S$11,IF(M$3="NO",$U$7:$U$11,$V$7:$V$11),NA(),0,1)</f>
        <v>0</v>
      </c>
      <c r="AI26" s="1">
        <f t="array" ref="AI26">_xlfn.XLOOKUP(N26,$S$7:$S$11,IF(N$3="NO",$U$7:$U$11,$V$7:$V$11),NA(),0,1)</f>
        <v>0</v>
      </c>
      <c r="AJ26" s="1">
        <f t="array" ref="AJ26">_xlfn.XLOOKUP(O26,$S$7:$S$11,IF(O$3="NO",$U$7:$U$11,$V$7:$V$11),NA(),0,1)</f>
        <v>0</v>
      </c>
      <c r="AK26" s="1">
        <f t="array" ref="AK26">_xlfn.XLOOKUP(P26,$S$7:$S$11,IF(P$3="NO",$U$7:$U$11,$V$7:$V$11),NA(),0,1)</f>
        <v>0</v>
      </c>
      <c r="AL26" s="1">
        <f t="array" ref="AL26">_xlfn.XLOOKUP(Q26,$S$7:$S$11,IF(Q$3="NO",$U$7:$U$11,$V$7:$V$11),NA(),0,1)</f>
        <v>0</v>
      </c>
      <c r="AO26" t="str">
        <f t="shared" si="2"/>
        <v>Liq circ (ECS inlet to ICS + ECS outlet only)</v>
      </c>
      <c r="AP26">
        <v>0</v>
      </c>
      <c r="AQ26">
        <v>2501</v>
      </c>
      <c r="AR26">
        <v>1002</v>
      </c>
      <c r="AS26" t="s">
        <v>286</v>
      </c>
      <c r="AT26">
        <v>5</v>
      </c>
      <c r="AU26">
        <f t="shared" si="8"/>
        <v>5</v>
      </c>
      <c r="AV26">
        <f t="shared" si="7"/>
        <v>0</v>
      </c>
      <c r="AW26" s="26">
        <f t="shared" si="4"/>
        <v>0</v>
      </c>
      <c r="AX26">
        <f t="shared" si="9"/>
        <v>0</v>
      </c>
      <c r="AY26">
        <f t="shared" si="9"/>
        <v>0</v>
      </c>
      <c r="AZ26">
        <f t="shared" si="9"/>
        <v>0</v>
      </c>
      <c r="BA26">
        <f t="shared" si="9"/>
        <v>1</v>
      </c>
      <c r="BB26">
        <f t="shared" si="9"/>
        <v>0</v>
      </c>
      <c r="BC26">
        <f t="shared" si="9"/>
        <v>0</v>
      </c>
      <c r="BD26">
        <f t="shared" si="9"/>
        <v>0</v>
      </c>
      <c r="BE26">
        <f t="shared" si="9"/>
        <v>0</v>
      </c>
      <c r="BF26">
        <f t="shared" si="9"/>
        <v>0</v>
      </c>
      <c r="BG26">
        <f t="shared" si="9"/>
        <v>0</v>
      </c>
      <c r="BH26">
        <v>1</v>
      </c>
      <c r="BI26">
        <v>0</v>
      </c>
      <c r="BJ26">
        <v>1</v>
      </c>
      <c r="BK26">
        <v>0</v>
      </c>
      <c r="BL26">
        <v>1</v>
      </c>
      <c r="BM26">
        <v>2500</v>
      </c>
      <c r="BN26">
        <v>200</v>
      </c>
      <c r="BO26">
        <v>20</v>
      </c>
      <c r="BP26">
        <v>100</v>
      </c>
      <c r="BQ26">
        <v>100</v>
      </c>
      <c r="BR26">
        <v>60000</v>
      </c>
      <c r="BS26">
        <v>1000</v>
      </c>
      <c r="BT26">
        <v>37</v>
      </c>
      <c r="BU26">
        <v>1</v>
      </c>
      <c r="BV26">
        <v>0.9</v>
      </c>
      <c r="BW26">
        <v>3.1250000000000002E-3</v>
      </c>
      <c r="BX26">
        <v>3.1250000000000002E-3</v>
      </c>
      <c r="BY26">
        <v>2</v>
      </c>
      <c r="BZ26">
        <v>5</v>
      </c>
      <c r="CA26">
        <v>1</v>
      </c>
      <c r="CB26">
        <v>1</v>
      </c>
      <c r="CC26">
        <v>2</v>
      </c>
      <c r="CD26">
        <v>0</v>
      </c>
      <c r="CE26">
        <v>1</v>
      </c>
      <c r="CF26">
        <v>2</v>
      </c>
      <c r="CG26">
        <v>1</v>
      </c>
      <c r="CH26">
        <v>1</v>
      </c>
      <c r="CI26">
        <v>1</v>
      </c>
      <c r="CJ26">
        <v>0</v>
      </c>
      <c r="CK26">
        <v>0</v>
      </c>
      <c r="CL26">
        <v>1</v>
      </c>
      <c r="CM26">
        <v>1</v>
      </c>
      <c r="CN26">
        <v>0</v>
      </c>
      <c r="CO26">
        <v>0</v>
      </c>
      <c r="CP26">
        <v>27</v>
      </c>
      <c r="CQ26">
        <v>29</v>
      </c>
      <c r="CR26">
        <v>31</v>
      </c>
      <c r="CS26">
        <v>33</v>
      </c>
      <c r="CT26">
        <v>39</v>
      </c>
      <c r="CU26">
        <v>40</v>
      </c>
      <c r="CV26">
        <v>41</v>
      </c>
      <c r="CW26">
        <v>42</v>
      </c>
      <c r="CX26">
        <v>11</v>
      </c>
      <c r="CY26">
        <v>2</v>
      </c>
      <c r="CZ26">
        <v>3</v>
      </c>
      <c r="DA26">
        <v>4</v>
      </c>
      <c r="DB26">
        <v>5</v>
      </c>
      <c r="DC26">
        <v>6</v>
      </c>
      <c r="DD26">
        <v>7</v>
      </c>
      <c r="DE26">
        <v>8</v>
      </c>
      <c r="DF26">
        <v>9</v>
      </c>
      <c r="DG26">
        <v>10</v>
      </c>
      <c r="DH26">
        <v>24</v>
      </c>
      <c r="DI26">
        <v>26</v>
      </c>
      <c r="DJ26">
        <v>28</v>
      </c>
      <c r="DK26">
        <v>30</v>
      </c>
      <c r="DL26">
        <v>32</v>
      </c>
      <c r="DM26">
        <v>22</v>
      </c>
      <c r="DN26">
        <v>47</v>
      </c>
      <c r="DO26">
        <v>54</v>
      </c>
      <c r="DP26">
        <v>0</v>
      </c>
      <c r="DQ26">
        <v>8</v>
      </c>
      <c r="DR26">
        <v>0</v>
      </c>
      <c r="DS26">
        <v>0</v>
      </c>
      <c r="DT26">
        <v>115200</v>
      </c>
      <c r="DU26">
        <v>115200</v>
      </c>
      <c r="DV26">
        <v>115200</v>
      </c>
      <c r="DW26" t="str">
        <f t="shared" si="6"/>
        <v>4101a</v>
      </c>
      <c r="DX26">
        <v>0</v>
      </c>
    </row>
    <row r="27" spans="1:128" x14ac:dyDescent="0.3">
      <c r="A27" s="14" t="s">
        <v>287</v>
      </c>
      <c r="B27" s="14" t="s">
        <v>281</v>
      </c>
      <c r="C27" s="14" t="str">
        <f>VLOOKUP(A27,Sequences!$A$3:$E$42,5,FALSE())</f>
        <v>Liq circ (ECS inlet to ICS + ECS outlet only)</v>
      </c>
      <c r="D27" t="s">
        <v>265</v>
      </c>
      <c r="E27" t="s">
        <v>265</v>
      </c>
      <c r="F27" t="s">
        <v>266</v>
      </c>
      <c r="G27" t="s">
        <v>267</v>
      </c>
      <c r="H27" t="s">
        <v>267</v>
      </c>
      <c r="I27" t="s">
        <v>267</v>
      </c>
      <c r="J27" t="s">
        <v>267</v>
      </c>
      <c r="K27" t="s">
        <v>267</v>
      </c>
      <c r="L27" t="s">
        <v>266</v>
      </c>
      <c r="M27" t="s">
        <v>266</v>
      </c>
      <c r="N27" t="s">
        <v>266</v>
      </c>
      <c r="O27" t="s">
        <v>266</v>
      </c>
      <c r="P27" t="s">
        <v>267</v>
      </c>
      <c r="Q27" t="s">
        <v>266</v>
      </c>
      <c r="X27" t="str">
        <f>CONCATENATE("4",SUBSTITUTE(_xlfn.TEXTAFTER(A27,"-",,1,0,NA()),".",""))</f>
        <v>4101b</v>
      </c>
      <c r="Y27">
        <f t="shared" si="1"/>
        <v>1</v>
      </c>
      <c r="Z27">
        <f t="shared" si="1"/>
        <v>1</v>
      </c>
      <c r="AA27" s="1">
        <f t="array" ref="AA27">_xlfn.XLOOKUP(F27,$S$7:$S$11,IF(F$3="NO",$U$7:$U$11,$V$7:$V$11),NA(),0,1)</f>
        <v>1</v>
      </c>
      <c r="AB27" s="1">
        <f t="array" ref="AB27">_xlfn.XLOOKUP(G27,$S$7:$S$11,IF(G$3="NO",$U$7:$U$11,$V$7:$V$11),NA(),0,1)</f>
        <v>0</v>
      </c>
      <c r="AC27" s="1">
        <f t="array" ref="AC27">_xlfn.XLOOKUP(H27,$S$7:$S$11,IF(H$3="NO",$U$7:$U$11,$V$7:$V$11),NA(),0,1)</f>
        <v>0</v>
      </c>
      <c r="AD27" s="1">
        <f t="array" ref="AD27">_xlfn.XLOOKUP(I27,$S$7:$S$11,IF(I$3="NO",$U$7:$U$11,$V$7:$V$11),NA(),0,1)</f>
        <v>1</v>
      </c>
      <c r="AE27" s="1">
        <f t="array" ref="AE27">_xlfn.XLOOKUP(J27,$S$7:$S$11,IF(J$3="NO",$U$7:$U$11,$V$7:$V$11),NA(),0,1)</f>
        <v>0</v>
      </c>
      <c r="AF27" s="1">
        <f t="array" ref="AF27">_xlfn.XLOOKUP(K27,$S$7:$S$11,IF(K$3="NO",$U$7:$U$11,$V$7:$V$11),NA(),0,1)</f>
        <v>1</v>
      </c>
      <c r="AG27" s="1">
        <f t="array" ref="AG27">_xlfn.XLOOKUP(L27,$S$7:$S$11,IF(L$3="NO",$U$7:$U$11,$V$7:$V$11),NA(),0,1)</f>
        <v>1</v>
      </c>
      <c r="AH27" s="1">
        <f t="array" ref="AH27">_xlfn.XLOOKUP(M27,$S$7:$S$11,IF(M$3="NO",$U$7:$U$11,$V$7:$V$11),NA(),0,1)</f>
        <v>0</v>
      </c>
      <c r="AI27" s="1">
        <f t="array" ref="AI27">_xlfn.XLOOKUP(N27,$S$7:$S$11,IF(N$3="NO",$U$7:$U$11,$V$7:$V$11),NA(),0,1)</f>
        <v>0</v>
      </c>
      <c r="AJ27" s="1">
        <f t="array" ref="AJ27">_xlfn.XLOOKUP(O27,$S$7:$S$11,IF(O$3="NO",$U$7:$U$11,$V$7:$V$11),NA(),0,1)</f>
        <v>0</v>
      </c>
      <c r="AK27" s="1">
        <f t="array" ref="AK27">_xlfn.XLOOKUP(P27,$S$7:$S$11,IF(P$3="NO",$U$7:$U$11,$V$7:$V$11),NA(),0,1)</f>
        <v>0</v>
      </c>
      <c r="AL27" s="1">
        <f t="array" ref="AL27">_xlfn.XLOOKUP(Q27,$S$7:$S$11,IF(Q$3="NO",$U$7:$U$11,$V$7:$V$11),NA(),0,1)</f>
        <v>0</v>
      </c>
      <c r="AO27" t="str">
        <f t="shared" si="2"/>
        <v>Liq circ (ECS inlet to ICS + ECS outlet only)</v>
      </c>
      <c r="AP27">
        <v>0</v>
      </c>
      <c r="AQ27">
        <v>2501</v>
      </c>
      <c r="AR27">
        <v>1002</v>
      </c>
      <c r="AS27" t="s">
        <v>288</v>
      </c>
      <c r="AT27">
        <v>5</v>
      </c>
      <c r="AU27">
        <f t="shared" si="8"/>
        <v>5</v>
      </c>
      <c r="AV27">
        <f t="shared" si="7"/>
        <v>1</v>
      </c>
      <c r="AW27" s="26">
        <f t="shared" si="4"/>
        <v>1</v>
      </c>
      <c r="AX27">
        <f t="shared" si="9"/>
        <v>0</v>
      </c>
      <c r="AY27">
        <f t="shared" si="9"/>
        <v>1</v>
      </c>
      <c r="AZ27">
        <f t="shared" si="9"/>
        <v>0</v>
      </c>
      <c r="BA27">
        <f t="shared" si="9"/>
        <v>1</v>
      </c>
      <c r="BB27">
        <f t="shared" si="9"/>
        <v>1</v>
      </c>
      <c r="BC27">
        <f t="shared" si="9"/>
        <v>0</v>
      </c>
      <c r="BD27">
        <f t="shared" si="9"/>
        <v>0</v>
      </c>
      <c r="BE27">
        <f t="shared" si="9"/>
        <v>0</v>
      </c>
      <c r="BF27">
        <f t="shared" si="9"/>
        <v>0</v>
      </c>
      <c r="BG27">
        <f t="shared" si="9"/>
        <v>0</v>
      </c>
      <c r="BH27">
        <v>1</v>
      </c>
      <c r="BI27">
        <v>0</v>
      </c>
      <c r="BJ27">
        <v>1</v>
      </c>
      <c r="BK27">
        <v>0</v>
      </c>
      <c r="BL27">
        <v>1</v>
      </c>
      <c r="BM27">
        <v>2500</v>
      </c>
      <c r="BN27">
        <v>200</v>
      </c>
      <c r="BO27">
        <v>20</v>
      </c>
      <c r="BP27">
        <v>100</v>
      </c>
      <c r="BQ27">
        <v>100</v>
      </c>
      <c r="BR27">
        <v>60000</v>
      </c>
      <c r="BS27">
        <v>1000</v>
      </c>
      <c r="BT27">
        <v>37</v>
      </c>
      <c r="BU27">
        <v>1</v>
      </c>
      <c r="BV27">
        <v>0.9</v>
      </c>
      <c r="BW27">
        <v>3.1250000000000002E-3</v>
      </c>
      <c r="BX27">
        <v>3.1250000000000002E-3</v>
      </c>
      <c r="BY27">
        <v>2</v>
      </c>
      <c r="BZ27">
        <v>5</v>
      </c>
      <c r="CA27">
        <v>1</v>
      </c>
      <c r="CB27">
        <v>1</v>
      </c>
      <c r="CC27">
        <v>2</v>
      </c>
      <c r="CD27">
        <v>0</v>
      </c>
      <c r="CE27">
        <v>1</v>
      </c>
      <c r="CF27">
        <v>2</v>
      </c>
      <c r="CG27">
        <v>1</v>
      </c>
      <c r="CH27">
        <v>1</v>
      </c>
      <c r="CI27">
        <v>1</v>
      </c>
      <c r="CJ27">
        <v>0</v>
      </c>
      <c r="CK27">
        <v>0</v>
      </c>
      <c r="CL27">
        <v>1</v>
      </c>
      <c r="CM27">
        <v>1</v>
      </c>
      <c r="CN27">
        <v>0</v>
      </c>
      <c r="CO27">
        <v>0</v>
      </c>
      <c r="CP27">
        <v>27</v>
      </c>
      <c r="CQ27">
        <v>29</v>
      </c>
      <c r="CR27">
        <v>31</v>
      </c>
      <c r="CS27">
        <v>33</v>
      </c>
      <c r="CT27">
        <v>39</v>
      </c>
      <c r="CU27">
        <v>40</v>
      </c>
      <c r="CV27">
        <v>41</v>
      </c>
      <c r="CW27">
        <v>42</v>
      </c>
      <c r="CX27">
        <v>11</v>
      </c>
      <c r="CY27">
        <v>2</v>
      </c>
      <c r="CZ27">
        <v>3</v>
      </c>
      <c r="DA27">
        <v>4</v>
      </c>
      <c r="DB27">
        <v>5</v>
      </c>
      <c r="DC27">
        <v>6</v>
      </c>
      <c r="DD27">
        <v>7</v>
      </c>
      <c r="DE27">
        <v>8</v>
      </c>
      <c r="DF27">
        <v>9</v>
      </c>
      <c r="DG27">
        <v>10</v>
      </c>
      <c r="DH27">
        <v>24</v>
      </c>
      <c r="DI27">
        <v>26</v>
      </c>
      <c r="DJ27">
        <v>28</v>
      </c>
      <c r="DK27">
        <v>30</v>
      </c>
      <c r="DL27">
        <v>32</v>
      </c>
      <c r="DM27">
        <v>22</v>
      </c>
      <c r="DN27">
        <v>47</v>
      </c>
      <c r="DO27">
        <v>54</v>
      </c>
      <c r="DP27">
        <v>0</v>
      </c>
      <c r="DQ27">
        <v>8</v>
      </c>
      <c r="DR27">
        <v>0</v>
      </c>
      <c r="DS27">
        <v>0</v>
      </c>
      <c r="DT27">
        <v>115200</v>
      </c>
      <c r="DU27">
        <v>115200</v>
      </c>
      <c r="DV27">
        <v>115200</v>
      </c>
      <c r="DW27" t="str">
        <f t="shared" si="6"/>
        <v>4101b</v>
      </c>
      <c r="DX27">
        <v>0</v>
      </c>
    </row>
    <row r="28" spans="1:128" x14ac:dyDescent="0.3">
      <c r="A28" s="14" t="s">
        <v>289</v>
      </c>
      <c r="C28" s="14" t="str">
        <f>VLOOKUP(A28,Sequences!$A$3:$E$42,5,FALSE())</f>
        <v>Liq circ (ECS inlet to ICS outlet only)</v>
      </c>
      <c r="D28" t="s">
        <v>265</v>
      </c>
      <c r="E28" t="s">
        <v>265</v>
      </c>
      <c r="F28" t="s">
        <v>266</v>
      </c>
      <c r="G28" t="s">
        <v>267</v>
      </c>
      <c r="H28" t="s">
        <v>267</v>
      </c>
      <c r="I28" t="s">
        <v>267</v>
      </c>
      <c r="J28" t="s">
        <v>267</v>
      </c>
      <c r="K28" t="s">
        <v>266</v>
      </c>
      <c r="L28" t="s">
        <v>266</v>
      </c>
      <c r="M28" t="s">
        <v>266</v>
      </c>
      <c r="N28" t="s">
        <v>266</v>
      </c>
      <c r="O28" t="s">
        <v>266</v>
      </c>
      <c r="P28" t="s">
        <v>267</v>
      </c>
      <c r="Q28" t="s">
        <v>266</v>
      </c>
      <c r="X28" t="str">
        <f t="shared" ref="X28:X33" si="10">CONCATENATE("4",SUBSTITUTE(_xlfn.TEXTAFTER(A28,"-",,1,0,NA()),".","")&amp;REPT("0",3-LEN(SUBSTITUTE(_xlfn.TEXTAFTER(A28,"-",,1,0,NA()),".",""))))</f>
        <v>4102</v>
      </c>
      <c r="Y28">
        <f t="shared" si="1"/>
        <v>1</v>
      </c>
      <c r="Z28">
        <f t="shared" si="1"/>
        <v>1</v>
      </c>
      <c r="AA28" s="1">
        <f t="array" ref="AA28">_xlfn.XLOOKUP(F28,$S$7:$S$11,IF(F$3="NO",$U$7:$U$11,$V$7:$V$11),NA(),0,1)</f>
        <v>1</v>
      </c>
      <c r="AB28" s="1">
        <f t="array" ref="AB28">_xlfn.XLOOKUP(G28,$S$7:$S$11,IF(G$3="NO",$U$7:$U$11,$V$7:$V$11),NA(),0,1)</f>
        <v>0</v>
      </c>
      <c r="AC28" s="1">
        <f t="array" ref="AC28">_xlfn.XLOOKUP(H28,$S$7:$S$11,IF(H$3="NO",$U$7:$U$11,$V$7:$V$11),NA(),0,1)</f>
        <v>0</v>
      </c>
      <c r="AD28" s="1">
        <f t="array" ref="AD28">_xlfn.XLOOKUP(I28,$S$7:$S$11,IF(I$3="NO",$U$7:$U$11,$V$7:$V$11),NA(),0,1)</f>
        <v>1</v>
      </c>
      <c r="AE28" s="1">
        <f t="array" ref="AE28">_xlfn.XLOOKUP(J28,$S$7:$S$11,IF(J$3="NO",$U$7:$U$11,$V$7:$V$11),NA(),0,1)</f>
        <v>0</v>
      </c>
      <c r="AF28" s="1">
        <f t="array" ref="AF28">_xlfn.XLOOKUP(K28,$S$7:$S$11,IF(K$3="NO",$U$7:$U$11,$V$7:$V$11),NA(),0,1)</f>
        <v>0</v>
      </c>
      <c r="AG28" s="1">
        <f t="array" ref="AG28">_xlfn.XLOOKUP(L28,$S$7:$S$11,IF(L$3="NO",$U$7:$U$11,$V$7:$V$11),NA(),0,1)</f>
        <v>1</v>
      </c>
      <c r="AH28" s="1">
        <f t="array" ref="AH28">_xlfn.XLOOKUP(M28,$S$7:$S$11,IF(M$3="NO",$U$7:$U$11,$V$7:$V$11),NA(),0,1)</f>
        <v>0</v>
      </c>
      <c r="AI28" s="1">
        <f t="array" ref="AI28">_xlfn.XLOOKUP(N28,$S$7:$S$11,IF(N$3="NO",$U$7:$U$11,$V$7:$V$11),NA(),0,1)</f>
        <v>0</v>
      </c>
      <c r="AJ28" s="1">
        <f t="array" ref="AJ28">_xlfn.XLOOKUP(O28,$S$7:$S$11,IF(O$3="NO",$U$7:$U$11,$V$7:$V$11),NA(),0,1)</f>
        <v>0</v>
      </c>
      <c r="AK28" s="1">
        <f t="array" ref="AK28">_xlfn.XLOOKUP(P28,$S$7:$S$11,IF(P$3="NO",$U$7:$U$11,$V$7:$V$11),NA(),0,1)</f>
        <v>0</v>
      </c>
      <c r="AL28" s="1">
        <f t="array" ref="AL28">_xlfn.XLOOKUP(Q28,$S$7:$S$11,IF(Q$3="NO",$U$7:$U$11,$V$7:$V$11),NA(),0,1)</f>
        <v>0</v>
      </c>
      <c r="AO28" t="str">
        <f t="shared" si="2"/>
        <v>Liq circ (ECS inlet to ICS outlet only)</v>
      </c>
      <c r="AP28">
        <v>0</v>
      </c>
      <c r="AQ28">
        <v>2501</v>
      </c>
      <c r="AR28">
        <v>1002</v>
      </c>
      <c r="AS28">
        <v>4102</v>
      </c>
      <c r="AT28">
        <v>5</v>
      </c>
      <c r="AU28">
        <f t="shared" si="8"/>
        <v>5</v>
      </c>
      <c r="AV28">
        <f t="shared" si="7"/>
        <v>1</v>
      </c>
      <c r="AW28" s="26">
        <f t="shared" si="4"/>
        <v>1</v>
      </c>
      <c r="AX28">
        <f t="shared" si="9"/>
        <v>0</v>
      </c>
      <c r="AY28">
        <f t="shared" si="9"/>
        <v>1</v>
      </c>
      <c r="AZ28">
        <f t="shared" si="9"/>
        <v>0</v>
      </c>
      <c r="BA28">
        <f t="shared" si="9"/>
        <v>0</v>
      </c>
      <c r="BB28">
        <f t="shared" si="9"/>
        <v>1</v>
      </c>
      <c r="BC28">
        <f t="shared" si="9"/>
        <v>0</v>
      </c>
      <c r="BD28">
        <f t="shared" si="9"/>
        <v>0</v>
      </c>
      <c r="BE28">
        <f t="shared" si="9"/>
        <v>0</v>
      </c>
      <c r="BF28">
        <f t="shared" si="9"/>
        <v>0</v>
      </c>
      <c r="BG28">
        <f t="shared" si="9"/>
        <v>0</v>
      </c>
      <c r="BH28">
        <v>1</v>
      </c>
      <c r="BI28">
        <v>0</v>
      </c>
      <c r="BJ28">
        <v>1</v>
      </c>
      <c r="BK28">
        <v>0</v>
      </c>
      <c r="BL28">
        <v>1</v>
      </c>
      <c r="BM28">
        <v>2500</v>
      </c>
      <c r="BN28">
        <v>200</v>
      </c>
      <c r="BO28">
        <v>20</v>
      </c>
      <c r="BP28">
        <v>100</v>
      </c>
      <c r="BQ28">
        <v>100</v>
      </c>
      <c r="BR28">
        <v>60000</v>
      </c>
      <c r="BS28">
        <v>1000</v>
      </c>
      <c r="BT28">
        <v>37</v>
      </c>
      <c r="BU28">
        <v>1</v>
      </c>
      <c r="BV28">
        <v>0.9</v>
      </c>
      <c r="BW28">
        <v>3.1250000000000002E-3</v>
      </c>
      <c r="BX28">
        <v>3.1250000000000002E-3</v>
      </c>
      <c r="BY28">
        <v>2</v>
      </c>
      <c r="BZ28">
        <v>5</v>
      </c>
      <c r="CA28">
        <v>1</v>
      </c>
      <c r="CB28">
        <v>1</v>
      </c>
      <c r="CC28">
        <v>2</v>
      </c>
      <c r="CD28">
        <v>0</v>
      </c>
      <c r="CE28">
        <v>1</v>
      </c>
      <c r="CF28">
        <v>2</v>
      </c>
      <c r="CG28">
        <v>1</v>
      </c>
      <c r="CH28">
        <v>1</v>
      </c>
      <c r="CI28">
        <v>1</v>
      </c>
      <c r="CJ28">
        <v>0</v>
      </c>
      <c r="CK28">
        <v>0</v>
      </c>
      <c r="CL28">
        <v>1</v>
      </c>
      <c r="CM28">
        <v>1</v>
      </c>
      <c r="CN28">
        <v>0</v>
      </c>
      <c r="CO28">
        <v>0</v>
      </c>
      <c r="CP28">
        <v>27</v>
      </c>
      <c r="CQ28">
        <v>29</v>
      </c>
      <c r="CR28">
        <v>31</v>
      </c>
      <c r="CS28">
        <v>33</v>
      </c>
      <c r="CT28">
        <v>39</v>
      </c>
      <c r="CU28">
        <v>40</v>
      </c>
      <c r="CV28">
        <v>41</v>
      </c>
      <c r="CW28">
        <v>42</v>
      </c>
      <c r="CX28">
        <v>11</v>
      </c>
      <c r="CY28">
        <v>2</v>
      </c>
      <c r="CZ28">
        <v>3</v>
      </c>
      <c r="DA28">
        <v>4</v>
      </c>
      <c r="DB28">
        <v>5</v>
      </c>
      <c r="DC28">
        <v>6</v>
      </c>
      <c r="DD28">
        <v>7</v>
      </c>
      <c r="DE28">
        <v>8</v>
      </c>
      <c r="DF28">
        <v>9</v>
      </c>
      <c r="DG28">
        <v>10</v>
      </c>
      <c r="DH28">
        <v>24</v>
      </c>
      <c r="DI28">
        <v>26</v>
      </c>
      <c r="DJ28">
        <v>28</v>
      </c>
      <c r="DK28">
        <v>30</v>
      </c>
      <c r="DL28">
        <v>32</v>
      </c>
      <c r="DM28">
        <v>22</v>
      </c>
      <c r="DN28">
        <v>47</v>
      </c>
      <c r="DO28">
        <v>54</v>
      </c>
      <c r="DP28">
        <v>0</v>
      </c>
      <c r="DQ28">
        <v>8</v>
      </c>
      <c r="DR28">
        <v>0</v>
      </c>
      <c r="DS28">
        <v>0</v>
      </c>
      <c r="DT28">
        <v>115200</v>
      </c>
      <c r="DU28">
        <v>115200</v>
      </c>
      <c r="DV28">
        <v>115200</v>
      </c>
      <c r="DW28">
        <f t="shared" si="6"/>
        <v>4102</v>
      </c>
      <c r="DX28">
        <v>0</v>
      </c>
    </row>
    <row r="29" spans="1:128" x14ac:dyDescent="0.3">
      <c r="A29" s="14" t="s">
        <v>290</v>
      </c>
      <c r="C29" s="14" t="str">
        <f>VLOOKUP(A29,Sequences!$A$3:$E$42,5,FALSE())</f>
        <v>Liq circ (ECS inlet to ECS outlet only)</v>
      </c>
      <c r="D29" t="s">
        <v>265</v>
      </c>
      <c r="E29" t="s">
        <v>265</v>
      </c>
      <c r="F29" t="s">
        <v>266</v>
      </c>
      <c r="G29" t="s">
        <v>266</v>
      </c>
      <c r="H29" t="s">
        <v>267</v>
      </c>
      <c r="I29" t="s">
        <v>267</v>
      </c>
      <c r="J29" t="s">
        <v>267</v>
      </c>
      <c r="K29" t="s">
        <v>267</v>
      </c>
      <c r="L29" t="s">
        <v>266</v>
      </c>
      <c r="M29" t="s">
        <v>266</v>
      </c>
      <c r="N29" t="s">
        <v>266</v>
      </c>
      <c r="O29" t="s">
        <v>266</v>
      </c>
      <c r="P29" t="s">
        <v>267</v>
      </c>
      <c r="Q29" t="s">
        <v>266</v>
      </c>
      <c r="X29" t="str">
        <f t="shared" si="10"/>
        <v>4103</v>
      </c>
      <c r="Y29">
        <f t="shared" si="1"/>
        <v>1</v>
      </c>
      <c r="Z29">
        <f t="shared" si="1"/>
        <v>1</v>
      </c>
      <c r="AA29" s="1">
        <f t="array" ref="AA29">_xlfn.XLOOKUP(F29,$S$7:$S$11,IF(F$3="NO",$U$7:$U$11,$V$7:$V$11),NA(),0,1)</f>
        <v>1</v>
      </c>
      <c r="AB29" s="1">
        <f t="array" ref="AB29">_xlfn.XLOOKUP(G29,$S$7:$S$11,IF(G$3="NO",$U$7:$U$11,$V$7:$V$11),NA(),0,1)</f>
        <v>1</v>
      </c>
      <c r="AC29" s="1">
        <f t="array" ref="AC29">_xlfn.XLOOKUP(H29,$S$7:$S$11,IF(H$3="NO",$U$7:$U$11,$V$7:$V$11),NA(),0,1)</f>
        <v>0</v>
      </c>
      <c r="AD29" s="1">
        <f t="array" ref="AD29">_xlfn.XLOOKUP(I29,$S$7:$S$11,IF(I$3="NO",$U$7:$U$11,$V$7:$V$11),NA(),0,1)</f>
        <v>1</v>
      </c>
      <c r="AE29" s="1">
        <f t="array" ref="AE29">_xlfn.XLOOKUP(J29,$S$7:$S$11,IF(J$3="NO",$U$7:$U$11,$V$7:$V$11),NA(),0,1)</f>
        <v>0</v>
      </c>
      <c r="AF29" s="1">
        <f t="array" ref="AF29">_xlfn.XLOOKUP(K29,$S$7:$S$11,IF(K$3="NO",$U$7:$U$11,$V$7:$V$11),NA(),0,1)</f>
        <v>1</v>
      </c>
      <c r="AG29" s="1">
        <f t="array" ref="AG29">_xlfn.XLOOKUP(L29,$S$7:$S$11,IF(L$3="NO",$U$7:$U$11,$V$7:$V$11),NA(),0,1)</f>
        <v>1</v>
      </c>
      <c r="AH29" s="1">
        <f t="array" ref="AH29">_xlfn.XLOOKUP(M29,$S$7:$S$11,IF(M$3="NO",$U$7:$U$11,$V$7:$V$11),NA(),0,1)</f>
        <v>0</v>
      </c>
      <c r="AI29" s="1">
        <f t="array" ref="AI29">_xlfn.XLOOKUP(N29,$S$7:$S$11,IF(N$3="NO",$U$7:$U$11,$V$7:$V$11),NA(),0,1)</f>
        <v>0</v>
      </c>
      <c r="AJ29" s="1">
        <f t="array" ref="AJ29">_xlfn.XLOOKUP(O29,$S$7:$S$11,IF(O$3="NO",$U$7:$U$11,$V$7:$V$11),NA(),0,1)</f>
        <v>0</v>
      </c>
      <c r="AK29" s="1">
        <f t="array" ref="AK29">_xlfn.XLOOKUP(P29,$S$7:$S$11,IF(P$3="NO",$U$7:$U$11,$V$7:$V$11),NA(),0,1)</f>
        <v>0</v>
      </c>
      <c r="AL29" s="1">
        <f t="array" ref="AL29">_xlfn.XLOOKUP(Q29,$S$7:$S$11,IF(Q$3="NO",$U$7:$U$11,$V$7:$V$11),NA(),0,1)</f>
        <v>0</v>
      </c>
      <c r="AO29" t="str">
        <f t="shared" si="2"/>
        <v>Liq circ (ECS inlet to ECS outlet only)</v>
      </c>
      <c r="AP29">
        <v>0</v>
      </c>
      <c r="AQ29">
        <v>2501</v>
      </c>
      <c r="AR29">
        <v>1002</v>
      </c>
      <c r="AS29">
        <v>4103</v>
      </c>
      <c r="AT29">
        <v>5</v>
      </c>
      <c r="AU29">
        <f t="shared" si="8"/>
        <v>5</v>
      </c>
      <c r="AV29">
        <f t="shared" si="7"/>
        <v>1</v>
      </c>
      <c r="AW29" s="26">
        <f t="shared" si="4"/>
        <v>0</v>
      </c>
      <c r="AX29">
        <f t="shared" si="9"/>
        <v>0</v>
      </c>
      <c r="AY29">
        <f t="shared" si="9"/>
        <v>1</v>
      </c>
      <c r="AZ29">
        <f t="shared" si="9"/>
        <v>0</v>
      </c>
      <c r="BA29">
        <f t="shared" si="9"/>
        <v>1</v>
      </c>
      <c r="BB29">
        <f t="shared" si="9"/>
        <v>1</v>
      </c>
      <c r="BC29">
        <f t="shared" si="9"/>
        <v>0</v>
      </c>
      <c r="BD29">
        <f t="shared" si="9"/>
        <v>0</v>
      </c>
      <c r="BE29">
        <f t="shared" si="9"/>
        <v>0</v>
      </c>
      <c r="BF29">
        <f t="shared" si="9"/>
        <v>0</v>
      </c>
      <c r="BG29">
        <f t="shared" si="9"/>
        <v>0</v>
      </c>
      <c r="BH29">
        <v>1</v>
      </c>
      <c r="BI29">
        <v>0</v>
      </c>
      <c r="BJ29">
        <v>1</v>
      </c>
      <c r="BK29">
        <v>0</v>
      </c>
      <c r="BL29">
        <v>1</v>
      </c>
      <c r="BM29">
        <v>2500</v>
      </c>
      <c r="BN29">
        <v>200</v>
      </c>
      <c r="BO29">
        <v>20</v>
      </c>
      <c r="BP29">
        <v>100</v>
      </c>
      <c r="BQ29">
        <v>100</v>
      </c>
      <c r="BR29">
        <v>60000</v>
      </c>
      <c r="BS29">
        <v>1000</v>
      </c>
      <c r="BT29">
        <v>37</v>
      </c>
      <c r="BU29">
        <v>1</v>
      </c>
      <c r="BV29">
        <v>0.9</v>
      </c>
      <c r="BW29">
        <v>3.1250000000000002E-3</v>
      </c>
      <c r="BX29">
        <v>3.1250000000000002E-3</v>
      </c>
      <c r="BY29">
        <v>2</v>
      </c>
      <c r="BZ29">
        <v>5</v>
      </c>
      <c r="CA29">
        <v>1</v>
      </c>
      <c r="CB29">
        <v>1</v>
      </c>
      <c r="CC29">
        <v>2</v>
      </c>
      <c r="CD29">
        <v>0</v>
      </c>
      <c r="CE29">
        <v>1</v>
      </c>
      <c r="CF29">
        <v>2</v>
      </c>
      <c r="CG29">
        <v>1</v>
      </c>
      <c r="CH29">
        <v>1</v>
      </c>
      <c r="CI29">
        <v>1</v>
      </c>
      <c r="CJ29">
        <v>0</v>
      </c>
      <c r="CK29">
        <v>0</v>
      </c>
      <c r="CL29">
        <v>1</v>
      </c>
      <c r="CM29">
        <v>1</v>
      </c>
      <c r="CN29">
        <v>0</v>
      </c>
      <c r="CO29">
        <v>0</v>
      </c>
      <c r="CP29">
        <v>27</v>
      </c>
      <c r="CQ29">
        <v>29</v>
      </c>
      <c r="CR29">
        <v>31</v>
      </c>
      <c r="CS29">
        <v>33</v>
      </c>
      <c r="CT29">
        <v>39</v>
      </c>
      <c r="CU29">
        <v>40</v>
      </c>
      <c r="CV29">
        <v>41</v>
      </c>
      <c r="CW29">
        <v>42</v>
      </c>
      <c r="CX29">
        <v>11</v>
      </c>
      <c r="CY29">
        <v>2</v>
      </c>
      <c r="CZ29">
        <v>3</v>
      </c>
      <c r="DA29">
        <v>4</v>
      </c>
      <c r="DB29">
        <v>5</v>
      </c>
      <c r="DC29">
        <v>6</v>
      </c>
      <c r="DD29">
        <v>7</v>
      </c>
      <c r="DE29">
        <v>8</v>
      </c>
      <c r="DF29">
        <v>9</v>
      </c>
      <c r="DG29">
        <v>10</v>
      </c>
      <c r="DH29">
        <v>24</v>
      </c>
      <c r="DI29">
        <v>26</v>
      </c>
      <c r="DJ29">
        <v>28</v>
      </c>
      <c r="DK29">
        <v>30</v>
      </c>
      <c r="DL29">
        <v>32</v>
      </c>
      <c r="DM29">
        <v>22</v>
      </c>
      <c r="DN29">
        <v>47</v>
      </c>
      <c r="DO29">
        <v>54</v>
      </c>
      <c r="DP29">
        <v>0</v>
      </c>
      <c r="DQ29">
        <v>8</v>
      </c>
      <c r="DR29">
        <v>0</v>
      </c>
      <c r="DS29">
        <v>0</v>
      </c>
      <c r="DT29">
        <v>115200</v>
      </c>
      <c r="DU29">
        <v>115200</v>
      </c>
      <c r="DV29">
        <v>115200</v>
      </c>
      <c r="DW29">
        <f t="shared" si="6"/>
        <v>4103</v>
      </c>
      <c r="DX29">
        <v>0</v>
      </c>
    </row>
    <row r="30" spans="1:128" x14ac:dyDescent="0.3">
      <c r="A30" s="14" t="s">
        <v>143</v>
      </c>
      <c r="C30" s="14" t="str">
        <f>VLOOKUP(A30,Sequences!$A$3:$E$42,5,FALSE())</f>
        <v>Harvest loop fill</v>
      </c>
      <c r="D30" t="s">
        <v>265</v>
      </c>
      <c r="E30" t="s">
        <v>265</v>
      </c>
      <c r="F30" t="s">
        <v>266</v>
      </c>
      <c r="G30" t="s">
        <v>266</v>
      </c>
      <c r="H30" t="s">
        <v>266</v>
      </c>
      <c r="I30" t="s">
        <v>267</v>
      </c>
      <c r="J30" t="s">
        <v>267</v>
      </c>
      <c r="K30" t="s">
        <v>267</v>
      </c>
      <c r="L30" t="s">
        <v>266</v>
      </c>
      <c r="M30" t="s">
        <v>266</v>
      </c>
      <c r="N30" t="s">
        <v>267</v>
      </c>
      <c r="O30" t="s">
        <v>266</v>
      </c>
      <c r="P30" t="s">
        <v>267</v>
      </c>
      <c r="Q30" t="s">
        <v>266</v>
      </c>
      <c r="X30" t="str">
        <f t="shared" si="10"/>
        <v>4111</v>
      </c>
      <c r="Y30">
        <f t="shared" si="1"/>
        <v>1</v>
      </c>
      <c r="Z30">
        <f t="shared" si="1"/>
        <v>1</v>
      </c>
      <c r="AA30" s="1">
        <f t="array" ref="AA30">_xlfn.XLOOKUP(F30,$S$7:$S$11,IF(F$3="NO",$U$7:$U$11,$V$7:$V$11),NA(),0,1)</f>
        <v>1</v>
      </c>
      <c r="AB30" s="1">
        <f t="array" ref="AB30">_xlfn.XLOOKUP(G30,$S$7:$S$11,IF(G$3="NO",$U$7:$U$11,$V$7:$V$11),NA(),0,1)</f>
        <v>1</v>
      </c>
      <c r="AC30" s="1">
        <f t="array" ref="AC30">_xlfn.XLOOKUP(H30,$S$7:$S$11,IF(H$3="NO",$U$7:$U$11,$V$7:$V$11),NA(),0,1)</f>
        <v>1</v>
      </c>
      <c r="AD30" s="1">
        <f t="array" ref="AD30">_xlfn.XLOOKUP(I30,$S$7:$S$11,IF(I$3="NO",$U$7:$U$11,$V$7:$V$11),NA(),0,1)</f>
        <v>1</v>
      </c>
      <c r="AE30" s="1">
        <f t="array" ref="AE30">_xlfn.XLOOKUP(J30,$S$7:$S$11,IF(J$3="NO",$U$7:$U$11,$V$7:$V$11),NA(),0,1)</f>
        <v>0</v>
      </c>
      <c r="AF30" s="1">
        <f t="array" ref="AF30">_xlfn.XLOOKUP(K30,$S$7:$S$11,IF(K$3="NO",$U$7:$U$11,$V$7:$V$11),NA(),0,1)</f>
        <v>1</v>
      </c>
      <c r="AG30" s="1">
        <f t="array" ref="AG30">_xlfn.XLOOKUP(L30,$S$7:$S$11,IF(L$3="NO",$U$7:$U$11,$V$7:$V$11),NA(),0,1)</f>
        <v>1</v>
      </c>
      <c r="AH30" s="1">
        <f t="array" ref="AH30">_xlfn.XLOOKUP(M30,$S$7:$S$11,IF(M$3="NO",$U$7:$U$11,$V$7:$V$11),NA(),0,1)</f>
        <v>0</v>
      </c>
      <c r="AI30" s="1">
        <f t="array" ref="AI30">_xlfn.XLOOKUP(N30,$S$7:$S$11,IF(N$3="NO",$U$7:$U$11,$V$7:$V$11),NA(),0,1)</f>
        <v>1</v>
      </c>
      <c r="AJ30" s="1">
        <f t="array" ref="AJ30">_xlfn.XLOOKUP(O30,$S$7:$S$11,IF(O$3="NO",$U$7:$U$11,$V$7:$V$11),NA(),0,1)</f>
        <v>0</v>
      </c>
      <c r="AK30" s="1">
        <f t="array" ref="AK30">_xlfn.XLOOKUP(P30,$S$7:$S$11,IF(P$3="NO",$U$7:$U$11,$V$7:$V$11),NA(),0,1)</f>
        <v>0</v>
      </c>
      <c r="AL30" s="1">
        <f t="array" ref="AL30">_xlfn.XLOOKUP(Q30,$S$7:$S$11,IF(Q$3="NO",$U$7:$U$11,$V$7:$V$11),NA(),0,1)</f>
        <v>0</v>
      </c>
      <c r="AO30" t="str">
        <f t="shared" si="2"/>
        <v>Harvest loop fill</v>
      </c>
      <c r="AP30">
        <v>0</v>
      </c>
      <c r="AQ30">
        <v>2501</v>
      </c>
      <c r="AR30">
        <v>1002</v>
      </c>
      <c r="AS30">
        <v>4111</v>
      </c>
      <c r="AT30">
        <v>100</v>
      </c>
      <c r="AU30">
        <f>IF(Z30=0,0,AT30)</f>
        <v>100</v>
      </c>
      <c r="AV30">
        <f t="shared" si="7"/>
        <v>1</v>
      </c>
      <c r="AW30" s="26">
        <f t="shared" si="4"/>
        <v>0</v>
      </c>
      <c r="AX30">
        <f t="shared" si="9"/>
        <v>1</v>
      </c>
      <c r="AY30">
        <f t="shared" si="9"/>
        <v>1</v>
      </c>
      <c r="AZ30">
        <f t="shared" si="9"/>
        <v>0</v>
      </c>
      <c r="BA30">
        <f t="shared" si="9"/>
        <v>1</v>
      </c>
      <c r="BB30">
        <f t="shared" si="9"/>
        <v>1</v>
      </c>
      <c r="BC30">
        <f t="shared" si="9"/>
        <v>0</v>
      </c>
      <c r="BD30">
        <f t="shared" si="9"/>
        <v>1</v>
      </c>
      <c r="BE30">
        <f t="shared" si="9"/>
        <v>0</v>
      </c>
      <c r="BF30">
        <f t="shared" si="9"/>
        <v>0</v>
      </c>
      <c r="BG30">
        <f t="shared" si="9"/>
        <v>0</v>
      </c>
      <c r="BH30">
        <v>1</v>
      </c>
      <c r="BI30">
        <v>0</v>
      </c>
      <c r="BJ30">
        <v>1</v>
      </c>
      <c r="BK30">
        <v>0</v>
      </c>
      <c r="BL30">
        <v>1</v>
      </c>
      <c r="BM30">
        <v>20000</v>
      </c>
      <c r="BN30">
        <v>200</v>
      </c>
      <c r="BO30">
        <v>20</v>
      </c>
      <c r="BP30">
        <v>100</v>
      </c>
      <c r="BQ30">
        <v>100</v>
      </c>
      <c r="BR30">
        <v>60000</v>
      </c>
      <c r="BS30">
        <v>1000</v>
      </c>
      <c r="BT30">
        <v>37</v>
      </c>
      <c r="BU30">
        <v>1</v>
      </c>
      <c r="BV30">
        <v>0.9</v>
      </c>
      <c r="BW30">
        <v>3.1250000000000002E-3</v>
      </c>
      <c r="BX30">
        <v>3.1250000000000002E-3</v>
      </c>
      <c r="BY30">
        <v>2</v>
      </c>
      <c r="BZ30">
        <v>5</v>
      </c>
      <c r="CA30">
        <v>1</v>
      </c>
      <c r="CB30">
        <v>1</v>
      </c>
      <c r="CC30">
        <v>2</v>
      </c>
      <c r="CD30">
        <v>0</v>
      </c>
      <c r="CE30">
        <v>1</v>
      </c>
      <c r="CF30">
        <v>2</v>
      </c>
      <c r="CG30">
        <v>1</v>
      </c>
      <c r="CH30">
        <v>1</v>
      </c>
      <c r="CI30">
        <v>1</v>
      </c>
      <c r="CJ30">
        <v>0</v>
      </c>
      <c r="CK30">
        <v>0</v>
      </c>
      <c r="CL30">
        <v>1</v>
      </c>
      <c r="CM30">
        <v>1</v>
      </c>
      <c r="CN30">
        <v>0</v>
      </c>
      <c r="CO30">
        <v>0</v>
      </c>
      <c r="CP30">
        <v>27</v>
      </c>
      <c r="CQ30">
        <v>29</v>
      </c>
      <c r="CR30">
        <v>31</v>
      </c>
      <c r="CS30">
        <v>33</v>
      </c>
      <c r="CT30">
        <v>39</v>
      </c>
      <c r="CU30">
        <v>40</v>
      </c>
      <c r="CV30">
        <v>41</v>
      </c>
      <c r="CW30">
        <v>42</v>
      </c>
      <c r="CX30">
        <v>11</v>
      </c>
      <c r="CY30">
        <v>2</v>
      </c>
      <c r="CZ30">
        <v>3</v>
      </c>
      <c r="DA30">
        <v>4</v>
      </c>
      <c r="DB30">
        <v>5</v>
      </c>
      <c r="DC30">
        <v>6</v>
      </c>
      <c r="DD30">
        <v>7</v>
      </c>
      <c r="DE30">
        <v>8</v>
      </c>
      <c r="DF30">
        <v>9</v>
      </c>
      <c r="DG30">
        <v>10</v>
      </c>
      <c r="DH30">
        <v>24</v>
      </c>
      <c r="DI30">
        <v>26</v>
      </c>
      <c r="DJ30">
        <v>28</v>
      </c>
      <c r="DK30">
        <v>30</v>
      </c>
      <c r="DL30">
        <v>32</v>
      </c>
      <c r="DM30">
        <v>22</v>
      </c>
      <c r="DN30">
        <v>47</v>
      </c>
      <c r="DO30">
        <v>54</v>
      </c>
      <c r="DP30">
        <v>0</v>
      </c>
      <c r="DQ30">
        <v>8</v>
      </c>
      <c r="DR30">
        <v>0</v>
      </c>
      <c r="DS30">
        <v>0</v>
      </c>
      <c r="DT30">
        <v>115200</v>
      </c>
      <c r="DU30">
        <v>115200</v>
      </c>
      <c r="DV30">
        <v>115200</v>
      </c>
      <c r="DW30">
        <f t="shared" si="6"/>
        <v>4111</v>
      </c>
      <c r="DX30">
        <v>0</v>
      </c>
    </row>
    <row r="31" spans="1:128" ht="15" thickBot="1" x14ac:dyDescent="0.35">
      <c r="A31" s="14" t="s">
        <v>144</v>
      </c>
      <c r="C31" s="14" t="str">
        <f>VLOOKUP(A31,Sequences!$A$3:$E$42,5,FALSE())</f>
        <v>Harvest loop in situ circulation</v>
      </c>
      <c r="D31" t="s">
        <v>263</v>
      </c>
      <c r="E31" t="s">
        <v>265</v>
      </c>
      <c r="F31" t="s">
        <v>266</v>
      </c>
      <c r="G31" t="s">
        <v>266</v>
      </c>
      <c r="H31" t="s">
        <v>266</v>
      </c>
      <c r="I31" t="s">
        <v>266</v>
      </c>
      <c r="J31" t="s">
        <v>267</v>
      </c>
      <c r="K31" t="s">
        <v>267</v>
      </c>
      <c r="L31" t="s">
        <v>266</v>
      </c>
      <c r="M31" t="s">
        <v>266</v>
      </c>
      <c r="N31" t="s">
        <v>266</v>
      </c>
      <c r="O31" t="s">
        <v>267</v>
      </c>
      <c r="P31" t="s">
        <v>264</v>
      </c>
      <c r="Q31" t="s">
        <v>264</v>
      </c>
      <c r="X31" t="str">
        <f t="shared" si="10"/>
        <v>4112</v>
      </c>
      <c r="Y31">
        <f t="shared" si="1"/>
        <v>0</v>
      </c>
      <c r="Z31">
        <f t="shared" si="1"/>
        <v>1</v>
      </c>
      <c r="AA31" s="1">
        <f t="array" ref="AA31">_xlfn.XLOOKUP(F31,$S$7:$S$11,IF(F$3="NO",$U$7:$U$11,$V$7:$V$11),NA(),0,1)</f>
        <v>1</v>
      </c>
      <c r="AB31" s="1">
        <f t="array" ref="AB31">_xlfn.XLOOKUP(G31,$S$7:$S$11,IF(G$3="NO",$U$7:$U$11,$V$7:$V$11),NA(),0,1)</f>
        <v>1</v>
      </c>
      <c r="AC31" s="1">
        <f t="array" ref="AC31">_xlfn.XLOOKUP(H31,$S$7:$S$11,IF(H$3="NO",$U$7:$U$11,$V$7:$V$11),NA(),0,1)</f>
        <v>1</v>
      </c>
      <c r="AD31" s="1">
        <f t="array" ref="AD31">_xlfn.XLOOKUP(I31,$S$7:$S$11,IF(I$3="NO",$U$7:$U$11,$V$7:$V$11),NA(),0,1)</f>
        <v>0</v>
      </c>
      <c r="AE31" s="1">
        <f t="array" ref="AE31">_xlfn.XLOOKUP(J31,$S$7:$S$11,IF(J$3="NO",$U$7:$U$11,$V$7:$V$11),NA(),0,1)</f>
        <v>0</v>
      </c>
      <c r="AF31" s="1">
        <f t="array" ref="AF31">_xlfn.XLOOKUP(K31,$S$7:$S$11,IF(K$3="NO",$U$7:$U$11,$V$7:$V$11),NA(),0,1)</f>
        <v>1</v>
      </c>
      <c r="AG31" s="1">
        <f t="array" ref="AG31">_xlfn.XLOOKUP(L31,$S$7:$S$11,IF(L$3="NO",$U$7:$U$11,$V$7:$V$11),NA(),0,1)</f>
        <v>1</v>
      </c>
      <c r="AH31" s="1">
        <f t="array" ref="AH31">_xlfn.XLOOKUP(M31,$S$7:$S$11,IF(M$3="NO",$U$7:$U$11,$V$7:$V$11),NA(),0,1)</f>
        <v>0</v>
      </c>
      <c r="AI31" s="1">
        <f t="array" ref="AI31">_xlfn.XLOOKUP(N31,$S$7:$S$11,IF(N$3="NO",$U$7:$U$11,$V$7:$V$11),NA(),0,1)</f>
        <v>0</v>
      </c>
      <c r="AJ31" s="1">
        <f t="array" ref="AJ31">_xlfn.XLOOKUP(O31,$S$7:$S$11,IF(O$3="NO",$U$7:$U$11,$V$7:$V$11),NA(),0,1)</f>
        <v>1</v>
      </c>
      <c r="AK31" s="1">
        <f t="array" ref="AK31">_xlfn.XLOOKUP(P31,$S$7:$S$11,IF(P$3="NO",$U$7:$U$11,$V$7:$V$11),NA(),0,1)</f>
        <v>0</v>
      </c>
      <c r="AL31" s="1">
        <f t="array" ref="AL31">_xlfn.XLOOKUP(Q31,$S$7:$S$11,IF(Q$3="NO",$U$7:$U$11,$V$7:$V$11),NA(),0,1)</f>
        <v>0</v>
      </c>
      <c r="AO31" t="str">
        <f t="shared" si="2"/>
        <v>Harvest loop in situ circulation</v>
      </c>
      <c r="AP31">
        <v>0</v>
      </c>
      <c r="AQ31">
        <v>2501</v>
      </c>
      <c r="AR31">
        <v>1002</v>
      </c>
      <c r="AS31">
        <v>4112</v>
      </c>
      <c r="AT31">
        <v>0</v>
      </c>
      <c r="AU31">
        <v>100</v>
      </c>
      <c r="AV31">
        <f t="shared" si="7"/>
        <v>1</v>
      </c>
      <c r="AW31" s="26">
        <f t="shared" si="4"/>
        <v>0</v>
      </c>
      <c r="AX31">
        <f t="shared" si="9"/>
        <v>1</v>
      </c>
      <c r="AY31">
        <f t="shared" si="9"/>
        <v>0</v>
      </c>
      <c r="AZ31">
        <f t="shared" si="9"/>
        <v>0</v>
      </c>
      <c r="BA31">
        <f t="shared" si="9"/>
        <v>1</v>
      </c>
      <c r="BB31">
        <f t="shared" si="9"/>
        <v>1</v>
      </c>
      <c r="BC31">
        <f t="shared" si="9"/>
        <v>0</v>
      </c>
      <c r="BD31">
        <f t="shared" si="9"/>
        <v>0</v>
      </c>
      <c r="BE31">
        <f t="shared" si="9"/>
        <v>1</v>
      </c>
      <c r="BF31">
        <f t="shared" si="9"/>
        <v>0</v>
      </c>
      <c r="BG31">
        <f t="shared" si="9"/>
        <v>0</v>
      </c>
      <c r="BH31">
        <v>1</v>
      </c>
      <c r="BI31">
        <v>0</v>
      </c>
      <c r="BJ31">
        <v>1</v>
      </c>
      <c r="BK31">
        <v>0</v>
      </c>
      <c r="BL31">
        <v>1</v>
      </c>
      <c r="BM31">
        <v>60000</v>
      </c>
      <c r="BN31">
        <v>200</v>
      </c>
      <c r="BO31">
        <v>20</v>
      </c>
      <c r="BP31">
        <v>100</v>
      </c>
      <c r="BQ31">
        <v>100</v>
      </c>
      <c r="BR31">
        <v>60000</v>
      </c>
      <c r="BS31">
        <v>1000</v>
      </c>
      <c r="BT31">
        <v>37</v>
      </c>
      <c r="BU31">
        <v>1</v>
      </c>
      <c r="BV31">
        <v>0.9</v>
      </c>
      <c r="BW31">
        <v>3.1250000000000002E-3</v>
      </c>
      <c r="BX31">
        <v>3.1250000000000002E-3</v>
      </c>
      <c r="BY31">
        <v>2</v>
      </c>
      <c r="BZ31">
        <v>5</v>
      </c>
      <c r="CA31">
        <v>1</v>
      </c>
      <c r="CB31">
        <v>1</v>
      </c>
      <c r="CC31">
        <v>2</v>
      </c>
      <c r="CD31">
        <v>0</v>
      </c>
      <c r="CE31">
        <v>1</v>
      </c>
      <c r="CF31">
        <v>2</v>
      </c>
      <c r="CG31">
        <v>1</v>
      </c>
      <c r="CH31">
        <v>1</v>
      </c>
      <c r="CI31">
        <v>1</v>
      </c>
      <c r="CJ31">
        <v>0</v>
      </c>
      <c r="CK31">
        <v>0</v>
      </c>
      <c r="CL31">
        <v>1</v>
      </c>
      <c r="CM31">
        <v>1</v>
      </c>
      <c r="CN31">
        <v>0</v>
      </c>
      <c r="CO31">
        <v>0</v>
      </c>
      <c r="CP31">
        <v>27</v>
      </c>
      <c r="CQ31">
        <v>29</v>
      </c>
      <c r="CR31">
        <v>31</v>
      </c>
      <c r="CS31">
        <v>33</v>
      </c>
      <c r="CT31">
        <v>39</v>
      </c>
      <c r="CU31">
        <v>40</v>
      </c>
      <c r="CV31">
        <v>41</v>
      </c>
      <c r="CW31">
        <v>42</v>
      </c>
      <c r="CX31">
        <v>11</v>
      </c>
      <c r="CY31">
        <v>2</v>
      </c>
      <c r="CZ31">
        <v>3</v>
      </c>
      <c r="DA31">
        <v>4</v>
      </c>
      <c r="DB31">
        <v>5</v>
      </c>
      <c r="DC31">
        <v>6</v>
      </c>
      <c r="DD31">
        <v>7</v>
      </c>
      <c r="DE31">
        <v>8</v>
      </c>
      <c r="DF31">
        <v>9</v>
      </c>
      <c r="DG31">
        <v>10</v>
      </c>
      <c r="DH31">
        <v>24</v>
      </c>
      <c r="DI31">
        <v>26</v>
      </c>
      <c r="DJ31">
        <v>28</v>
      </c>
      <c r="DK31">
        <v>30</v>
      </c>
      <c r="DL31">
        <v>32</v>
      </c>
      <c r="DM31">
        <v>22</v>
      </c>
      <c r="DN31">
        <v>47</v>
      </c>
      <c r="DO31">
        <v>54</v>
      </c>
      <c r="DP31">
        <v>0</v>
      </c>
      <c r="DQ31">
        <v>8</v>
      </c>
      <c r="DR31">
        <v>0</v>
      </c>
      <c r="DS31">
        <v>0</v>
      </c>
      <c r="DT31">
        <v>115200</v>
      </c>
      <c r="DU31">
        <v>115200</v>
      </c>
      <c r="DV31">
        <v>115200</v>
      </c>
      <c r="DW31">
        <f t="shared" si="6"/>
        <v>4112</v>
      </c>
      <c r="DX31">
        <v>0</v>
      </c>
    </row>
    <row r="32" spans="1:128" ht="15" thickBot="1" x14ac:dyDescent="0.35">
      <c r="A32" s="59" t="s">
        <v>145</v>
      </c>
      <c r="C32" s="14" t="str">
        <f>VLOOKUP(A32,Sequences!$A$3:$E$42,5,FALSE())</f>
        <v>Harvest loop drain &amp; cell removal</v>
      </c>
      <c r="D32" s="71" t="s">
        <v>263</v>
      </c>
      <c r="E32" t="s">
        <v>265</v>
      </c>
      <c r="F32" t="s">
        <v>266</v>
      </c>
      <c r="G32" t="s">
        <v>266</v>
      </c>
      <c r="H32" t="s">
        <v>266</v>
      </c>
      <c r="I32" t="s">
        <v>266</v>
      </c>
      <c r="J32" t="s">
        <v>267</v>
      </c>
      <c r="K32" t="s">
        <v>267</v>
      </c>
      <c r="L32" t="s">
        <v>266</v>
      </c>
      <c r="M32" t="s">
        <v>267</v>
      </c>
      <c r="N32" t="s">
        <v>266</v>
      </c>
      <c r="O32" t="s">
        <v>267</v>
      </c>
      <c r="P32" t="s">
        <v>264</v>
      </c>
      <c r="Q32" t="s">
        <v>264</v>
      </c>
      <c r="X32" t="str">
        <f t="shared" si="10"/>
        <v>4113</v>
      </c>
      <c r="Y32">
        <f t="shared" si="1"/>
        <v>0</v>
      </c>
      <c r="Z32">
        <f t="shared" si="1"/>
        <v>1</v>
      </c>
      <c r="AA32" s="1">
        <f t="array" ref="AA32">_xlfn.XLOOKUP(F32,$S$7:$S$11,IF(F$3="NO",$U$7:$U$11,$V$7:$V$11),NA(),0,1)</f>
        <v>1</v>
      </c>
      <c r="AB32" s="1">
        <f t="array" ref="AB32">_xlfn.XLOOKUP(G32,$S$7:$S$11,IF(G$3="NO",$U$7:$U$11,$V$7:$V$11),NA(),0,1)</f>
        <v>1</v>
      </c>
      <c r="AC32" s="1">
        <f t="array" ref="AC32">_xlfn.XLOOKUP(H32,$S$7:$S$11,IF(H$3="NO",$U$7:$U$11,$V$7:$V$11),NA(),0,1)</f>
        <v>1</v>
      </c>
      <c r="AD32" s="1">
        <f t="array" ref="AD32">_xlfn.XLOOKUP(I32,$S$7:$S$11,IF(I$3="NO",$U$7:$U$11,$V$7:$V$11),NA(),0,1)</f>
        <v>0</v>
      </c>
      <c r="AE32" s="1">
        <f t="array" ref="AE32">_xlfn.XLOOKUP(J32,$S$7:$S$11,IF(J$3="NO",$U$7:$U$11,$V$7:$V$11),NA(),0,1)</f>
        <v>0</v>
      </c>
      <c r="AF32" s="1">
        <f t="array" ref="AF32">_xlfn.XLOOKUP(K32,$S$7:$S$11,IF(K$3="NO",$U$7:$U$11,$V$7:$V$11),NA(),0,1)</f>
        <v>1</v>
      </c>
      <c r="AG32" s="1">
        <f t="array" ref="AG32">_xlfn.XLOOKUP(L32,$S$7:$S$11,IF(L$3="NO",$U$7:$U$11,$V$7:$V$11),NA(),0,1)</f>
        <v>1</v>
      </c>
      <c r="AH32" s="1">
        <f t="array" ref="AH32">_xlfn.XLOOKUP(M32,$S$7:$S$11,IF(M$3="NO",$U$7:$U$11,$V$7:$V$11),NA(),0,1)</f>
        <v>1</v>
      </c>
      <c r="AI32" s="1">
        <f t="array" ref="AI32">_xlfn.XLOOKUP(N32,$S$7:$S$11,IF(N$3="NO",$U$7:$U$11,$V$7:$V$11),NA(),0,1)</f>
        <v>0</v>
      </c>
      <c r="AJ32" s="1">
        <f t="array" ref="AJ32">_xlfn.XLOOKUP(O32,$S$7:$S$11,IF(O$3="NO",$U$7:$U$11,$V$7:$V$11),NA(),0,1)</f>
        <v>1</v>
      </c>
      <c r="AK32" s="1">
        <f t="array" ref="AK32">_xlfn.XLOOKUP(P32,$S$7:$S$11,IF(P$3="NO",$U$7:$U$11,$V$7:$V$11),NA(),0,1)</f>
        <v>0</v>
      </c>
      <c r="AL32" s="1">
        <f t="array" ref="AL32">_xlfn.XLOOKUP(Q32,$S$7:$S$11,IF(Q$3="NO",$U$7:$U$11,$V$7:$V$11),NA(),0,1)</f>
        <v>0</v>
      </c>
      <c r="AO32" t="str">
        <f t="shared" si="2"/>
        <v>Harvest loop drain &amp; cell removal</v>
      </c>
      <c r="AP32">
        <v>0</v>
      </c>
      <c r="AQ32">
        <v>2501</v>
      </c>
      <c r="AR32">
        <v>1002</v>
      </c>
      <c r="AS32">
        <v>4113</v>
      </c>
      <c r="AT32">
        <v>5</v>
      </c>
      <c r="AU32">
        <f>IF(Z32=0,0,5)</f>
        <v>5</v>
      </c>
      <c r="AV32">
        <f t="shared" si="7"/>
        <v>1</v>
      </c>
      <c r="AW32" s="26">
        <f t="shared" si="4"/>
        <v>0</v>
      </c>
      <c r="AX32">
        <f t="shared" si="9"/>
        <v>1</v>
      </c>
      <c r="AY32">
        <f t="shared" si="9"/>
        <v>0</v>
      </c>
      <c r="AZ32">
        <f t="shared" si="9"/>
        <v>0</v>
      </c>
      <c r="BA32">
        <f t="shared" si="9"/>
        <v>1</v>
      </c>
      <c r="BB32">
        <f t="shared" si="9"/>
        <v>1</v>
      </c>
      <c r="BC32">
        <f t="shared" si="9"/>
        <v>1</v>
      </c>
      <c r="BD32">
        <f t="shared" si="9"/>
        <v>0</v>
      </c>
      <c r="BE32">
        <f t="shared" si="9"/>
        <v>1</v>
      </c>
      <c r="BF32">
        <f t="shared" si="9"/>
        <v>0</v>
      </c>
      <c r="BG32">
        <f t="shared" si="9"/>
        <v>0</v>
      </c>
      <c r="BH32">
        <v>1</v>
      </c>
      <c r="BI32">
        <v>0</v>
      </c>
      <c r="BJ32">
        <v>1</v>
      </c>
      <c r="BK32">
        <v>0</v>
      </c>
      <c r="BL32">
        <v>1</v>
      </c>
      <c r="BM32">
        <v>2500</v>
      </c>
      <c r="BN32">
        <v>200</v>
      </c>
      <c r="BO32">
        <v>20</v>
      </c>
      <c r="BP32">
        <v>100</v>
      </c>
      <c r="BQ32">
        <v>100</v>
      </c>
      <c r="BR32">
        <v>60000</v>
      </c>
      <c r="BS32">
        <v>1000</v>
      </c>
      <c r="BT32">
        <v>37</v>
      </c>
      <c r="BU32">
        <v>1</v>
      </c>
      <c r="BV32">
        <v>0.9</v>
      </c>
      <c r="BW32">
        <v>3.1250000000000002E-3</v>
      </c>
      <c r="BX32">
        <v>3.1250000000000002E-3</v>
      </c>
      <c r="BY32">
        <v>2</v>
      </c>
      <c r="BZ32">
        <v>5</v>
      </c>
      <c r="CA32">
        <v>1</v>
      </c>
      <c r="CB32">
        <v>1</v>
      </c>
      <c r="CC32">
        <v>2</v>
      </c>
      <c r="CD32">
        <v>0</v>
      </c>
      <c r="CE32">
        <v>1</v>
      </c>
      <c r="CF32">
        <v>2</v>
      </c>
      <c r="CG32">
        <v>1</v>
      </c>
      <c r="CH32">
        <v>1</v>
      </c>
      <c r="CI32">
        <v>1</v>
      </c>
      <c r="CJ32">
        <v>0</v>
      </c>
      <c r="CK32">
        <v>0</v>
      </c>
      <c r="CL32">
        <v>1</v>
      </c>
      <c r="CM32">
        <v>1</v>
      </c>
      <c r="CN32">
        <v>0</v>
      </c>
      <c r="CO32">
        <v>0</v>
      </c>
      <c r="CP32">
        <v>27</v>
      </c>
      <c r="CQ32">
        <v>29</v>
      </c>
      <c r="CR32">
        <v>31</v>
      </c>
      <c r="CS32">
        <v>33</v>
      </c>
      <c r="CT32">
        <v>39</v>
      </c>
      <c r="CU32">
        <v>40</v>
      </c>
      <c r="CV32">
        <v>41</v>
      </c>
      <c r="CW32">
        <v>42</v>
      </c>
      <c r="CX32">
        <v>11</v>
      </c>
      <c r="CY32">
        <v>2</v>
      </c>
      <c r="CZ32">
        <v>3</v>
      </c>
      <c r="DA32">
        <v>4</v>
      </c>
      <c r="DB32">
        <v>5</v>
      </c>
      <c r="DC32">
        <v>6</v>
      </c>
      <c r="DD32">
        <v>7</v>
      </c>
      <c r="DE32">
        <v>8</v>
      </c>
      <c r="DF32">
        <v>9</v>
      </c>
      <c r="DG32">
        <v>10</v>
      </c>
      <c r="DH32">
        <v>24</v>
      </c>
      <c r="DI32">
        <v>26</v>
      </c>
      <c r="DJ32">
        <v>28</v>
      </c>
      <c r="DK32">
        <v>30</v>
      </c>
      <c r="DL32">
        <v>32</v>
      </c>
      <c r="DM32">
        <v>22</v>
      </c>
      <c r="DN32">
        <v>47</v>
      </c>
      <c r="DO32">
        <v>54</v>
      </c>
      <c r="DP32">
        <v>0</v>
      </c>
      <c r="DQ32">
        <v>8</v>
      </c>
      <c r="DR32">
        <v>0</v>
      </c>
      <c r="DS32">
        <v>0</v>
      </c>
      <c r="DT32">
        <v>115200</v>
      </c>
      <c r="DU32">
        <v>115200</v>
      </c>
      <c r="DV32">
        <v>115200</v>
      </c>
      <c r="DW32">
        <f t="shared" si="6"/>
        <v>4113</v>
      </c>
      <c r="DX32">
        <v>0</v>
      </c>
    </row>
    <row r="33" spans="1:128" x14ac:dyDescent="0.3">
      <c r="A33" s="14" t="s">
        <v>146</v>
      </c>
      <c r="C33" s="14" t="str">
        <f>VLOOKUP(A33,Sequences!$A$3:$E$42,5,FALSE())</f>
        <v>Harvest loop flush</v>
      </c>
      <c r="D33" t="s">
        <v>265</v>
      </c>
      <c r="E33" t="s">
        <v>265</v>
      </c>
      <c r="F33" t="s">
        <v>266</v>
      </c>
      <c r="G33" t="s">
        <v>266</v>
      </c>
      <c r="H33" t="s">
        <v>266</v>
      </c>
      <c r="I33" t="s">
        <v>267</v>
      </c>
      <c r="J33" t="s">
        <v>267</v>
      </c>
      <c r="K33" t="s">
        <v>267</v>
      </c>
      <c r="L33" t="s">
        <v>266</v>
      </c>
      <c r="M33" t="s">
        <v>266</v>
      </c>
      <c r="N33" t="s">
        <v>267</v>
      </c>
      <c r="O33" t="s">
        <v>266</v>
      </c>
      <c r="P33" t="s">
        <v>264</v>
      </c>
      <c r="Q33" t="s">
        <v>264</v>
      </c>
      <c r="X33" t="str">
        <f t="shared" si="10"/>
        <v>4114</v>
      </c>
      <c r="Y33">
        <f t="shared" si="1"/>
        <v>1</v>
      </c>
      <c r="Z33">
        <f t="shared" si="1"/>
        <v>1</v>
      </c>
      <c r="AA33" s="1">
        <f t="array" ref="AA33">_xlfn.XLOOKUP(F33,$S$7:$S$11,IF(F$3="NO",$U$7:$U$11,$V$7:$V$11),NA(),0,1)</f>
        <v>1</v>
      </c>
      <c r="AB33" s="1">
        <f t="array" ref="AB33">_xlfn.XLOOKUP(G33,$S$7:$S$11,IF(G$3="NO",$U$7:$U$11,$V$7:$V$11),NA(),0,1)</f>
        <v>1</v>
      </c>
      <c r="AC33" s="1">
        <f t="array" ref="AC33">_xlfn.XLOOKUP(H33,$S$7:$S$11,IF(H$3="NO",$U$7:$U$11,$V$7:$V$11),NA(),0,1)</f>
        <v>1</v>
      </c>
      <c r="AD33" s="1">
        <f t="array" ref="AD33">_xlfn.XLOOKUP(I33,$S$7:$S$11,IF(I$3="NO",$U$7:$U$11,$V$7:$V$11),NA(),0,1)</f>
        <v>1</v>
      </c>
      <c r="AE33" s="1">
        <f t="array" ref="AE33">_xlfn.XLOOKUP(J33,$S$7:$S$11,IF(J$3="NO",$U$7:$U$11,$V$7:$V$11),NA(),0,1)</f>
        <v>0</v>
      </c>
      <c r="AF33" s="1">
        <f t="array" ref="AF33">_xlfn.XLOOKUP(K33,$S$7:$S$11,IF(K$3="NO",$U$7:$U$11,$V$7:$V$11),NA(),0,1)</f>
        <v>1</v>
      </c>
      <c r="AG33" s="1">
        <f t="array" ref="AG33">_xlfn.XLOOKUP(L33,$S$7:$S$11,IF(L$3="NO",$U$7:$U$11,$V$7:$V$11),NA(),0,1)</f>
        <v>1</v>
      </c>
      <c r="AH33" s="1">
        <f t="array" ref="AH33">_xlfn.XLOOKUP(M33,$S$7:$S$11,IF(M$3="NO",$U$7:$U$11,$V$7:$V$11),NA(),0,1)</f>
        <v>0</v>
      </c>
      <c r="AI33" s="1">
        <f t="array" ref="AI33">_xlfn.XLOOKUP(N33,$S$7:$S$11,IF(N$3="NO",$U$7:$U$11,$V$7:$V$11),NA(),0,1)</f>
        <v>1</v>
      </c>
      <c r="AJ33" s="1">
        <f t="array" ref="AJ33">_xlfn.XLOOKUP(O33,$S$7:$S$11,IF(O$3="NO",$U$7:$U$11,$V$7:$V$11),NA(),0,1)</f>
        <v>0</v>
      </c>
      <c r="AK33" s="1">
        <f t="array" ref="AK33">_xlfn.XLOOKUP(P33,$S$7:$S$11,IF(P$3="NO",$U$7:$U$11,$V$7:$V$11),NA(),0,1)</f>
        <v>0</v>
      </c>
      <c r="AL33" s="1">
        <f t="array" ref="AL33">_xlfn.XLOOKUP(Q33,$S$7:$S$11,IF(Q$3="NO",$U$7:$U$11,$V$7:$V$11),NA(),0,1)</f>
        <v>0</v>
      </c>
      <c r="AO33" t="str">
        <f t="shared" si="2"/>
        <v>Harvest loop flush</v>
      </c>
      <c r="AP33">
        <v>0</v>
      </c>
      <c r="AQ33">
        <v>2501</v>
      </c>
      <c r="AR33">
        <v>1002</v>
      </c>
      <c r="AS33">
        <v>4114</v>
      </c>
      <c r="AT33">
        <v>100</v>
      </c>
      <c r="AU33">
        <f>IF(Z33=0,0,AT33)</f>
        <v>100</v>
      </c>
      <c r="AV33">
        <f t="shared" si="7"/>
        <v>1</v>
      </c>
      <c r="AW33" s="26">
        <f t="shared" si="4"/>
        <v>0</v>
      </c>
      <c r="AX33">
        <f t="shared" si="9"/>
        <v>1</v>
      </c>
      <c r="AY33">
        <f t="shared" si="9"/>
        <v>1</v>
      </c>
      <c r="AZ33">
        <f t="shared" si="9"/>
        <v>0</v>
      </c>
      <c r="BA33">
        <f t="shared" si="9"/>
        <v>1</v>
      </c>
      <c r="BB33">
        <f t="shared" si="9"/>
        <v>1</v>
      </c>
      <c r="BC33">
        <f t="shared" si="9"/>
        <v>0</v>
      </c>
      <c r="BD33">
        <f t="shared" si="9"/>
        <v>1</v>
      </c>
      <c r="BE33">
        <f t="shared" si="9"/>
        <v>0</v>
      </c>
      <c r="BF33">
        <f t="shared" si="9"/>
        <v>0</v>
      </c>
      <c r="BG33">
        <f t="shared" si="9"/>
        <v>0</v>
      </c>
      <c r="BH33">
        <v>1</v>
      </c>
      <c r="BI33">
        <v>0</v>
      </c>
      <c r="BJ33">
        <v>1</v>
      </c>
      <c r="BK33">
        <v>0</v>
      </c>
      <c r="BL33">
        <v>1</v>
      </c>
      <c r="BM33">
        <v>60000</v>
      </c>
      <c r="BN33">
        <v>200</v>
      </c>
      <c r="BO33">
        <v>20</v>
      </c>
      <c r="BP33">
        <v>100</v>
      </c>
      <c r="BQ33">
        <v>100</v>
      </c>
      <c r="BR33">
        <v>60000</v>
      </c>
      <c r="BS33">
        <v>1000</v>
      </c>
      <c r="BT33">
        <v>37</v>
      </c>
      <c r="BU33">
        <v>1</v>
      </c>
      <c r="BV33">
        <v>0.9</v>
      </c>
      <c r="BW33">
        <v>3.1250000000000002E-3</v>
      </c>
      <c r="BX33">
        <v>3.1250000000000002E-3</v>
      </c>
      <c r="BY33">
        <v>2</v>
      </c>
      <c r="BZ33">
        <v>5</v>
      </c>
      <c r="CA33">
        <v>1</v>
      </c>
      <c r="CB33">
        <v>1</v>
      </c>
      <c r="CC33">
        <v>2</v>
      </c>
      <c r="CD33">
        <v>0</v>
      </c>
      <c r="CE33">
        <v>1</v>
      </c>
      <c r="CF33">
        <v>2</v>
      </c>
      <c r="CG33">
        <v>1</v>
      </c>
      <c r="CH33">
        <v>1</v>
      </c>
      <c r="CI33">
        <v>1</v>
      </c>
      <c r="CJ33">
        <v>0</v>
      </c>
      <c r="CK33">
        <v>0</v>
      </c>
      <c r="CL33">
        <v>1</v>
      </c>
      <c r="CM33">
        <v>1</v>
      </c>
      <c r="CN33">
        <v>0</v>
      </c>
      <c r="CO33">
        <v>0</v>
      </c>
      <c r="CP33">
        <v>27</v>
      </c>
      <c r="CQ33">
        <v>29</v>
      </c>
      <c r="CR33">
        <v>31</v>
      </c>
      <c r="CS33">
        <v>33</v>
      </c>
      <c r="CT33">
        <v>39</v>
      </c>
      <c r="CU33">
        <v>40</v>
      </c>
      <c r="CV33">
        <v>41</v>
      </c>
      <c r="CW33">
        <v>42</v>
      </c>
      <c r="CX33">
        <v>11</v>
      </c>
      <c r="CY33">
        <v>2</v>
      </c>
      <c r="CZ33">
        <v>3</v>
      </c>
      <c r="DA33">
        <v>4</v>
      </c>
      <c r="DB33">
        <v>5</v>
      </c>
      <c r="DC33">
        <v>6</v>
      </c>
      <c r="DD33">
        <v>7</v>
      </c>
      <c r="DE33">
        <v>8</v>
      </c>
      <c r="DF33">
        <v>9</v>
      </c>
      <c r="DG33">
        <v>10</v>
      </c>
      <c r="DH33">
        <v>24</v>
      </c>
      <c r="DI33">
        <v>26</v>
      </c>
      <c r="DJ33">
        <v>28</v>
      </c>
      <c r="DK33">
        <v>30</v>
      </c>
      <c r="DL33">
        <v>32</v>
      </c>
      <c r="DM33">
        <v>22</v>
      </c>
      <c r="DN33">
        <v>47</v>
      </c>
      <c r="DO33">
        <v>54</v>
      </c>
      <c r="DP33">
        <v>0</v>
      </c>
      <c r="DQ33">
        <v>8</v>
      </c>
      <c r="DR33">
        <v>0</v>
      </c>
      <c r="DS33">
        <v>0</v>
      </c>
      <c r="DT33">
        <v>115200</v>
      </c>
      <c r="DU33">
        <v>115200</v>
      </c>
      <c r="DV33">
        <v>115200</v>
      </c>
      <c r="DW33">
        <f t="shared" si="6"/>
        <v>4114</v>
      </c>
      <c r="DX33">
        <v>0</v>
      </c>
    </row>
    <row r="37" spans="1:128" x14ac:dyDescent="0.3">
      <c r="G37" t="s">
        <v>291</v>
      </c>
    </row>
    <row r="38" spans="1:128" x14ac:dyDescent="0.3">
      <c r="G38" s="75" t="s">
        <v>292</v>
      </c>
      <c r="H38" s="75" t="s">
        <v>293</v>
      </c>
      <c r="I38" s="75" t="s">
        <v>294</v>
      </c>
      <c r="J38" s="75" t="s">
        <v>295</v>
      </c>
    </row>
    <row r="39" spans="1:128" x14ac:dyDescent="0.3">
      <c r="G39" s="1" t="s">
        <v>152</v>
      </c>
      <c r="H39" s="76" t="s">
        <v>173</v>
      </c>
      <c r="I39" s="1" t="s">
        <v>173</v>
      </c>
      <c r="J39" s="1" t="s">
        <v>175</v>
      </c>
    </row>
    <row r="40" spans="1:128" x14ac:dyDescent="0.3">
      <c r="G40" s="1" t="s">
        <v>153</v>
      </c>
      <c r="H40" s="76" t="s">
        <v>173</v>
      </c>
      <c r="I40" s="77" t="s">
        <v>174</v>
      </c>
      <c r="J40" s="1" t="s">
        <v>176</v>
      </c>
    </row>
    <row r="41" spans="1:128" x14ac:dyDescent="0.3">
      <c r="G41" s="1" t="s">
        <v>154</v>
      </c>
      <c r="H41" s="76" t="s">
        <v>173</v>
      </c>
      <c r="I41" s="78" t="s">
        <v>177</v>
      </c>
      <c r="J41" s="1" t="s">
        <v>175</v>
      </c>
    </row>
    <row r="42" spans="1:128" x14ac:dyDescent="0.3">
      <c r="G42" s="1" t="s">
        <v>155</v>
      </c>
      <c r="H42" s="76" t="s">
        <v>174</v>
      </c>
      <c r="I42" s="78" t="s">
        <v>177</v>
      </c>
      <c r="J42" s="1" t="s">
        <v>176</v>
      </c>
    </row>
    <row r="43" spans="1:128" x14ac:dyDescent="0.3">
      <c r="G43" s="1" t="s">
        <v>156</v>
      </c>
      <c r="H43" s="76" t="s">
        <v>173</v>
      </c>
      <c r="I43" s="1" t="s">
        <v>173</v>
      </c>
      <c r="J43" s="1" t="s">
        <v>175</v>
      </c>
    </row>
    <row r="44" spans="1:128" x14ac:dyDescent="0.3">
      <c r="G44" s="1" t="s">
        <v>157</v>
      </c>
      <c r="H44" s="76" t="s">
        <v>174</v>
      </c>
      <c r="I44" s="78" t="s">
        <v>177</v>
      </c>
      <c r="J44" s="1" t="s">
        <v>176</v>
      </c>
    </row>
    <row r="45" spans="1:128" x14ac:dyDescent="0.3">
      <c r="G45" s="1" t="s">
        <v>158</v>
      </c>
      <c r="H45" s="76" t="s">
        <v>173</v>
      </c>
      <c r="I45" s="78" t="s">
        <v>177</v>
      </c>
      <c r="J45" s="1" t="s">
        <v>175</v>
      </c>
    </row>
    <row r="46" spans="1:128" x14ac:dyDescent="0.3">
      <c r="G46" s="1" t="s">
        <v>159</v>
      </c>
      <c r="H46" s="76" t="s">
        <v>174</v>
      </c>
      <c r="I46" s="78" t="s">
        <v>177</v>
      </c>
      <c r="J46" s="1" t="s">
        <v>176</v>
      </c>
    </row>
    <row r="47" spans="1:128" x14ac:dyDescent="0.3">
      <c r="G47" s="1" t="s">
        <v>160</v>
      </c>
      <c r="H47" s="76" t="s">
        <v>174</v>
      </c>
      <c r="I47" s="78" t="s">
        <v>177</v>
      </c>
      <c r="J47" s="1" t="s">
        <v>176</v>
      </c>
    </row>
    <row r="48" spans="1:128" x14ac:dyDescent="0.3">
      <c r="G48" s="1" t="s">
        <v>161</v>
      </c>
      <c r="H48" s="76" t="s">
        <v>174</v>
      </c>
      <c r="I48" s="1" t="s">
        <v>174</v>
      </c>
      <c r="J48" s="1" t="s">
        <v>176</v>
      </c>
    </row>
  </sheetData>
  <conditionalFormatting sqref="D5:E33">
    <cfRule type="cellIs" dxfId="18" priority="1" operator="equal">
      <formula>"Rev"</formula>
    </cfRule>
  </conditionalFormatting>
  <conditionalFormatting sqref="D5:E1048576">
    <cfRule type="containsText" dxfId="17" priority="2" operator="containsText" text="On">
      <formula>NOT(ISERROR(SEARCH("On",D5)))</formula>
    </cfRule>
    <cfRule type="containsText" dxfId="16" priority="3" operator="containsText" text="Off">
      <formula>NOT(ISERROR(SEARCH("Off",D5)))</formula>
    </cfRule>
  </conditionalFormatting>
  <conditionalFormatting sqref="F1:Q1048576 AA4:AL4 T7">
    <cfRule type="containsText" dxfId="15" priority="4" operator="containsText" text="Natural">
      <formula>NOT(ISERROR(SEARCH("Natural",F1)))</formula>
    </cfRule>
    <cfRule type="containsText" dxfId="14" priority="5" operator="containsText" text="Open">
      <formula>NOT(ISERROR(SEARCH("Open",F1)))</formula>
    </cfRule>
    <cfRule type="containsText" dxfId="13" priority="6" operator="containsText" text="Closed">
      <formula>NOT(ISERROR(SEARCH("Closed",F1)))</formula>
    </cfRule>
  </conditionalFormatting>
  <conditionalFormatting sqref="F3:Q3">
    <cfRule type="cellIs" dxfId="12" priority="7" operator="equal">
      <formula>"NO"</formula>
    </cfRule>
  </conditionalFormatting>
  <conditionalFormatting sqref="S8:S10">
    <cfRule type="containsText" dxfId="11" priority="8" operator="containsText" text="Natural">
      <formula>NOT(ISERROR(SEARCH("Natural",S8)))</formula>
    </cfRule>
    <cfRule type="containsText" dxfId="10" priority="9" operator="containsText" text="Open">
      <formula>NOT(ISERROR(SEARCH("Open",S8)))</formula>
    </cfRule>
    <cfRule type="containsText" dxfId="9" priority="10" operator="containsText" text="Closed">
      <formula>NOT(ISERROR(SEARCH("Closed",S8)))</formula>
    </cfRule>
  </conditionalFormatting>
  <conditionalFormatting sqref="S11">
    <cfRule type="cellIs" dxfId="8" priority="11" operator="equal">
      <formula>"Rev"</formula>
    </cfRule>
    <cfRule type="containsText" dxfId="7" priority="12" operator="containsText" text="On">
      <formula>NOT(ISERROR(SEARCH("On",S11)))</formula>
    </cfRule>
    <cfRule type="containsText" dxfId="6" priority="13" operator="containsText" text="Off">
      <formula>NOT(ISERROR(SEARCH("Off",S11)))</formula>
    </cfRule>
  </conditionalFormatting>
  <conditionalFormatting sqref="AA3:AJ3">
    <cfRule type="containsText" dxfId="5" priority="14" operator="containsText" text="Natural">
      <formula>NOT(ISERROR(SEARCH("Natural",AA3)))</formula>
    </cfRule>
    <cfRule type="containsText" dxfId="4" priority="15" operator="containsText" text="Open">
      <formula>NOT(ISERROR(SEARCH("Open",AA3)))</formula>
    </cfRule>
    <cfRule type="containsText" dxfId="3" priority="16" operator="containsText" text="Closed">
      <formula>NOT(ISERROR(SEARCH("Closed",AA3)))</formula>
    </cfRule>
  </conditionalFormatting>
  <conditionalFormatting sqref="AA2:AL2">
    <cfRule type="containsText" dxfId="2" priority="17" operator="containsText" text="Natural">
      <formula>NOT(ISERROR(SEARCH("Natural",AA2)))</formula>
    </cfRule>
    <cfRule type="containsText" dxfId="1" priority="18" operator="containsText" text="Open">
      <formula>NOT(ISERROR(SEARCH("Open",AA2)))</formula>
    </cfRule>
    <cfRule type="containsText" dxfId="0" priority="19" operator="containsText" text="Closed">
      <formula>NOT(ISERROR(SEARCH("Closed",AA2)))</formula>
    </cfRule>
  </conditionalFormatting>
  <pageMargins left="0.7" right="0.7" top="0.75" bottom="0.75"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A47FF993-3850-4F13-90BE-1A8E06300E1F}">
          <x14:formula1>
            <xm:f>Config!$C$2:$C$4</xm:f>
          </x14:formula1>
          <x14:formula2>
            <xm:f>0</xm:f>
          </x14:formula2>
          <xm:sqref>AA3:AH3 F5:Q46</xm:sqref>
        </x14:dataValidation>
        <x14:dataValidation type="list" allowBlank="1" showInputMessage="1" showErrorMessage="1" xr:uid="{6B49FA1F-B247-4D35-9AA7-C7B44FC9E202}">
          <x14:formula1>
            <xm:f>Config!$B$2:$B$4</xm:f>
          </x14:formula1>
          <x14:formula2>
            <xm:f>0</xm:f>
          </x14:formula2>
          <xm:sqref>D5:E33</xm:sqref>
        </x14:dataValidation>
        <x14:dataValidation type="list" allowBlank="1" showInputMessage="1" showErrorMessage="1" xr:uid="{C6A2DA38-EE20-4FB1-A223-E0B606C60F63}">
          <x14:formula1>
            <xm:f>Config!$B$2:$B$3</xm:f>
          </x14:formula1>
          <x14:formula2>
            <xm:f>0</xm:f>
          </x14:formula2>
          <xm:sqref>D34:E46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33"/>
  <sheetViews>
    <sheetView zoomScale="75" zoomScaleNormal="75" workbookViewId="0">
      <selection activeCell="G8" sqref="G8"/>
    </sheetView>
  </sheetViews>
  <sheetFormatPr defaultColWidth="8.77734375" defaultRowHeight="14.4" x14ac:dyDescent="0.3"/>
  <cols>
    <col min="1" max="1" width="15.6640625" customWidth="1"/>
    <col min="2" max="2" width="13" customWidth="1"/>
    <col min="3" max="3" width="13.88671875" customWidth="1"/>
  </cols>
  <sheetData>
    <row r="2" spans="1:11" x14ac:dyDescent="0.3">
      <c r="A2" s="14" t="s">
        <v>170</v>
      </c>
      <c r="B2" s="14"/>
      <c r="C2" s="14" t="s">
        <v>171</v>
      </c>
      <c r="D2" s="14"/>
      <c r="E2" s="14"/>
      <c r="F2" s="14"/>
      <c r="G2" s="14"/>
      <c r="H2" s="14"/>
      <c r="I2" s="14"/>
      <c r="J2" s="14"/>
      <c r="K2" s="14"/>
    </row>
    <row r="3" spans="1:11" x14ac:dyDescent="0.3">
      <c r="A3" s="14"/>
      <c r="B3" s="14"/>
      <c r="C3" s="14"/>
      <c r="D3" s="14"/>
      <c r="E3" s="14"/>
      <c r="F3" s="14"/>
      <c r="G3" s="14"/>
      <c r="H3" s="14"/>
      <c r="I3" s="14"/>
      <c r="J3" s="14"/>
      <c r="K3" s="14"/>
    </row>
    <row r="4" spans="1:11" x14ac:dyDescent="0.3">
      <c r="A4" s="62" t="s">
        <v>207</v>
      </c>
      <c r="B4" s="62" t="s">
        <v>208</v>
      </c>
      <c r="C4" s="62" t="s">
        <v>209</v>
      </c>
      <c r="D4" t="s">
        <v>210</v>
      </c>
      <c r="E4" t="s">
        <v>211</v>
      </c>
      <c r="F4" t="s">
        <v>212</v>
      </c>
      <c r="G4" s="14"/>
      <c r="H4" t="s">
        <v>187</v>
      </c>
      <c r="I4" s="14"/>
      <c r="J4" t="s">
        <v>187</v>
      </c>
      <c r="K4" t="s">
        <v>187</v>
      </c>
    </row>
    <row r="5" spans="1:11" x14ac:dyDescent="0.3">
      <c r="A5">
        <v>0</v>
      </c>
      <c r="B5">
        <v>0</v>
      </c>
      <c r="C5">
        <v>0</v>
      </c>
      <c r="D5">
        <v>0</v>
      </c>
      <c r="E5">
        <v>0</v>
      </c>
      <c r="F5">
        <v>0</v>
      </c>
      <c r="H5">
        <v>0</v>
      </c>
      <c r="J5">
        <v>0</v>
      </c>
      <c r="K5">
        <v>0</v>
      </c>
    </row>
    <row r="6" spans="1:11" x14ac:dyDescent="0.3">
      <c r="A6">
        <v>0</v>
      </c>
      <c r="B6">
        <v>0</v>
      </c>
      <c r="C6">
        <v>0</v>
      </c>
      <c r="D6">
        <v>0</v>
      </c>
      <c r="E6">
        <v>0</v>
      </c>
      <c r="F6">
        <v>0</v>
      </c>
      <c r="H6">
        <v>0</v>
      </c>
      <c r="J6">
        <v>0</v>
      </c>
      <c r="K6">
        <v>0</v>
      </c>
    </row>
    <row r="7" spans="1:11" x14ac:dyDescent="0.3">
      <c r="A7">
        <v>0</v>
      </c>
      <c r="B7">
        <v>0</v>
      </c>
      <c r="C7">
        <v>0</v>
      </c>
      <c r="D7">
        <v>0</v>
      </c>
      <c r="E7">
        <v>0</v>
      </c>
      <c r="F7">
        <v>0</v>
      </c>
      <c r="H7">
        <v>0</v>
      </c>
      <c r="J7">
        <v>0</v>
      </c>
      <c r="K7">
        <v>0</v>
      </c>
    </row>
    <row r="8" spans="1:11" x14ac:dyDescent="0.3">
      <c r="A8">
        <v>0</v>
      </c>
      <c r="B8">
        <v>0</v>
      </c>
      <c r="C8">
        <v>0</v>
      </c>
      <c r="D8">
        <v>0</v>
      </c>
      <c r="E8">
        <v>0</v>
      </c>
      <c r="F8">
        <v>0</v>
      </c>
      <c r="H8">
        <v>0</v>
      </c>
      <c r="J8">
        <v>0</v>
      </c>
      <c r="K8">
        <v>0</v>
      </c>
    </row>
    <row r="9" spans="1:11" x14ac:dyDescent="0.3">
      <c r="A9">
        <v>0</v>
      </c>
      <c r="B9">
        <v>0</v>
      </c>
      <c r="C9">
        <v>0</v>
      </c>
      <c r="D9">
        <v>0</v>
      </c>
      <c r="E9">
        <v>0</v>
      </c>
      <c r="F9">
        <v>0</v>
      </c>
      <c r="H9">
        <v>0</v>
      </c>
      <c r="J9">
        <v>0</v>
      </c>
      <c r="K9">
        <v>0</v>
      </c>
    </row>
    <row r="10" spans="1:11" x14ac:dyDescent="0.3">
      <c r="A10">
        <v>0</v>
      </c>
      <c r="B10">
        <v>0</v>
      </c>
      <c r="C10">
        <v>0</v>
      </c>
      <c r="D10">
        <v>0</v>
      </c>
      <c r="E10">
        <v>0</v>
      </c>
      <c r="F10">
        <v>0</v>
      </c>
      <c r="H10">
        <v>0</v>
      </c>
      <c r="J10">
        <v>0</v>
      </c>
      <c r="K10">
        <v>0</v>
      </c>
    </row>
    <row r="11" spans="1:11" x14ac:dyDescent="0.3">
      <c r="A11">
        <v>0</v>
      </c>
      <c r="B11">
        <v>0</v>
      </c>
      <c r="C11">
        <v>0</v>
      </c>
      <c r="D11">
        <v>0</v>
      </c>
      <c r="E11">
        <v>0</v>
      </c>
      <c r="F11">
        <v>0</v>
      </c>
      <c r="H11">
        <v>0</v>
      </c>
      <c r="J11">
        <v>0</v>
      </c>
      <c r="K11">
        <v>0</v>
      </c>
    </row>
    <row r="12" spans="1:11" x14ac:dyDescent="0.3">
      <c r="A12">
        <v>0</v>
      </c>
      <c r="B12">
        <v>0</v>
      </c>
      <c r="C12">
        <v>0</v>
      </c>
      <c r="D12">
        <v>0</v>
      </c>
      <c r="E12">
        <v>0</v>
      </c>
      <c r="F12">
        <v>0</v>
      </c>
      <c r="H12">
        <v>0</v>
      </c>
      <c r="J12">
        <v>0</v>
      </c>
      <c r="K12">
        <v>0</v>
      </c>
    </row>
    <row r="13" spans="1:11" x14ac:dyDescent="0.3">
      <c r="A13">
        <v>0</v>
      </c>
      <c r="B13">
        <v>0</v>
      </c>
      <c r="C13">
        <v>0</v>
      </c>
      <c r="D13">
        <v>0</v>
      </c>
      <c r="E13">
        <v>0</v>
      </c>
      <c r="F13">
        <v>0</v>
      </c>
      <c r="H13">
        <v>0</v>
      </c>
      <c r="J13">
        <v>0</v>
      </c>
      <c r="K13">
        <v>0</v>
      </c>
    </row>
    <row r="14" spans="1:11" x14ac:dyDescent="0.3">
      <c r="A14">
        <v>0</v>
      </c>
      <c r="B14">
        <v>0</v>
      </c>
      <c r="C14">
        <v>0</v>
      </c>
      <c r="D14">
        <v>0</v>
      </c>
      <c r="E14">
        <v>0</v>
      </c>
      <c r="F14">
        <v>0</v>
      </c>
      <c r="H14">
        <v>0</v>
      </c>
      <c r="J14">
        <v>0</v>
      </c>
      <c r="K14">
        <v>0</v>
      </c>
    </row>
    <row r="15" spans="1:11" x14ac:dyDescent="0.3">
      <c r="A15">
        <v>0</v>
      </c>
      <c r="B15">
        <v>0</v>
      </c>
      <c r="C15">
        <v>0</v>
      </c>
      <c r="D15">
        <v>0</v>
      </c>
      <c r="E15">
        <v>0</v>
      </c>
      <c r="F15">
        <v>0</v>
      </c>
      <c r="H15">
        <v>0</v>
      </c>
      <c r="J15">
        <v>0</v>
      </c>
      <c r="K15">
        <v>0</v>
      </c>
    </row>
    <row r="16" spans="1:11" x14ac:dyDescent="0.3">
      <c r="A16">
        <v>0</v>
      </c>
      <c r="B16">
        <v>0</v>
      </c>
      <c r="C16">
        <v>0</v>
      </c>
      <c r="D16">
        <v>0</v>
      </c>
      <c r="E16">
        <v>0</v>
      </c>
      <c r="F16">
        <v>0</v>
      </c>
      <c r="H16">
        <v>0</v>
      </c>
      <c r="J16">
        <v>0</v>
      </c>
      <c r="K16">
        <v>0</v>
      </c>
    </row>
    <row r="17" spans="1:11" x14ac:dyDescent="0.3">
      <c r="A17">
        <v>0</v>
      </c>
      <c r="B17">
        <v>0</v>
      </c>
      <c r="C17">
        <v>0</v>
      </c>
      <c r="D17">
        <v>0</v>
      </c>
      <c r="E17">
        <v>0</v>
      </c>
      <c r="F17">
        <v>0</v>
      </c>
      <c r="H17">
        <v>0</v>
      </c>
      <c r="J17">
        <v>0</v>
      </c>
      <c r="K17">
        <v>0</v>
      </c>
    </row>
    <row r="18" spans="1:11" x14ac:dyDescent="0.3">
      <c r="A18">
        <v>0</v>
      </c>
      <c r="B18">
        <v>0</v>
      </c>
      <c r="C18">
        <v>0</v>
      </c>
      <c r="D18">
        <v>0</v>
      </c>
      <c r="E18">
        <v>0</v>
      </c>
      <c r="F18">
        <v>0</v>
      </c>
      <c r="H18">
        <v>0</v>
      </c>
      <c r="J18">
        <v>0</v>
      </c>
      <c r="K18">
        <v>0</v>
      </c>
    </row>
    <row r="19" spans="1:11" x14ac:dyDescent="0.3">
      <c r="A19">
        <v>0</v>
      </c>
      <c r="B19">
        <v>0</v>
      </c>
      <c r="C19">
        <v>0</v>
      </c>
      <c r="D19">
        <v>0</v>
      </c>
      <c r="E19">
        <v>0</v>
      </c>
      <c r="F19">
        <v>0</v>
      </c>
      <c r="H19">
        <v>0</v>
      </c>
      <c r="J19">
        <v>0</v>
      </c>
      <c r="K19">
        <v>0</v>
      </c>
    </row>
    <row r="20" spans="1:11" x14ac:dyDescent="0.3">
      <c r="A20">
        <v>0</v>
      </c>
      <c r="B20">
        <v>0</v>
      </c>
      <c r="C20">
        <v>0</v>
      </c>
      <c r="D20">
        <v>0</v>
      </c>
      <c r="E20">
        <v>0</v>
      </c>
      <c r="F20">
        <v>0</v>
      </c>
      <c r="H20">
        <v>0</v>
      </c>
      <c r="J20">
        <v>0</v>
      </c>
      <c r="K20">
        <v>0</v>
      </c>
    </row>
    <row r="21" spans="1:11" x14ac:dyDescent="0.3">
      <c r="A21">
        <v>0</v>
      </c>
      <c r="B21">
        <v>0</v>
      </c>
      <c r="C21">
        <v>0</v>
      </c>
      <c r="D21">
        <v>0</v>
      </c>
      <c r="E21">
        <v>0</v>
      </c>
      <c r="F21">
        <v>0</v>
      </c>
      <c r="H21">
        <v>0</v>
      </c>
      <c r="J21">
        <v>0</v>
      </c>
      <c r="K21">
        <v>0</v>
      </c>
    </row>
    <row r="22" spans="1:11" x14ac:dyDescent="0.3">
      <c r="A22">
        <v>0</v>
      </c>
      <c r="B22">
        <v>0</v>
      </c>
      <c r="C22">
        <v>0</v>
      </c>
      <c r="D22">
        <v>0</v>
      </c>
      <c r="E22">
        <v>0</v>
      </c>
      <c r="F22">
        <v>0</v>
      </c>
      <c r="H22">
        <v>0</v>
      </c>
      <c r="J22">
        <v>0</v>
      </c>
      <c r="K22">
        <v>0</v>
      </c>
    </row>
    <row r="23" spans="1:11" x14ac:dyDescent="0.3">
      <c r="A23">
        <v>0</v>
      </c>
      <c r="B23">
        <v>0</v>
      </c>
      <c r="C23">
        <v>0</v>
      </c>
      <c r="D23">
        <v>0</v>
      </c>
      <c r="E23">
        <v>0</v>
      </c>
      <c r="F23">
        <v>0</v>
      </c>
      <c r="H23">
        <v>0</v>
      </c>
      <c r="J23">
        <v>0</v>
      </c>
      <c r="K23">
        <v>0</v>
      </c>
    </row>
    <row r="24" spans="1:11" x14ac:dyDescent="0.3">
      <c r="A24">
        <v>0</v>
      </c>
      <c r="B24">
        <v>0</v>
      </c>
      <c r="C24">
        <v>0</v>
      </c>
      <c r="D24">
        <v>0</v>
      </c>
      <c r="E24">
        <v>0</v>
      </c>
      <c r="F24">
        <v>0</v>
      </c>
      <c r="H24">
        <v>0</v>
      </c>
      <c r="J24">
        <v>0</v>
      </c>
      <c r="K24">
        <v>0</v>
      </c>
    </row>
    <row r="25" spans="1:11" x14ac:dyDescent="0.3">
      <c r="A25">
        <v>0</v>
      </c>
      <c r="B25">
        <v>0</v>
      </c>
      <c r="C25">
        <v>0</v>
      </c>
      <c r="D25">
        <v>0</v>
      </c>
      <c r="E25">
        <v>0</v>
      </c>
      <c r="F25">
        <v>0</v>
      </c>
      <c r="H25">
        <v>0</v>
      </c>
      <c r="J25">
        <v>0</v>
      </c>
      <c r="K25">
        <v>0</v>
      </c>
    </row>
    <row r="26" spans="1:11" x14ac:dyDescent="0.3">
      <c r="A26">
        <v>0</v>
      </c>
      <c r="B26">
        <v>0</v>
      </c>
      <c r="C26">
        <v>0</v>
      </c>
      <c r="D26">
        <v>0</v>
      </c>
      <c r="E26">
        <v>0</v>
      </c>
      <c r="F26">
        <v>0</v>
      </c>
      <c r="H26">
        <v>0</v>
      </c>
      <c r="J26">
        <v>0</v>
      </c>
      <c r="K26">
        <v>0</v>
      </c>
    </row>
    <row r="27" spans="1:11" x14ac:dyDescent="0.3">
      <c r="A27">
        <v>0</v>
      </c>
      <c r="B27">
        <v>0</v>
      </c>
      <c r="C27">
        <v>0</v>
      </c>
      <c r="D27">
        <v>0</v>
      </c>
      <c r="E27">
        <v>0</v>
      </c>
      <c r="F27">
        <v>0</v>
      </c>
      <c r="H27">
        <v>0</v>
      </c>
      <c r="J27">
        <v>0</v>
      </c>
      <c r="K27">
        <v>0</v>
      </c>
    </row>
    <row r="28" spans="1:11" x14ac:dyDescent="0.3">
      <c r="A28">
        <v>0</v>
      </c>
      <c r="B28">
        <v>0</v>
      </c>
      <c r="C28">
        <v>0</v>
      </c>
      <c r="D28">
        <v>0</v>
      </c>
      <c r="E28">
        <v>0</v>
      </c>
      <c r="F28">
        <v>0</v>
      </c>
      <c r="H28">
        <v>0</v>
      </c>
      <c r="J28">
        <v>0</v>
      </c>
      <c r="K28">
        <v>0</v>
      </c>
    </row>
    <row r="29" spans="1:11" x14ac:dyDescent="0.3">
      <c r="A29">
        <v>0</v>
      </c>
      <c r="B29">
        <v>0</v>
      </c>
      <c r="C29">
        <v>0</v>
      </c>
      <c r="D29">
        <v>0</v>
      </c>
      <c r="E29">
        <v>0</v>
      </c>
      <c r="F29">
        <v>0</v>
      </c>
      <c r="H29">
        <v>0</v>
      </c>
      <c r="J29">
        <v>0</v>
      </c>
      <c r="K29">
        <v>0</v>
      </c>
    </row>
    <row r="30" spans="1:11" x14ac:dyDescent="0.3">
      <c r="A30">
        <v>0</v>
      </c>
      <c r="B30">
        <v>0</v>
      </c>
      <c r="C30">
        <v>0</v>
      </c>
      <c r="D30">
        <v>0</v>
      </c>
      <c r="E30">
        <v>0</v>
      </c>
      <c r="F30">
        <v>0</v>
      </c>
      <c r="H30">
        <v>0</v>
      </c>
      <c r="J30">
        <v>0</v>
      </c>
      <c r="K30">
        <v>0</v>
      </c>
    </row>
    <row r="31" spans="1:11" x14ac:dyDescent="0.3">
      <c r="A31">
        <v>0</v>
      </c>
      <c r="B31">
        <v>0</v>
      </c>
      <c r="C31">
        <v>0</v>
      </c>
      <c r="D31">
        <v>0</v>
      </c>
      <c r="E31">
        <v>0</v>
      </c>
      <c r="F31">
        <v>0</v>
      </c>
      <c r="H31">
        <v>0</v>
      </c>
      <c r="J31">
        <v>0</v>
      </c>
      <c r="K31">
        <v>0</v>
      </c>
    </row>
    <row r="32" spans="1:11" x14ac:dyDescent="0.3">
      <c r="A32">
        <v>0</v>
      </c>
      <c r="B32">
        <v>0</v>
      </c>
      <c r="C32">
        <v>0</v>
      </c>
      <c r="D32">
        <v>0</v>
      </c>
      <c r="E32">
        <v>0</v>
      </c>
      <c r="F32">
        <v>0</v>
      </c>
      <c r="H32">
        <v>0</v>
      </c>
      <c r="J32">
        <v>0</v>
      </c>
      <c r="K32">
        <v>0</v>
      </c>
    </row>
    <row r="33" spans="1:11" x14ac:dyDescent="0.3">
      <c r="A33">
        <v>0</v>
      </c>
      <c r="B33">
        <v>0</v>
      </c>
      <c r="C33">
        <v>0</v>
      </c>
      <c r="D33">
        <v>0</v>
      </c>
      <c r="E33">
        <v>0</v>
      </c>
      <c r="F33">
        <v>0</v>
      </c>
      <c r="H33">
        <v>0</v>
      </c>
      <c r="J33">
        <v>0</v>
      </c>
      <c r="K33">
        <v>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Sequences</vt:lpstr>
      <vt:lpstr>Valve and pump states</vt:lpstr>
      <vt:lpstr>Config</vt:lpstr>
      <vt:lpstr>Valve and pump states v2</vt:lpstr>
      <vt:lpstr>Valve and pump states v3</vt:lpstr>
      <vt:lpstr>Not used in v2</vt:lpstr>
    </vt:vector>
  </TitlesOfParts>
  <Company>Hilton Food Group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Allan</dc:creator>
  <dc:description/>
  <cp:lastModifiedBy>David Hicks</cp:lastModifiedBy>
  <cp:revision>6</cp:revision>
  <dcterms:created xsi:type="dcterms:W3CDTF">2023-10-02T15:36:57Z</dcterms:created>
  <dcterms:modified xsi:type="dcterms:W3CDTF">2024-03-06T17:23:29Z</dcterms:modified>
  <dc:language>en-US</dc:language>
</cp:coreProperties>
</file>