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NAEMEKA IJEOMA\Documents\PROJECTS EXCEL\"/>
    </mc:Choice>
  </mc:AlternateContent>
  <bookViews>
    <workbookView xWindow="0" yWindow="0" windowWidth="10800" windowHeight="6570" firstSheet="3" activeTab="6"/>
  </bookViews>
  <sheets>
    <sheet name="REGIONAL CUSTOMER STAT AND CHUR" sheetId="5" r:id="rId1"/>
    <sheet name="top and bottom states" sheetId="6" r:id="rId2"/>
    <sheet name="churn reason" sheetId="11" r:id="rId3"/>
    <sheet name="DEVICES" sheetId="12" r:id="rId4"/>
    <sheet name="mtn_customer_churn" sheetId="1" r:id="rId5"/>
    <sheet name="INSIGHTS" sheetId="4" r:id="rId6"/>
    <sheet name="DASHBOARD" sheetId="7" r:id="rId7"/>
    <sheet name="states and regions" sheetId="3" state="hidden" r:id="rId8"/>
  </sheets>
  <definedNames>
    <definedName name="_xlnm._FilterDatabase" localSheetId="4" hidden="1">mtn_customer_churn!$A$1:$R$975</definedName>
  </definedNames>
  <calcPr calcId="0"/>
  <pivotCaches>
    <pivotCache cacheId="24" r:id="rId9"/>
  </pivotCaches>
</workbook>
</file>

<file path=xl/calcChain.xml><?xml version="1.0" encoding="utf-8"?>
<calcChain xmlns="http://schemas.openxmlformats.org/spreadsheetml/2006/main">
  <c r="L18" i="6" l="1"/>
  <c r="M18" i="6"/>
  <c r="L19" i="6"/>
  <c r="M19" i="6"/>
  <c r="L20" i="6"/>
  <c r="M20" i="6"/>
  <c r="L21" i="6"/>
  <c r="M21" i="6"/>
  <c r="L22" i="6"/>
  <c r="M22" i="6"/>
  <c r="M17" i="6"/>
  <c r="L17" i="6"/>
  <c r="J5" i="6"/>
  <c r="O4" i="6"/>
  <c r="M5" i="6"/>
  <c r="N5" i="6"/>
  <c r="O5" i="6"/>
  <c r="M6" i="6"/>
  <c r="N6" i="6"/>
  <c r="O6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M13" i="6"/>
  <c r="N13" i="6"/>
  <c r="O13" i="6"/>
  <c r="N4" i="6"/>
  <c r="M4" i="6"/>
  <c r="I5" i="6"/>
  <c r="K5" i="6"/>
  <c r="I6" i="6"/>
  <c r="J6" i="6"/>
  <c r="K6" i="6"/>
  <c r="I7" i="6"/>
  <c r="J7" i="6"/>
  <c r="K7" i="6"/>
  <c r="I8" i="6"/>
  <c r="J8" i="6"/>
  <c r="K8" i="6"/>
  <c r="I9" i="6"/>
  <c r="J9" i="6"/>
  <c r="K9" i="6"/>
  <c r="I10" i="6"/>
  <c r="J10" i="6"/>
  <c r="K10" i="6"/>
  <c r="I11" i="6"/>
  <c r="J11" i="6"/>
  <c r="K11" i="6"/>
  <c r="I12" i="6"/>
  <c r="J12" i="6"/>
  <c r="K12" i="6"/>
  <c r="I13" i="6"/>
  <c r="J13" i="6"/>
  <c r="K13" i="6"/>
  <c r="J4" i="6"/>
  <c r="K4" i="6"/>
  <c r="I4" i="6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2" i="1"/>
  <c r="G22" i="5"/>
  <c r="G20" i="5"/>
  <c r="G16" i="5"/>
  <c r="G17" i="5"/>
  <c r="G19" i="5"/>
  <c r="G18" i="5"/>
  <c r="G15" i="5"/>
  <c r="C8" i="5"/>
  <c r="C6" i="5"/>
  <c r="C7" i="5"/>
  <c r="C9" i="5"/>
  <c r="C5" i="5"/>
  <c r="C4" i="5"/>
</calcChain>
</file>

<file path=xl/sharedStrings.xml><?xml version="1.0" encoding="utf-8"?>
<sst xmlns="http://schemas.openxmlformats.org/spreadsheetml/2006/main" count="8457" uniqueCount="1112">
  <si>
    <t>Customer ID</t>
  </si>
  <si>
    <t>Full Name</t>
  </si>
  <si>
    <t>Date of Purchase</t>
  </si>
  <si>
    <t>Age</t>
  </si>
  <si>
    <t>State</t>
  </si>
  <si>
    <t>MTN Device</t>
  </si>
  <si>
    <t>Gender</t>
  </si>
  <si>
    <t>Satisfaction Rate</t>
  </si>
  <si>
    <t>Customer Review</t>
  </si>
  <si>
    <t>Customer Tenure in months</t>
  </si>
  <si>
    <t>Subscription Plan</t>
  </si>
  <si>
    <t>Unit Price</t>
  </si>
  <si>
    <t>Number of Times Purchased</t>
  </si>
  <si>
    <t>Total Revenue</t>
  </si>
  <si>
    <t>Data Usage</t>
  </si>
  <si>
    <t>Customer Churn Status</t>
  </si>
  <si>
    <t>Reasons for Churn</t>
  </si>
  <si>
    <t>CUST0001</t>
  </si>
  <si>
    <t>Ngozi Berry</t>
  </si>
  <si>
    <t>Kwara</t>
  </si>
  <si>
    <t>4G Router</t>
  </si>
  <si>
    <t>Male</t>
  </si>
  <si>
    <t>Fair</t>
  </si>
  <si>
    <t>165GB Monthly Plan</t>
  </si>
  <si>
    <t>Yes</t>
  </si>
  <si>
    <t>Relocation</t>
  </si>
  <si>
    <t>CUST0002</t>
  </si>
  <si>
    <t>Zainab Baker</t>
  </si>
  <si>
    <t>Abuja (FCT)</t>
  </si>
  <si>
    <t>Mobile SIM Card</t>
  </si>
  <si>
    <t>Female</t>
  </si>
  <si>
    <t>12.5GB Monthly Plan</t>
  </si>
  <si>
    <t>Better Offers from Competitors</t>
  </si>
  <si>
    <t>CUST0003</t>
  </si>
  <si>
    <t>Saidu Evans</t>
  </si>
  <si>
    <t>Sokoto</t>
  </si>
  <si>
    <t>5G Broadband Router</t>
  </si>
  <si>
    <t>Poor</t>
  </si>
  <si>
    <t>150GB FUP Monthly Unlimited</t>
  </si>
  <si>
    <t>No</t>
  </si>
  <si>
    <t>1GB+1.5mins Daily Plan</t>
  </si>
  <si>
    <t>Broadband MiFi</t>
  </si>
  <si>
    <t>30GB Monthly Broadband Plan</t>
  </si>
  <si>
    <t>CUST0004</t>
  </si>
  <si>
    <t>Ejiro Walker</t>
  </si>
  <si>
    <t>Gombe</t>
  </si>
  <si>
    <t>10GB+10mins Monthly Plan</t>
  </si>
  <si>
    <t>CUST0005</t>
  </si>
  <si>
    <t>Nura Mann</t>
  </si>
  <si>
    <t>Oyo</t>
  </si>
  <si>
    <t>Good</t>
  </si>
  <si>
    <t>25GB Monthly Plan</t>
  </si>
  <si>
    <t>CUST0006</t>
  </si>
  <si>
    <t>Tamuno Lewis</t>
  </si>
  <si>
    <t>Plateau</t>
  </si>
  <si>
    <t>Excellent</t>
  </si>
  <si>
    <t>7GB Monthly Plan</t>
  </si>
  <si>
    <t>1.5TB Yearly Broadband Plan</t>
  </si>
  <si>
    <t>65GB Monthly Plan</t>
  </si>
  <si>
    <t>CUST0007</t>
  </si>
  <si>
    <t>Boma Stewart</t>
  </si>
  <si>
    <t>Jigawa</t>
  </si>
  <si>
    <t>120GB Monthly Broadband Plan</t>
  </si>
  <si>
    <t>CUST0008</t>
  </si>
  <si>
    <t>Ifeanyi Park</t>
  </si>
  <si>
    <t>300GB FUP Monthly Unlimited</t>
  </si>
  <si>
    <t>CUST0009</t>
  </si>
  <si>
    <t>Bala Robbins</t>
  </si>
  <si>
    <t>CUST0010</t>
  </si>
  <si>
    <t>Halima Ochoa</t>
  </si>
  <si>
    <t>Imo</t>
  </si>
  <si>
    <t>60GB Monthly Broadband Plan</t>
  </si>
  <si>
    <t>500MB Daily Plan</t>
  </si>
  <si>
    <t>CUST0011</t>
  </si>
  <si>
    <t>Ejiro Griffith</t>
  </si>
  <si>
    <t>Bauchi</t>
  </si>
  <si>
    <t>Poor Network</t>
  </si>
  <si>
    <t>CUST0012</t>
  </si>
  <si>
    <t>Zainab Morton</t>
  </si>
  <si>
    <t>Ondo</t>
  </si>
  <si>
    <t>CUST0013</t>
  </si>
  <si>
    <t>Ngozi Moreno</t>
  </si>
  <si>
    <t>Kebbi</t>
  </si>
  <si>
    <t>3.2GB 2-Day Plan</t>
  </si>
  <si>
    <t>CUST0014</t>
  </si>
  <si>
    <t>Ngozi Crawford</t>
  </si>
  <si>
    <t>Adamawa</t>
  </si>
  <si>
    <t>20GB Monthly Plan</t>
  </si>
  <si>
    <t>CUST0015</t>
  </si>
  <si>
    <t>Abubakar Garner</t>
  </si>
  <si>
    <t>Yobe</t>
  </si>
  <si>
    <t>CUST0016</t>
  </si>
  <si>
    <t>Kunle Ford</t>
  </si>
  <si>
    <t>CUST0017</t>
  </si>
  <si>
    <t>Tunde Hayes</t>
  </si>
  <si>
    <t>Anambra</t>
  </si>
  <si>
    <t>Costly Data Plans</t>
  </si>
  <si>
    <t>CUST0018</t>
  </si>
  <si>
    <t>David Fletcher</t>
  </si>
  <si>
    <t>CUST0019</t>
  </si>
  <si>
    <t>Obinna Wright</t>
  </si>
  <si>
    <t>Cross River</t>
  </si>
  <si>
    <t>2.5GB 2-Day Plan</t>
  </si>
  <si>
    <t>CUST0020</t>
  </si>
  <si>
    <t>Amaka Reed</t>
  </si>
  <si>
    <t>450GB 3-Month Broadband Plan</t>
  </si>
  <si>
    <t>CUST0021</t>
  </si>
  <si>
    <t>Oghene Brown</t>
  </si>
  <si>
    <t>CUST0022</t>
  </si>
  <si>
    <t>Shehu Ferguson</t>
  </si>
  <si>
    <t>Kogi</t>
  </si>
  <si>
    <t>CUST0023</t>
  </si>
  <si>
    <t>Oghene Vazquez</t>
  </si>
  <si>
    <t>Osun</t>
  </si>
  <si>
    <t>Very Good</t>
  </si>
  <si>
    <t>200GB Monthly Broadband Plan</t>
  </si>
  <si>
    <t>CUST0024</t>
  </si>
  <si>
    <t>David Johnson</t>
  </si>
  <si>
    <t>Kano</t>
  </si>
  <si>
    <t>CUST0025</t>
  </si>
  <si>
    <t>Ifeanyi Brown</t>
  </si>
  <si>
    <t>Benue</t>
  </si>
  <si>
    <t>CUST0026</t>
  </si>
  <si>
    <t>Ese Simmons</t>
  </si>
  <si>
    <t>CUST0027</t>
  </si>
  <si>
    <t>Maryam Reyes</t>
  </si>
  <si>
    <t>CUST0028</t>
  </si>
  <si>
    <t>Obinna Sanchez</t>
  </si>
  <si>
    <t>Rivers</t>
  </si>
  <si>
    <t>CUST0029</t>
  </si>
  <si>
    <t>Boma Franco</t>
  </si>
  <si>
    <t>Enugu</t>
  </si>
  <si>
    <t>CUST0030</t>
  </si>
  <si>
    <t>Alabo Davis</t>
  </si>
  <si>
    <t>CUST0031</t>
  </si>
  <si>
    <t>Kunle West</t>
  </si>
  <si>
    <t>CUST0032</t>
  </si>
  <si>
    <t>Maryam Terry</t>
  </si>
  <si>
    <t>CUST0033</t>
  </si>
  <si>
    <t>Amina Mosley</t>
  </si>
  <si>
    <t>Borno</t>
  </si>
  <si>
    <t>CUST0034</t>
  </si>
  <si>
    <t>Shehu Anderson</t>
  </si>
  <si>
    <t>Edo</t>
  </si>
  <si>
    <t>CUST0035</t>
  </si>
  <si>
    <t>Oghene Mcguire</t>
  </si>
  <si>
    <t>Kaduna</t>
  </si>
  <si>
    <t>CUST0036</t>
  </si>
  <si>
    <t>Ifeanyi Randall</t>
  </si>
  <si>
    <t>Abia</t>
  </si>
  <si>
    <t>CUST0037</t>
  </si>
  <si>
    <t>Ifeanyi Ruiz</t>
  </si>
  <si>
    <t>Ekiti</t>
  </si>
  <si>
    <t>CUST0038</t>
  </si>
  <si>
    <t>Shehu Randall</t>
  </si>
  <si>
    <t>CUST0039</t>
  </si>
  <si>
    <t>Zina Green</t>
  </si>
  <si>
    <t>Bayelsa</t>
  </si>
  <si>
    <t>CUST0040</t>
  </si>
  <si>
    <t>Chinedu Ruiz</t>
  </si>
  <si>
    <t>CUST0041</t>
  </si>
  <si>
    <t>Ejiro Mason</t>
  </si>
  <si>
    <t>CUST0042</t>
  </si>
  <si>
    <t>Shehu Hoffman</t>
  </si>
  <si>
    <t>1.5GB 2-Day Plan</t>
  </si>
  <si>
    <t>CUST0043</t>
  </si>
  <si>
    <t>Abubakar Johnson</t>
  </si>
  <si>
    <t>Fast Data Consumption</t>
  </si>
  <si>
    <t>CUST0044</t>
  </si>
  <si>
    <t>Grace Walker</t>
  </si>
  <si>
    <t>CUST0045</t>
  </si>
  <si>
    <t>Alabo Thompson</t>
  </si>
  <si>
    <t>CUST0046</t>
  </si>
  <si>
    <t>Amina Wright</t>
  </si>
  <si>
    <t>CUST0047</t>
  </si>
  <si>
    <t>Bala Christian</t>
  </si>
  <si>
    <t>Delta</t>
  </si>
  <si>
    <t>CUST0048</t>
  </si>
  <si>
    <t>Abubakar Gentry</t>
  </si>
  <si>
    <t>CUST0049</t>
  </si>
  <si>
    <t>Zainab Taylor</t>
  </si>
  <si>
    <t>CUST0050</t>
  </si>
  <si>
    <t>Tega Stevens</t>
  </si>
  <si>
    <t>CUST0051</t>
  </si>
  <si>
    <t>Zina Carter</t>
  </si>
  <si>
    <t>CUST0052</t>
  </si>
  <si>
    <t>Halima Johnston</t>
  </si>
  <si>
    <t>CUST0053</t>
  </si>
  <si>
    <t>Grace Christensen</t>
  </si>
  <si>
    <t>Zamfara</t>
  </si>
  <si>
    <t>CUST0054</t>
  </si>
  <si>
    <t>Amaka Potter</t>
  </si>
  <si>
    <t>Akwa Ibom</t>
  </si>
  <si>
    <t>16.5GB+10mins Monthly Plan</t>
  </si>
  <si>
    <t>CUST0055</t>
  </si>
  <si>
    <t>Halima Smith</t>
  </si>
  <si>
    <t>CUST0056</t>
  </si>
  <si>
    <t>Tega Daniels</t>
  </si>
  <si>
    <t>Nasarawa</t>
  </si>
  <si>
    <t>CUST0057</t>
  </si>
  <si>
    <t>Chinedu Davis</t>
  </si>
  <si>
    <t>CUST0058</t>
  </si>
  <si>
    <t>Ngozi Brown</t>
  </si>
  <si>
    <t>CUST0059</t>
  </si>
  <si>
    <t>Halima Williams</t>
  </si>
  <si>
    <t>CUST0060</t>
  </si>
  <si>
    <t>Amina Payne</t>
  </si>
  <si>
    <t>CUST0061</t>
  </si>
  <si>
    <t>Abubakar Ewing</t>
  </si>
  <si>
    <t>CUST0062</t>
  </si>
  <si>
    <t>Ngozi Henson</t>
  </si>
  <si>
    <t>CUST0063</t>
  </si>
  <si>
    <t>Amina Flores</t>
  </si>
  <si>
    <t>Taraba</t>
  </si>
  <si>
    <t>CUST0064</t>
  </si>
  <si>
    <t>Ejiro Ford</t>
  </si>
  <si>
    <t>CUST0065</t>
  </si>
  <si>
    <t>Kunle Shaw</t>
  </si>
  <si>
    <t>CUST0066</t>
  </si>
  <si>
    <t>David Schneider</t>
  </si>
  <si>
    <t>CUST0067</t>
  </si>
  <si>
    <t>Ejiro Smith</t>
  </si>
  <si>
    <t>CUST0068</t>
  </si>
  <si>
    <t>Halima Anderson</t>
  </si>
  <si>
    <t>CUST0069</t>
  </si>
  <si>
    <t>Tunde Oliver</t>
  </si>
  <si>
    <t>CUST0070</t>
  </si>
  <si>
    <t>Ese Obrien</t>
  </si>
  <si>
    <t>CUST0071</t>
  </si>
  <si>
    <t>Alabo Keith</t>
  </si>
  <si>
    <t>CUST0072</t>
  </si>
  <si>
    <t>Ngozi Hernandez</t>
  </si>
  <si>
    <t>CUST0073</t>
  </si>
  <si>
    <t>Ese Flowers</t>
  </si>
  <si>
    <t>CUST0074</t>
  </si>
  <si>
    <t>Ibim Marshall</t>
  </si>
  <si>
    <t>CUST0075</t>
  </si>
  <si>
    <t>Tega Medina</t>
  </si>
  <si>
    <t>CUST0076</t>
  </si>
  <si>
    <t>Nura Mcneil</t>
  </si>
  <si>
    <t>CUST0077</t>
  </si>
  <si>
    <t>Chinedu Pitts</t>
  </si>
  <si>
    <t>CUST0078</t>
  </si>
  <si>
    <t>Alabo Kelly</t>
  </si>
  <si>
    <t>CUST0079</t>
  </si>
  <si>
    <t>Fatima Pennington</t>
  </si>
  <si>
    <t>CUST0080</t>
  </si>
  <si>
    <t>Kunle Williams</t>
  </si>
  <si>
    <t>CUST0081</t>
  </si>
  <si>
    <t>Chinedu Ortiz</t>
  </si>
  <si>
    <t>CUST0082</t>
  </si>
  <si>
    <t>Michael Ortiz</t>
  </si>
  <si>
    <t>CUST0083</t>
  </si>
  <si>
    <t>Shehu Holt</t>
  </si>
  <si>
    <t>CUST0084</t>
  </si>
  <si>
    <t>Maryam Velez</t>
  </si>
  <si>
    <t>CUST0085</t>
  </si>
  <si>
    <t>Alabo Turner</t>
  </si>
  <si>
    <t>Niger</t>
  </si>
  <si>
    <t>CUST0086</t>
  </si>
  <si>
    <t>Amina Rivas</t>
  </si>
  <si>
    <t>CUST0087</t>
  </si>
  <si>
    <t>Omamuzo Guerrero</t>
  </si>
  <si>
    <t>CUST0088</t>
  </si>
  <si>
    <t>Amaka Brown</t>
  </si>
  <si>
    <t>Poor Customer Service</t>
  </si>
  <si>
    <t>CUST0089</t>
  </si>
  <si>
    <t>Michael Schultz</t>
  </si>
  <si>
    <t>CUST0090</t>
  </si>
  <si>
    <t>John Montoya</t>
  </si>
  <si>
    <t>CUST0091</t>
  </si>
  <si>
    <t>Ngozi Fox</t>
  </si>
  <si>
    <t>CUST0092</t>
  </si>
  <si>
    <t>Chinedu Burke</t>
  </si>
  <si>
    <t>CUST0093</t>
  </si>
  <si>
    <t>Amaka Webb</t>
  </si>
  <si>
    <t>CUST0094</t>
  </si>
  <si>
    <t>Maryam Tucker</t>
  </si>
  <si>
    <t>CUST0095</t>
  </si>
  <si>
    <t>Sarah James</t>
  </si>
  <si>
    <t>CUST0096</t>
  </si>
  <si>
    <t>Tega Turner</t>
  </si>
  <si>
    <t>CUST0097</t>
  </si>
  <si>
    <t>Ese Perez</t>
  </si>
  <si>
    <t>High Call Tarriffs</t>
  </si>
  <si>
    <t>CUST0098</t>
  </si>
  <si>
    <t>Tega Murray</t>
  </si>
  <si>
    <t>CUST0099</t>
  </si>
  <si>
    <t>Boma Gonzalez</t>
  </si>
  <si>
    <t>CUST0100</t>
  </si>
  <si>
    <t>Kunle Davis</t>
  </si>
  <si>
    <t>CUST0101</t>
  </si>
  <si>
    <t>Bola Brown</t>
  </si>
  <si>
    <t>CUST0102</t>
  </si>
  <si>
    <t>Ifeanyi Burns</t>
  </si>
  <si>
    <t>CUST0103</t>
  </si>
  <si>
    <t>Chinedu Barrera</t>
  </si>
  <si>
    <t>CUST0104</t>
  </si>
  <si>
    <t>Zina Fischer</t>
  </si>
  <si>
    <t>Katsina</t>
  </si>
  <si>
    <t>CUST0105</t>
  </si>
  <si>
    <t>Amaka Garcia</t>
  </si>
  <si>
    <t>CUST0106</t>
  </si>
  <si>
    <t>Abubakar Holmes</t>
  </si>
  <si>
    <t>CUST0107</t>
  </si>
  <si>
    <t>Bola Rogers</t>
  </si>
  <si>
    <t>CUST0108</t>
  </si>
  <si>
    <t>John Rose</t>
  </si>
  <si>
    <t>CUST0109</t>
  </si>
  <si>
    <t>Tamuno Bates</t>
  </si>
  <si>
    <t>CUST0110</t>
  </si>
  <si>
    <t>Ibim Richards</t>
  </si>
  <si>
    <t>CUST0111</t>
  </si>
  <si>
    <t>Fatima Blevins</t>
  </si>
  <si>
    <t>CUST0112</t>
  </si>
  <si>
    <t>Bala Smith</t>
  </si>
  <si>
    <t>CUST0113</t>
  </si>
  <si>
    <t>Michael Evans</t>
  </si>
  <si>
    <t>CUST0114</t>
  </si>
  <si>
    <t>Amina Todd</t>
  </si>
  <si>
    <t>CUST0115</t>
  </si>
  <si>
    <t>Maryam Smith</t>
  </si>
  <si>
    <t>CUST0116</t>
  </si>
  <si>
    <t>Bola Garcia</t>
  </si>
  <si>
    <t>CUST0117</t>
  </si>
  <si>
    <t>Sade Collins</t>
  </si>
  <si>
    <t>CUST0118</t>
  </si>
  <si>
    <t>Zainab Garcia</t>
  </si>
  <si>
    <t>CUST0119</t>
  </si>
  <si>
    <t>Omamuzo Terry</t>
  </si>
  <si>
    <t>CUST0120</t>
  </si>
  <si>
    <t>Fatima Lindsey</t>
  </si>
  <si>
    <t>CUST0121</t>
  </si>
  <si>
    <t>Tunde Smith</t>
  </si>
  <si>
    <t>CUST0122</t>
  </si>
  <si>
    <t>Grace Fowler</t>
  </si>
  <si>
    <t>CUST0123</t>
  </si>
  <si>
    <t>Tega Chen</t>
  </si>
  <si>
    <t>CUST0124</t>
  </si>
  <si>
    <t>Shehu Nguyen</t>
  </si>
  <si>
    <t>CUST0125</t>
  </si>
  <si>
    <t>Halima Aguilar</t>
  </si>
  <si>
    <t>CUST0126</t>
  </si>
  <si>
    <t>Ejiro Ware</t>
  </si>
  <si>
    <t>CUST0127</t>
  </si>
  <si>
    <t>Ifeanyi Clayton</t>
  </si>
  <si>
    <t>CUST0128</t>
  </si>
  <si>
    <t>Sade Berry</t>
  </si>
  <si>
    <t>CUST0129</t>
  </si>
  <si>
    <t>Shehu Lee</t>
  </si>
  <si>
    <t>CUST0130</t>
  </si>
  <si>
    <t>Tamuno Greer</t>
  </si>
  <si>
    <t>CUST0131</t>
  </si>
  <si>
    <t>Funke Hart</t>
  </si>
  <si>
    <t>CUST0132</t>
  </si>
  <si>
    <t>Nura Yang</t>
  </si>
  <si>
    <t>CUST0133</t>
  </si>
  <si>
    <t>Oghene Cooper</t>
  </si>
  <si>
    <t>CUST0134</t>
  </si>
  <si>
    <t>Obinna Branch</t>
  </si>
  <si>
    <t>CUST0135</t>
  </si>
  <si>
    <t>Bola Anderson</t>
  </si>
  <si>
    <t>CUST0136</t>
  </si>
  <si>
    <t>John Hill</t>
  </si>
  <si>
    <t>CUST0137</t>
  </si>
  <si>
    <t>Zina Singh</t>
  </si>
  <si>
    <t>CUST0138</t>
  </si>
  <si>
    <t>Ibim Brown</t>
  </si>
  <si>
    <t>CUST0139</t>
  </si>
  <si>
    <t>Saidu Holt</t>
  </si>
  <si>
    <t>CUST0140</t>
  </si>
  <si>
    <t>Amaka Vang</t>
  </si>
  <si>
    <t>CUST0141</t>
  </si>
  <si>
    <t>Ibim Faulkner</t>
  </si>
  <si>
    <t>CUST0142</t>
  </si>
  <si>
    <t>Bala Hood</t>
  </si>
  <si>
    <t>CUST0143</t>
  </si>
  <si>
    <t>Bola Brooks</t>
  </si>
  <si>
    <t>CUST0144</t>
  </si>
  <si>
    <t>Fatima Wheeler</t>
  </si>
  <si>
    <t>CUST0145</t>
  </si>
  <si>
    <t>Halima Valencia</t>
  </si>
  <si>
    <t>CUST0146</t>
  </si>
  <si>
    <t>Tamuno Boyd</t>
  </si>
  <si>
    <t>CUST0147</t>
  </si>
  <si>
    <t>Chinedu Martinez</t>
  </si>
  <si>
    <t>CUST0148</t>
  </si>
  <si>
    <t>Ejiro Finley</t>
  </si>
  <si>
    <t>CUST0149</t>
  </si>
  <si>
    <t>Omamuzo Levine</t>
  </si>
  <si>
    <t>CUST0150</t>
  </si>
  <si>
    <t>Ejiro Roman</t>
  </si>
  <si>
    <t>CUST0151</t>
  </si>
  <si>
    <t>Tega Mendez</t>
  </si>
  <si>
    <t>CUST0152</t>
  </si>
  <si>
    <t>Tamuno Yang</t>
  </si>
  <si>
    <t>CUST0153</t>
  </si>
  <si>
    <t>Maryam Williams</t>
  </si>
  <si>
    <t>CUST0154</t>
  </si>
  <si>
    <t>David Miller</t>
  </si>
  <si>
    <t>CUST0155</t>
  </si>
  <si>
    <t>Ngozi Fowler</t>
  </si>
  <si>
    <t>CUST0156</t>
  </si>
  <si>
    <t>Ifeanyi Garcia</t>
  </si>
  <si>
    <t>CUST0157</t>
  </si>
  <si>
    <t>Ifeanyi Jimenez</t>
  </si>
  <si>
    <t>CUST0159</t>
  </si>
  <si>
    <t>Kunle Nielsen</t>
  </si>
  <si>
    <t>CUST0160</t>
  </si>
  <si>
    <t>Oghene Diaz</t>
  </si>
  <si>
    <t>CUST0161</t>
  </si>
  <si>
    <t>Michael Wilson</t>
  </si>
  <si>
    <t>CUST0162</t>
  </si>
  <si>
    <t>Grace Gallegos</t>
  </si>
  <si>
    <t>CUST0163</t>
  </si>
  <si>
    <t>Nura Jackson</t>
  </si>
  <si>
    <t>CUST0164</t>
  </si>
  <si>
    <t>Maryam Diaz</t>
  </si>
  <si>
    <t>CUST0165</t>
  </si>
  <si>
    <t>Oghene Allison</t>
  </si>
  <si>
    <t>CUST0166</t>
  </si>
  <si>
    <t>Sade Suarez</t>
  </si>
  <si>
    <t>CUST0167</t>
  </si>
  <si>
    <t>Ejiro Thomas</t>
  </si>
  <si>
    <t>CUST0168</t>
  </si>
  <si>
    <t>Abubakar Weiss</t>
  </si>
  <si>
    <t>CUST0169</t>
  </si>
  <si>
    <t>Maryam Dean</t>
  </si>
  <si>
    <t>CUST0170</t>
  </si>
  <si>
    <t>Amaka Whitaker</t>
  </si>
  <si>
    <t>CUST0171</t>
  </si>
  <si>
    <t>Maryam Dixon</t>
  </si>
  <si>
    <t>CUST0172</t>
  </si>
  <si>
    <t>Obinna Miller</t>
  </si>
  <si>
    <t>CUST0173</t>
  </si>
  <si>
    <t>Maryam Soto</t>
  </si>
  <si>
    <t>CUST0174</t>
  </si>
  <si>
    <t>Kunle Jones</t>
  </si>
  <si>
    <t>CUST0175</t>
  </si>
  <si>
    <t>Tamuno Patton</t>
  </si>
  <si>
    <t>CUST0176</t>
  </si>
  <si>
    <t>Maryam Martinez</t>
  </si>
  <si>
    <t>CUST0177</t>
  </si>
  <si>
    <t>Amina Johnson</t>
  </si>
  <si>
    <t>CUST0178</t>
  </si>
  <si>
    <t>Ejiro Johnson</t>
  </si>
  <si>
    <t>CUST0179</t>
  </si>
  <si>
    <t>Bola Curtis</t>
  </si>
  <si>
    <t>CUST0180</t>
  </si>
  <si>
    <t>Ese Haley</t>
  </si>
  <si>
    <t>CUST0181</t>
  </si>
  <si>
    <t>Halima Walker</t>
  </si>
  <si>
    <t>Lagos</t>
  </si>
  <si>
    <t>CUST0182</t>
  </si>
  <si>
    <t>Obinna Mills</t>
  </si>
  <si>
    <t>CUST0183</t>
  </si>
  <si>
    <t>CUST0184</t>
  </si>
  <si>
    <t>Ngozi Webb</t>
  </si>
  <si>
    <t>CUST0185</t>
  </si>
  <si>
    <t>Obinna Young</t>
  </si>
  <si>
    <t>CUST0186</t>
  </si>
  <si>
    <t>Halima Harrison</t>
  </si>
  <si>
    <t>CUST0187</t>
  </si>
  <si>
    <t>Chinedu Brown</t>
  </si>
  <si>
    <t>CUST0188</t>
  </si>
  <si>
    <t>Sade Cruz</t>
  </si>
  <si>
    <t>CUST0189</t>
  </si>
  <si>
    <t>Zainab Mcguire</t>
  </si>
  <si>
    <t>CUST0190</t>
  </si>
  <si>
    <t>Funke Thomas</t>
  </si>
  <si>
    <t>CUST0191</t>
  </si>
  <si>
    <t>Sarah Meyer</t>
  </si>
  <si>
    <t>CUST0192</t>
  </si>
  <si>
    <t>Oghene Schroeder</t>
  </si>
  <si>
    <t>CUST0193</t>
  </si>
  <si>
    <t>Sarah Thomas</t>
  </si>
  <si>
    <t>CUST0194</t>
  </si>
  <si>
    <t>Obinna Dunn</t>
  </si>
  <si>
    <t>CUST0195</t>
  </si>
  <si>
    <t>Oghene Munoz</t>
  </si>
  <si>
    <t>CUST0196</t>
  </si>
  <si>
    <t>Halima Burns</t>
  </si>
  <si>
    <t>CUST0197</t>
  </si>
  <si>
    <t>Ibim Murphy</t>
  </si>
  <si>
    <t>CUST0198</t>
  </si>
  <si>
    <t>Bola Potter</t>
  </si>
  <si>
    <t>CUST0199</t>
  </si>
  <si>
    <t>John Morales</t>
  </si>
  <si>
    <t>CUST0200</t>
  </si>
  <si>
    <t>Saidu Tucker</t>
  </si>
  <si>
    <t>CUST0201</t>
  </si>
  <si>
    <t>John Mcgrath</t>
  </si>
  <si>
    <t>CUST0202</t>
  </si>
  <si>
    <t>Shehu Hays</t>
  </si>
  <si>
    <t>CUST0203</t>
  </si>
  <si>
    <t>Ibim Castro</t>
  </si>
  <si>
    <t>CUST0204</t>
  </si>
  <si>
    <t>Obinna Patterson</t>
  </si>
  <si>
    <t>CUST0205</t>
  </si>
  <si>
    <t>Saidu Munoz</t>
  </si>
  <si>
    <t>CUST0206</t>
  </si>
  <si>
    <t>Ngozi Wood</t>
  </si>
  <si>
    <t>CUST0207</t>
  </si>
  <si>
    <t>Bola Miller</t>
  </si>
  <si>
    <t>CUST0208</t>
  </si>
  <si>
    <t>Ngozi Acevedo</t>
  </si>
  <si>
    <t>CUST0209</t>
  </si>
  <si>
    <t>Kunle Bird</t>
  </si>
  <si>
    <t>CUST0210</t>
  </si>
  <si>
    <t>Ejiro Gill</t>
  </si>
  <si>
    <t>CUST0211</t>
  </si>
  <si>
    <t>Alabo Clay</t>
  </si>
  <si>
    <t>CUST0212</t>
  </si>
  <si>
    <t>Michael Williams</t>
  </si>
  <si>
    <t>CUST0213</t>
  </si>
  <si>
    <t>Zainab Clark</t>
  </si>
  <si>
    <t>CUST0214</t>
  </si>
  <si>
    <t>Ese Cooper</t>
  </si>
  <si>
    <t>CUST0215</t>
  </si>
  <si>
    <t>Grace Figueroa</t>
  </si>
  <si>
    <t>CUST0216</t>
  </si>
  <si>
    <t>John Erickson</t>
  </si>
  <si>
    <t>CUST0217</t>
  </si>
  <si>
    <t>Kunle Collins</t>
  </si>
  <si>
    <t>CUST0218</t>
  </si>
  <si>
    <t>Zina Dawson</t>
  </si>
  <si>
    <t>CUST0219</t>
  </si>
  <si>
    <t>Fatima Scott</t>
  </si>
  <si>
    <t>CUST0220</t>
  </si>
  <si>
    <t>CUST0221</t>
  </si>
  <si>
    <t>Zina Cochran</t>
  </si>
  <si>
    <t>CUST0222</t>
  </si>
  <si>
    <t>Fatima Carpenter</t>
  </si>
  <si>
    <t>CUST0223</t>
  </si>
  <si>
    <t>Sade Howell</t>
  </si>
  <si>
    <t>CUST0224</t>
  </si>
  <si>
    <t>Sarah Stevens</t>
  </si>
  <si>
    <t>CUST0225</t>
  </si>
  <si>
    <t>Bala Cummings</t>
  </si>
  <si>
    <t>CUST0226</t>
  </si>
  <si>
    <t>Grace Carter</t>
  </si>
  <si>
    <t>CUST0227</t>
  </si>
  <si>
    <t>Ese Stewart</t>
  </si>
  <si>
    <t>CUST0228</t>
  </si>
  <si>
    <t>Zina Fuller</t>
  </si>
  <si>
    <t>CUST0229</t>
  </si>
  <si>
    <t>John Edwards</t>
  </si>
  <si>
    <t>CUST0230</t>
  </si>
  <si>
    <t>Ngozi Pierce</t>
  </si>
  <si>
    <t>CUST0231</t>
  </si>
  <si>
    <t>Sade Smith</t>
  </si>
  <si>
    <t>CUST0232</t>
  </si>
  <si>
    <t>Chinedu Hughes</t>
  </si>
  <si>
    <t>CUST0233</t>
  </si>
  <si>
    <t>John Benjamin</t>
  </si>
  <si>
    <t>CUST0234</t>
  </si>
  <si>
    <t>Bala Hardin</t>
  </si>
  <si>
    <t>CUST0235</t>
  </si>
  <si>
    <t>Michael Savage</t>
  </si>
  <si>
    <t>CUST0236</t>
  </si>
  <si>
    <t>Omamuzo Stephenson</t>
  </si>
  <si>
    <t>CUST0237</t>
  </si>
  <si>
    <t>Maryam Moore</t>
  </si>
  <si>
    <t>CUST0238</t>
  </si>
  <si>
    <t>John Patel</t>
  </si>
  <si>
    <t>CUST0239</t>
  </si>
  <si>
    <t>Bala Holt</t>
  </si>
  <si>
    <t>CUST0240</t>
  </si>
  <si>
    <t>Omamuzo Roberts</t>
  </si>
  <si>
    <t>CUST0241</t>
  </si>
  <si>
    <t>Bala Calhoun</t>
  </si>
  <si>
    <t>CUST0242</t>
  </si>
  <si>
    <t>CUST0243</t>
  </si>
  <si>
    <t>Chinedu Elliott</t>
  </si>
  <si>
    <t>CUST0244</t>
  </si>
  <si>
    <t>Ifeanyi Austin</t>
  </si>
  <si>
    <t>CUST0245</t>
  </si>
  <si>
    <t>Michael Jones</t>
  </si>
  <si>
    <t>CUST0246</t>
  </si>
  <si>
    <t>Fatima Foster</t>
  </si>
  <si>
    <t>CUST0247</t>
  </si>
  <si>
    <t>Chinedu Yates</t>
  </si>
  <si>
    <t>CUST0248</t>
  </si>
  <si>
    <t>Boma Peterson</t>
  </si>
  <si>
    <t>CUST0249</t>
  </si>
  <si>
    <t>Omamuzo Jones</t>
  </si>
  <si>
    <t>CUST0250</t>
  </si>
  <si>
    <t>Tamuno Lawrence</t>
  </si>
  <si>
    <t>CUST0251</t>
  </si>
  <si>
    <t>Zina Nicholson</t>
  </si>
  <si>
    <t>CUST0252</t>
  </si>
  <si>
    <t>Bala Graham</t>
  </si>
  <si>
    <t>CUST0253</t>
  </si>
  <si>
    <t>Zainab Blackwell</t>
  </si>
  <si>
    <t>CUST0254</t>
  </si>
  <si>
    <t>David Rodriguez</t>
  </si>
  <si>
    <t>CUST0255</t>
  </si>
  <si>
    <t>Ejiro Miller</t>
  </si>
  <si>
    <t>CUST0256</t>
  </si>
  <si>
    <t>Alabo Smith</t>
  </si>
  <si>
    <t>CUST0257</t>
  </si>
  <si>
    <t>Omamuzo Smith</t>
  </si>
  <si>
    <t>CUST0258</t>
  </si>
  <si>
    <t>Sarah Munoz</t>
  </si>
  <si>
    <t>CUST0259</t>
  </si>
  <si>
    <t>Ejiro Collins</t>
  </si>
  <si>
    <t>CUST0260</t>
  </si>
  <si>
    <t>Amina Johns</t>
  </si>
  <si>
    <t>CUST0261</t>
  </si>
  <si>
    <t>Obinna Simon</t>
  </si>
  <si>
    <t>CUST0262</t>
  </si>
  <si>
    <t>Funke Alexander</t>
  </si>
  <si>
    <t>CUST0263</t>
  </si>
  <si>
    <t>Sarah Fritz</t>
  </si>
  <si>
    <t>CUST0264</t>
  </si>
  <si>
    <t>CUST0265</t>
  </si>
  <si>
    <t>Saidu Martinez</t>
  </si>
  <si>
    <t>CUST0266</t>
  </si>
  <si>
    <t>Nura Hunter</t>
  </si>
  <si>
    <t>CUST0267</t>
  </si>
  <si>
    <t>Ejiro Mendoza</t>
  </si>
  <si>
    <t>CUST0268</t>
  </si>
  <si>
    <t>Michael Peterson</t>
  </si>
  <si>
    <t>CUST0269</t>
  </si>
  <si>
    <t>Tamuno Diaz</t>
  </si>
  <si>
    <t>CUST0270</t>
  </si>
  <si>
    <t>Michael Rodriguez</t>
  </si>
  <si>
    <t>CUST0271</t>
  </si>
  <si>
    <t>John Benson</t>
  </si>
  <si>
    <t>CUST0272</t>
  </si>
  <si>
    <t>Tega Cooper</t>
  </si>
  <si>
    <t>CUST0273</t>
  </si>
  <si>
    <t>Fatima Lewis</t>
  </si>
  <si>
    <t>CUST0274</t>
  </si>
  <si>
    <t>Bola Duffy</t>
  </si>
  <si>
    <t>CUST0275</t>
  </si>
  <si>
    <t>Zina Gallegos</t>
  </si>
  <si>
    <t>CUST0276</t>
  </si>
  <si>
    <t>Zainab Rogers</t>
  </si>
  <si>
    <t>CUST0277</t>
  </si>
  <si>
    <t>Ngozi Dunn</t>
  </si>
  <si>
    <t>CUST0278</t>
  </si>
  <si>
    <t>Amaka Johnson</t>
  </si>
  <si>
    <t>CUST0279</t>
  </si>
  <si>
    <t>Alabo Carlson</t>
  </si>
  <si>
    <t>CUST0280</t>
  </si>
  <si>
    <t>Grace Brock</t>
  </si>
  <si>
    <t>CUST0281</t>
  </si>
  <si>
    <t>Tamuno Ortiz</t>
  </si>
  <si>
    <t>CUST0282</t>
  </si>
  <si>
    <t>Alabo Chavez</t>
  </si>
  <si>
    <t>CUST0283</t>
  </si>
  <si>
    <t>Sarah Ballard</t>
  </si>
  <si>
    <t>CUST0284</t>
  </si>
  <si>
    <t>Funke Shaffer</t>
  </si>
  <si>
    <t>CUST0285</t>
  </si>
  <si>
    <t>Maryam Gates</t>
  </si>
  <si>
    <t>CUST0286</t>
  </si>
  <si>
    <t>David George</t>
  </si>
  <si>
    <t>CUST0287</t>
  </si>
  <si>
    <t>Omamuzo Rivera</t>
  </si>
  <si>
    <t>CUST0288</t>
  </si>
  <si>
    <t>Grace Chaney</t>
  </si>
  <si>
    <t>CUST0289</t>
  </si>
  <si>
    <t>CUST0290</t>
  </si>
  <si>
    <t>Sade Ryan</t>
  </si>
  <si>
    <t>CUST0291</t>
  </si>
  <si>
    <t>Halima Mahoney</t>
  </si>
  <si>
    <t>CUST0292</t>
  </si>
  <si>
    <t>Ese Rose</t>
  </si>
  <si>
    <t>CUST0293</t>
  </si>
  <si>
    <t>John Jones</t>
  </si>
  <si>
    <t>CUST0294</t>
  </si>
  <si>
    <t>Ese Bailey</t>
  </si>
  <si>
    <t>CUST0295</t>
  </si>
  <si>
    <t>David Higgins</t>
  </si>
  <si>
    <t>CUST0296</t>
  </si>
  <si>
    <t>Ejiro Scott</t>
  </si>
  <si>
    <t>CUST0297</t>
  </si>
  <si>
    <t>Bola Spencer</t>
  </si>
  <si>
    <t>CUST0298</t>
  </si>
  <si>
    <t>Grace Davis</t>
  </si>
  <si>
    <t>CUST0299</t>
  </si>
  <si>
    <t>Kunle Fuller</t>
  </si>
  <si>
    <t>CUST0300</t>
  </si>
  <si>
    <t>Ibim Wilkerson</t>
  </si>
  <si>
    <t>CUST0301</t>
  </si>
  <si>
    <t>Boma Knight</t>
  </si>
  <si>
    <t>CUST0302</t>
  </si>
  <si>
    <t>Tunde Wallace</t>
  </si>
  <si>
    <t>CUST0303</t>
  </si>
  <si>
    <t>Maryam Walker</t>
  </si>
  <si>
    <t>CUST0304</t>
  </si>
  <si>
    <t>Bola Castro</t>
  </si>
  <si>
    <t>CUST0305</t>
  </si>
  <si>
    <t>Sade Shepard</t>
  </si>
  <si>
    <t>CUST0306</t>
  </si>
  <si>
    <t>Alabo Cortez</t>
  </si>
  <si>
    <t>CUST0307</t>
  </si>
  <si>
    <t>Chinedu Hoffman</t>
  </si>
  <si>
    <t>CUST0308</t>
  </si>
  <si>
    <t>Sarah Flores</t>
  </si>
  <si>
    <t>CUST0309</t>
  </si>
  <si>
    <t>Alabo Guerra</t>
  </si>
  <si>
    <t>CUST0310</t>
  </si>
  <si>
    <t>Obinna Ballard</t>
  </si>
  <si>
    <t>CUST0311</t>
  </si>
  <si>
    <t>Fatima Freeman</t>
  </si>
  <si>
    <t>CUST0312</t>
  </si>
  <si>
    <t>Ejiro Barker</t>
  </si>
  <si>
    <t>CUST0313</t>
  </si>
  <si>
    <t>Maryam Hernandez</t>
  </si>
  <si>
    <t>CUST0314</t>
  </si>
  <si>
    <t>Omamuzo King</t>
  </si>
  <si>
    <t>CUST0315</t>
  </si>
  <si>
    <t>Obinna Anderson</t>
  </si>
  <si>
    <t>CUST0316</t>
  </si>
  <si>
    <t>Shehu Rogers</t>
  </si>
  <si>
    <t>CUST0317</t>
  </si>
  <si>
    <t>Zainab Shaw</t>
  </si>
  <si>
    <t>CUST0318</t>
  </si>
  <si>
    <t>John Martinez</t>
  </si>
  <si>
    <t>CUST0319</t>
  </si>
  <si>
    <t>Fatima Powell</t>
  </si>
  <si>
    <t>CUST0320</t>
  </si>
  <si>
    <t>Omamuzo Perez</t>
  </si>
  <si>
    <t>CUST0321</t>
  </si>
  <si>
    <t>Omamuzo Schwartz</t>
  </si>
  <si>
    <t>CUST0322</t>
  </si>
  <si>
    <t>Alabo Jackson</t>
  </si>
  <si>
    <t>CUST0323</t>
  </si>
  <si>
    <t>Amina Nguyen</t>
  </si>
  <si>
    <t>CUST0324</t>
  </si>
  <si>
    <t>Amina Taylor</t>
  </si>
  <si>
    <t>CUST0325</t>
  </si>
  <si>
    <t>Tunde Terry</t>
  </si>
  <si>
    <t>CUST0326</t>
  </si>
  <si>
    <t>Chinedu Krueger</t>
  </si>
  <si>
    <t>CUST0327</t>
  </si>
  <si>
    <t>Maryam Rhodes</t>
  </si>
  <si>
    <t>CUST0328</t>
  </si>
  <si>
    <t>Kunle Liu</t>
  </si>
  <si>
    <t>CUST0329</t>
  </si>
  <si>
    <t>Saidu Anderson</t>
  </si>
  <si>
    <t>CUST0330</t>
  </si>
  <si>
    <t>Ibim Harrison</t>
  </si>
  <si>
    <t>CUST0331</t>
  </si>
  <si>
    <t>Funke Francis</t>
  </si>
  <si>
    <t>CUST0332</t>
  </si>
  <si>
    <t>David Ward</t>
  </si>
  <si>
    <t>CUST0333</t>
  </si>
  <si>
    <t>Omamuzo Miller</t>
  </si>
  <si>
    <t>CUST0334</t>
  </si>
  <si>
    <t>Fatima Carter</t>
  </si>
  <si>
    <t>CUST0335</t>
  </si>
  <si>
    <t>Maryam Patterson</t>
  </si>
  <si>
    <t>CUST0336</t>
  </si>
  <si>
    <t>Chinedu Reynolds</t>
  </si>
  <si>
    <t>CUST0337</t>
  </si>
  <si>
    <t>Ifeanyi Cunningham</t>
  </si>
  <si>
    <t>CUST0338</t>
  </si>
  <si>
    <t>David Crosby</t>
  </si>
  <si>
    <t>CUST0339</t>
  </si>
  <si>
    <t>CUST0340</t>
  </si>
  <si>
    <t>Obinna Thomas</t>
  </si>
  <si>
    <t>CUST0341</t>
  </si>
  <si>
    <t>Zina Valenzuela</t>
  </si>
  <si>
    <t>CUST0342</t>
  </si>
  <si>
    <t>Omamuzo Holmes</t>
  </si>
  <si>
    <t>CUST0343</t>
  </si>
  <si>
    <t>Zina Diaz</t>
  </si>
  <si>
    <t>CUST0344</t>
  </si>
  <si>
    <t>Alabo Baker</t>
  </si>
  <si>
    <t>CUST0345</t>
  </si>
  <si>
    <t>Sade Mercer</t>
  </si>
  <si>
    <t>CUST0346</t>
  </si>
  <si>
    <t>Ese Harper</t>
  </si>
  <si>
    <t>CUST0347</t>
  </si>
  <si>
    <t>Abubakar Mcknight</t>
  </si>
  <si>
    <t>CUST0348</t>
  </si>
  <si>
    <t>Boma Anderson</t>
  </si>
  <si>
    <t>CUST0349</t>
  </si>
  <si>
    <t>Michael Smith</t>
  </si>
  <si>
    <t>CUST0350</t>
  </si>
  <si>
    <t>Zainab Compton</t>
  </si>
  <si>
    <t>CUST0351</t>
  </si>
  <si>
    <t>Ibim Mills</t>
  </si>
  <si>
    <t>CUST0352</t>
  </si>
  <si>
    <t>Zainab Rivera</t>
  </si>
  <si>
    <t>CUST0353</t>
  </si>
  <si>
    <t>Bola Patterson</t>
  </si>
  <si>
    <t>CUST0354</t>
  </si>
  <si>
    <t>Sade Brown</t>
  </si>
  <si>
    <t>CUST0355</t>
  </si>
  <si>
    <t>Abubakar Martin</t>
  </si>
  <si>
    <t>CUST0356</t>
  </si>
  <si>
    <t>Bala Gibson</t>
  </si>
  <si>
    <t>CUST0357</t>
  </si>
  <si>
    <t>Oghene Winters</t>
  </si>
  <si>
    <t>CUST0358</t>
  </si>
  <si>
    <t>Chinedu Smith</t>
  </si>
  <si>
    <t>CUST0359</t>
  </si>
  <si>
    <t>Omamuzo Juarez</t>
  </si>
  <si>
    <t>CUST0360</t>
  </si>
  <si>
    <t>Fatima Webb</t>
  </si>
  <si>
    <t>CUST0361</t>
  </si>
  <si>
    <t>Obinna Andrews</t>
  </si>
  <si>
    <t>CUST0362</t>
  </si>
  <si>
    <t>Sade Donaldson</t>
  </si>
  <si>
    <t>CUST0363</t>
  </si>
  <si>
    <t>Omamuzo Alexander</t>
  </si>
  <si>
    <t>CUST0364</t>
  </si>
  <si>
    <t>Maryam Harmon</t>
  </si>
  <si>
    <t>CUST0365</t>
  </si>
  <si>
    <t>Kunle Myers</t>
  </si>
  <si>
    <t>CUST0366</t>
  </si>
  <si>
    <t>Kunle Brady</t>
  </si>
  <si>
    <t>CUST0367</t>
  </si>
  <si>
    <t>Bola Carpenter</t>
  </si>
  <si>
    <t>CUST0368</t>
  </si>
  <si>
    <t>Bola Meadows</t>
  </si>
  <si>
    <t>CUST0369</t>
  </si>
  <si>
    <t>Abubakar Rodriguez</t>
  </si>
  <si>
    <t>CUST0370</t>
  </si>
  <si>
    <t>Oghene Bush</t>
  </si>
  <si>
    <t>CUST0371</t>
  </si>
  <si>
    <t>Grace Wilkerson</t>
  </si>
  <si>
    <t>CUST0372</t>
  </si>
  <si>
    <t>Grace Salas</t>
  </si>
  <si>
    <t>CUST0373</t>
  </si>
  <si>
    <t>Ibim Adams</t>
  </si>
  <si>
    <t>CUST0374</t>
  </si>
  <si>
    <t>Oghene Oliver</t>
  </si>
  <si>
    <t>CUST0375</t>
  </si>
  <si>
    <t>Nura Oconnell</t>
  </si>
  <si>
    <t>CUST0376</t>
  </si>
  <si>
    <t>CUST0377</t>
  </si>
  <si>
    <t>Chinedu Christian</t>
  </si>
  <si>
    <t>CUST0378</t>
  </si>
  <si>
    <t>Funke Carlson</t>
  </si>
  <si>
    <t>CUST0379</t>
  </si>
  <si>
    <t>Sarah Woods</t>
  </si>
  <si>
    <t>CUST0380</t>
  </si>
  <si>
    <t>Michael Jacobs</t>
  </si>
  <si>
    <t>CUST0381</t>
  </si>
  <si>
    <t>David Murphy</t>
  </si>
  <si>
    <t>CUST0382</t>
  </si>
  <si>
    <t>Ifeanyi Cooper</t>
  </si>
  <si>
    <t>CUST0383</t>
  </si>
  <si>
    <t>Kunle Manning</t>
  </si>
  <si>
    <t>CUST0384</t>
  </si>
  <si>
    <t>Nura Rodriguez</t>
  </si>
  <si>
    <t>CUST0385</t>
  </si>
  <si>
    <t>Sade George</t>
  </si>
  <si>
    <t>CUST0386</t>
  </si>
  <si>
    <t>Shehu Torres</t>
  </si>
  <si>
    <t>CUST0387</t>
  </si>
  <si>
    <t>Grace Walsh</t>
  </si>
  <si>
    <t>CUST0388</t>
  </si>
  <si>
    <t>Tega Cervantes</t>
  </si>
  <si>
    <t>CUST0389</t>
  </si>
  <si>
    <t>Bala Dunn</t>
  </si>
  <si>
    <t>CUST0390</t>
  </si>
  <si>
    <t>Ejiro Gonzalez</t>
  </si>
  <si>
    <t>CUST0391</t>
  </si>
  <si>
    <t>Ibim Schwartz</t>
  </si>
  <si>
    <t>CUST0392</t>
  </si>
  <si>
    <t>Abubakar Hayes</t>
  </si>
  <si>
    <t>CUST0393</t>
  </si>
  <si>
    <t>Ibim Ballard</t>
  </si>
  <si>
    <t>CUST0394</t>
  </si>
  <si>
    <t>John Nielsen</t>
  </si>
  <si>
    <t>CUST0395</t>
  </si>
  <si>
    <t>Oghene Pacheco</t>
  </si>
  <si>
    <t>CUST0396</t>
  </si>
  <si>
    <t>Ngozi Johnson</t>
  </si>
  <si>
    <t>CUST0397</t>
  </si>
  <si>
    <t>Sarah Perry</t>
  </si>
  <si>
    <t>CUST0398</t>
  </si>
  <si>
    <t>Amaka Shannon</t>
  </si>
  <si>
    <t>CUST0399</t>
  </si>
  <si>
    <t>Nura Delgado</t>
  </si>
  <si>
    <t>CUST0400</t>
  </si>
  <si>
    <t>Bola Vincent</t>
  </si>
  <si>
    <t>CUST0401</t>
  </si>
  <si>
    <t>Ifeanyi Adkins</t>
  </si>
  <si>
    <t>CUST0402</t>
  </si>
  <si>
    <t>Sarah Oconnor</t>
  </si>
  <si>
    <t>CUST0403</t>
  </si>
  <si>
    <t>Ibim Soto</t>
  </si>
  <si>
    <t>CUST0404</t>
  </si>
  <si>
    <t>Maryam Buck</t>
  </si>
  <si>
    <t>CUST0405</t>
  </si>
  <si>
    <t>CUST0406</t>
  </si>
  <si>
    <t>Zainab Soto</t>
  </si>
  <si>
    <t>CUST0407</t>
  </si>
  <si>
    <t>Grace Thompson</t>
  </si>
  <si>
    <t>CUST0408</t>
  </si>
  <si>
    <t>Obinna Daniels</t>
  </si>
  <si>
    <t>CUST0409</t>
  </si>
  <si>
    <t>Boma Burns</t>
  </si>
  <si>
    <t>CUST0410</t>
  </si>
  <si>
    <t>Grace Snyder</t>
  </si>
  <si>
    <t>CUST0411</t>
  </si>
  <si>
    <t>Abubakar Lane</t>
  </si>
  <si>
    <t>CUST0412</t>
  </si>
  <si>
    <t>Oghene Bartlett</t>
  </si>
  <si>
    <t>CUST0413</t>
  </si>
  <si>
    <t>David Giles</t>
  </si>
  <si>
    <t>CUST0414</t>
  </si>
  <si>
    <t>Ngozi Williams</t>
  </si>
  <si>
    <t>CUST0415</t>
  </si>
  <si>
    <t>Maryam Anthony</t>
  </si>
  <si>
    <t>CUST0416</t>
  </si>
  <si>
    <t>Maryam Blankenship</t>
  </si>
  <si>
    <t>CUST0417</t>
  </si>
  <si>
    <t>Zina Hernandez</t>
  </si>
  <si>
    <t>CUST0418</t>
  </si>
  <si>
    <t>Boma Johnson</t>
  </si>
  <si>
    <t>CUST0419</t>
  </si>
  <si>
    <t>Boma Sanchez</t>
  </si>
  <si>
    <t>CUST0420</t>
  </si>
  <si>
    <t>Ese Miller</t>
  </si>
  <si>
    <t>CUST0421</t>
  </si>
  <si>
    <t>Tega Stokes</t>
  </si>
  <si>
    <t>CUST0422</t>
  </si>
  <si>
    <t>John Smith</t>
  </si>
  <si>
    <t>CUST0423</t>
  </si>
  <si>
    <t>Saidu Smith</t>
  </si>
  <si>
    <t>CUST0424</t>
  </si>
  <si>
    <t>Maryam Becker</t>
  </si>
  <si>
    <t>CUST0425</t>
  </si>
  <si>
    <t>Amina Ortega</t>
  </si>
  <si>
    <t>CUST0426</t>
  </si>
  <si>
    <t>Ese Mathis</t>
  </si>
  <si>
    <t>CUST0427</t>
  </si>
  <si>
    <t>Chinedu West</t>
  </si>
  <si>
    <t>CUST0428</t>
  </si>
  <si>
    <t>Amina Skinner</t>
  </si>
  <si>
    <t>CUST0429</t>
  </si>
  <si>
    <t>CUST0430</t>
  </si>
  <si>
    <t>Funke Lawson</t>
  </si>
  <si>
    <t>CUST0431</t>
  </si>
  <si>
    <t>Kunle Cooper</t>
  </si>
  <si>
    <t>CUST0432</t>
  </si>
  <si>
    <t>Amina Espinoza</t>
  </si>
  <si>
    <t>CUST0433</t>
  </si>
  <si>
    <t>Saidu Whitehead</t>
  </si>
  <si>
    <t>CUST0434</t>
  </si>
  <si>
    <t>John Williams</t>
  </si>
  <si>
    <t>CUST0435</t>
  </si>
  <si>
    <t>Michael Santana</t>
  </si>
  <si>
    <t>CUST0436</t>
  </si>
  <si>
    <t>Abubakar Bullock</t>
  </si>
  <si>
    <t>CUST0437</t>
  </si>
  <si>
    <t>Alabo Young</t>
  </si>
  <si>
    <t>CUST0438</t>
  </si>
  <si>
    <t>Chinedu Ramos</t>
  </si>
  <si>
    <t>CUST0439</t>
  </si>
  <si>
    <t>Ifeanyi Zimmerman</t>
  </si>
  <si>
    <t>CUST0440</t>
  </si>
  <si>
    <t>John Carter</t>
  </si>
  <si>
    <t>CUST0441</t>
  </si>
  <si>
    <t>Grace Williams</t>
  </si>
  <si>
    <t>CUST0442</t>
  </si>
  <si>
    <t>Sade Johnson</t>
  </si>
  <si>
    <t>CUST0443</t>
  </si>
  <si>
    <t>Bola Wright</t>
  </si>
  <si>
    <t>CUST0444</t>
  </si>
  <si>
    <t>Boma Shah</t>
  </si>
  <si>
    <t>CUST0445</t>
  </si>
  <si>
    <t>Ejiro Wagner</t>
  </si>
  <si>
    <t>CUST0446</t>
  </si>
  <si>
    <t>Halima Lambert</t>
  </si>
  <si>
    <t>CUST0447</t>
  </si>
  <si>
    <t>Grace Hudson</t>
  </si>
  <si>
    <t>CUST0448</t>
  </si>
  <si>
    <t>Abubakar Ryan</t>
  </si>
  <si>
    <t>CUST0449</t>
  </si>
  <si>
    <t>Funke Chung</t>
  </si>
  <si>
    <t>CUST0450</t>
  </si>
  <si>
    <t>Fatima Curtis</t>
  </si>
  <si>
    <t>CUST0451</t>
  </si>
  <si>
    <t>Sade Baker</t>
  </si>
  <si>
    <t>CUST0452</t>
  </si>
  <si>
    <t>Saidu Jackson</t>
  </si>
  <si>
    <t>CUST0453</t>
  </si>
  <si>
    <t>Michael Madden</t>
  </si>
  <si>
    <t>CUST0454</t>
  </si>
  <si>
    <t>Tunde Fuller</t>
  </si>
  <si>
    <t>CUST0455</t>
  </si>
  <si>
    <t>Boma Baker</t>
  </si>
  <si>
    <t>CUST0456</t>
  </si>
  <si>
    <t>Amina Diaz</t>
  </si>
  <si>
    <t>CUST0457</t>
  </si>
  <si>
    <t>Maryam Martin</t>
  </si>
  <si>
    <t>CUST0458</t>
  </si>
  <si>
    <t>Alabo Bradley</t>
  </si>
  <si>
    <t>CUST0460</t>
  </si>
  <si>
    <t>Ejiro Martin</t>
  </si>
  <si>
    <t>CUST0461</t>
  </si>
  <si>
    <t>CUST0462</t>
  </si>
  <si>
    <t>Ejiro Brown</t>
  </si>
  <si>
    <t>CUST0463</t>
  </si>
  <si>
    <t>Grace Bell</t>
  </si>
  <si>
    <t>CUST0464</t>
  </si>
  <si>
    <t>Ifeanyi Smith</t>
  </si>
  <si>
    <t>CUST0465</t>
  </si>
  <si>
    <t>Abubakar Ross</t>
  </si>
  <si>
    <t>CUST0466</t>
  </si>
  <si>
    <t>Alabo Escobar</t>
  </si>
  <si>
    <t>CUST0467</t>
  </si>
  <si>
    <t>Ibim Hunter</t>
  </si>
  <si>
    <t>CUST0468</t>
  </si>
  <si>
    <t>David Boone</t>
  </si>
  <si>
    <t>CUST0469</t>
  </si>
  <si>
    <t>Halima Matthews</t>
  </si>
  <si>
    <t>CUST0470</t>
  </si>
  <si>
    <t>Sarah Gordon</t>
  </si>
  <si>
    <t>CUST0471</t>
  </si>
  <si>
    <t>Sade Wagner</t>
  </si>
  <si>
    <t>CUST0472</t>
  </si>
  <si>
    <t>Halima Adams</t>
  </si>
  <si>
    <t>CUST0473</t>
  </si>
  <si>
    <t>Amaka Jackson</t>
  </si>
  <si>
    <t>CUST0474</t>
  </si>
  <si>
    <t>Alabo Moreno</t>
  </si>
  <si>
    <t>CUST0475</t>
  </si>
  <si>
    <t>David Park</t>
  </si>
  <si>
    <t>CUST0476</t>
  </si>
  <si>
    <t>Zainab Lam</t>
  </si>
  <si>
    <t>CUST0478</t>
  </si>
  <si>
    <t>Ifeanyi Ballard</t>
  </si>
  <si>
    <t>CUST0479</t>
  </si>
  <si>
    <t>Ejiro Stewart</t>
  </si>
  <si>
    <t>CUST0480</t>
  </si>
  <si>
    <t>Kunle Goodwin</t>
  </si>
  <si>
    <t>CUST0481</t>
  </si>
  <si>
    <t>Sade Reed</t>
  </si>
  <si>
    <t>CUST0482</t>
  </si>
  <si>
    <t>CUST0484</t>
  </si>
  <si>
    <t>Ngozi Chan</t>
  </si>
  <si>
    <t>CUST0485</t>
  </si>
  <si>
    <t>Alabo Anderson</t>
  </si>
  <si>
    <t>CUST0486</t>
  </si>
  <si>
    <t>Tamuno Hudson</t>
  </si>
  <si>
    <t>CUST0487</t>
  </si>
  <si>
    <t>Kunle Gilmore</t>
  </si>
  <si>
    <t>CUST0488</t>
  </si>
  <si>
    <t>CUST0489</t>
  </si>
  <si>
    <t>Oghene Wilson</t>
  </si>
  <si>
    <t>CUST0490</t>
  </si>
  <si>
    <t>Nura Cox</t>
  </si>
  <si>
    <t>CUST0491</t>
  </si>
  <si>
    <t>Funke Smith</t>
  </si>
  <si>
    <t>CUST0492</t>
  </si>
  <si>
    <t>Tega Kim</t>
  </si>
  <si>
    <t>CUST0493</t>
  </si>
  <si>
    <t>Tega Fischer</t>
  </si>
  <si>
    <t>CUST0494</t>
  </si>
  <si>
    <t>Halima Martin</t>
  </si>
  <si>
    <t>CUST0495</t>
  </si>
  <si>
    <t>Kunle Brown</t>
  </si>
  <si>
    <t>CUST0496</t>
  </si>
  <si>
    <t>Grace Matthews</t>
  </si>
  <si>
    <t>CUST0497</t>
  </si>
  <si>
    <t>Saidu Baker</t>
  </si>
  <si>
    <t>CUST0498</t>
  </si>
  <si>
    <t>Shehu Harris</t>
  </si>
  <si>
    <t>CUST0499</t>
  </si>
  <si>
    <t>Tega Hood</t>
  </si>
  <si>
    <t>CUST0500</t>
  </si>
  <si>
    <t>Oghene Hamilton</t>
  </si>
  <si>
    <t>REGION</t>
  </si>
  <si>
    <t>STATES</t>
  </si>
  <si>
    <t>REGIONS</t>
  </si>
  <si>
    <t>North Central</t>
  </si>
  <si>
    <t>North East</t>
  </si>
  <si>
    <t>North West</t>
  </si>
  <si>
    <t>South East</t>
  </si>
  <si>
    <t>South South</t>
  </si>
  <si>
    <t>South West</t>
  </si>
  <si>
    <t>Ebonyi</t>
  </si>
  <si>
    <t>Ogun</t>
  </si>
  <si>
    <t>Row Labels</t>
  </si>
  <si>
    <t>Grand Total</t>
  </si>
  <si>
    <t>Count of Customer ID</t>
  </si>
  <si>
    <t>CUSTOMERS BY REGIONS</t>
  </si>
  <si>
    <t>Count of Customer Churn Status</t>
  </si>
  <si>
    <t>Column Labels</t>
  </si>
  <si>
    <t>CHECK THE CUSTOMER STATISTICS BY REGIONS</t>
  </si>
  <si>
    <t>GET TOP TEN STATES BY CUSTOMERS</t>
  </si>
  <si>
    <t>GET THE CHURN STATISTICS BY REGIONS</t>
  </si>
  <si>
    <t>TOP 10 REVENUE GENERATING STATES, TO\</t>
  </si>
  <si>
    <t>TOP 10 CUSTOMER STATES</t>
  </si>
  <si>
    <t>AVERAGE</t>
  </si>
  <si>
    <t>so on the average, the southeast has more customers</t>
  </si>
  <si>
    <t>Sum of Total Revenue</t>
  </si>
  <si>
    <t>Sum of Data Usage</t>
  </si>
  <si>
    <t>STATE</t>
  </si>
  <si>
    <t>TOTAL REVENUE</t>
  </si>
  <si>
    <t>TOTAL RENUE</t>
  </si>
  <si>
    <t>TOP TEN REVENUE GENERATING STATES</t>
  </si>
  <si>
    <t>BOTTOM 10 REVENUE GENERATING STATES</t>
  </si>
  <si>
    <t>PERCENTAGE CHURN</t>
  </si>
  <si>
    <t>Column1</t>
  </si>
  <si>
    <t>TOTAL CHURN %</t>
  </si>
  <si>
    <t>REVENUE BY REGIONS</t>
  </si>
  <si>
    <t xml:space="preserve"> CUSTOMER CHURN DASHBOARD</t>
  </si>
  <si>
    <t>% CHURN</t>
  </si>
  <si>
    <t>PERCENTAGE REGIONAL CHURN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</si>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</sst>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₦-470]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Arial Black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7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16" fillId="0" borderId="0" xfId="0" applyNumberFormat="1" applyFont="1"/>
    <xf numFmtId="165" fontId="0" fillId="0" borderId="0" xfId="0" applyNumberFormat="1"/>
    <xf numFmtId="165" fontId="16" fillId="0" borderId="0" xfId="1" applyNumberFormat="1" applyFont="1"/>
    <xf numFmtId="165" fontId="0" fillId="0" borderId="0" xfId="1" applyNumberFormat="1" applyFont="1"/>
    <xf numFmtId="44" fontId="0" fillId="0" borderId="0" xfId="0" applyNumberFormat="1"/>
    <xf numFmtId="43" fontId="0" fillId="0" borderId="0" xfId="0" applyNumberFormat="1"/>
    <xf numFmtId="44" fontId="0" fillId="0" borderId="0" xfId="2" applyFont="1"/>
    <xf numFmtId="0" fontId="0" fillId="0" borderId="0" xfId="2" applyNumberFormat="1" applyFont="1"/>
    <xf numFmtId="0" fontId="13" fillId="33" borderId="0" xfId="0" applyFont="1" applyFill="1" applyAlignment="1">
      <alignment horizontal="center"/>
    </xf>
    <xf numFmtId="0" fontId="18" fillId="0" borderId="0" xfId="2" applyNumberFormat="1" applyFont="1"/>
    <xf numFmtId="44" fontId="18" fillId="0" borderId="0" xfId="2" applyFont="1"/>
    <xf numFmtId="9" fontId="0" fillId="0" borderId="0" xfId="3" applyFont="1"/>
    <xf numFmtId="0" fontId="0" fillId="0" borderId="0" xfId="0" applyAlignment="1"/>
    <xf numFmtId="0" fontId="16" fillId="0" borderId="0" xfId="0" applyFont="1" applyAlignment="1"/>
    <xf numFmtId="164" fontId="16" fillId="0" borderId="0" xfId="2" applyNumberFormat="1" applyFont="1"/>
    <xf numFmtId="0" fontId="19" fillId="34" borderId="0" xfId="0" applyFont="1" applyFill="1" applyAlignment="1">
      <alignment horizontal="center" vertical="center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14">
    <dxf>
      <numFmt numFmtId="164" formatCode="&quot;$&quot;#,##0.00"/>
    </dxf>
    <dxf>
      <font>
        <b/>
      </font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numFmt numFmtId="35" formatCode="_(* #,##0.00_);_(* \(#,##0.0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[MTN CHURN PROJECT -NEW BEGINING.txt.xlsx]churn reason!PivotTable11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 FOR CHURN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'churn reason'!$B$3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'churn reason'!$A$4:$A$11</c:f>
              <c:strCache>
                <c:ptCount val="7"/>
                <c:pt idx="0">
                  <c:v>Relocation</c:v>
                </c:pt>
                <c:pt idx="1">
                  <c:v>Fast Data Consumption</c:v>
                </c:pt>
                <c:pt idx="2">
                  <c:v>Poor Customer Service</c:v>
                </c:pt>
                <c:pt idx="3">
                  <c:v>Costly Data Plans</c:v>
                </c:pt>
                <c:pt idx="4">
                  <c:v>Poor Network</c:v>
                </c:pt>
                <c:pt idx="5">
                  <c:v>Better Offers from Competitors</c:v>
                </c:pt>
                <c:pt idx="6">
                  <c:v>High Call Tarriffs</c:v>
                </c:pt>
              </c:strCache>
            </c:strRef>
          </c:cat>
          <c:val>
            <c:numRef>
              <c:f>'churn reason'!$B$4:$B$11</c:f>
              <c:numCache>
                <c:formatCode>General</c:formatCode>
                <c:ptCount val="7"/>
                <c:pt idx="0">
                  <c:v>27</c:v>
                </c:pt>
                <c:pt idx="1">
                  <c:v>32</c:v>
                </c:pt>
                <c:pt idx="2">
                  <c:v>34</c:v>
                </c:pt>
                <c:pt idx="3">
                  <c:v>40</c:v>
                </c:pt>
                <c:pt idx="4">
                  <c:v>45</c:v>
                </c:pt>
                <c:pt idx="5">
                  <c:v>52</c:v>
                </c:pt>
                <c:pt idx="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7-4FEC-A5FA-97F5FB269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71131487"/>
        <c:axId val="1371129407"/>
      </c:barChart>
      <c:catAx>
        <c:axId val="1371131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9407"/>
        <c:crosses val="autoZero"/>
        <c:auto val="1"/>
        <c:lblAlgn val="ctr"/>
        <c:lblOffset val="100"/>
        <c:noMultiLvlLbl val="0"/>
      </c:catAx>
      <c:valAx>
        <c:axId val="137112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3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[MTN CHURN PROJECT -NEW BEGINING.txt.xlsx]churn reason!PivotTable13</c:name>
    <c:fmtId val="0"/>
  </c:pivotSource>
  <c:chart>
    <c:autoTitleDeleted val="1"/>
    <c:pivotFmts>
      <c:pivotFmt>
        <c:idx val="0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'churn reason'!$E$3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'churn reason'!$D$4:$D$9</c:f>
              <c:strCache>
                <c:ptCount val="5"/>
                <c:pt idx="0">
                  <c:v>Very Good</c:v>
                </c:pt>
                <c:pt idx="1">
                  <c:v>Fair</c:v>
                </c:pt>
                <c:pt idx="2">
                  <c:v>Good</c:v>
                </c:pt>
                <c:pt idx="3">
                  <c:v>Excellent</c:v>
                </c:pt>
                <c:pt idx="4">
                  <c:v>Poor</c:v>
                </c:pt>
              </c:strCache>
            </c:strRef>
          </c:cat>
          <c:val>
            <c:numRef>
              <c:f>'churn reason'!$E$4:$E$9</c:f>
              <c:numCache>
                <c:formatCode>General</c:formatCode>
                <c:ptCount val="5"/>
                <c:pt idx="0">
                  <c:v>63</c:v>
                </c:pt>
                <c:pt idx="1">
                  <c:v>61</c:v>
                </c:pt>
                <c:pt idx="2">
                  <c:v>56</c:v>
                </c:pt>
                <c:pt idx="3">
                  <c:v>55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4-4C78-9695-7352FD50A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371148127"/>
        <c:axId val="1371149375"/>
      </c:barChart>
      <c:catAx>
        <c:axId val="137114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49375"/>
        <c:crosses val="autoZero"/>
        <c:auto val="1"/>
        <c:lblAlgn val="ctr"/>
        <c:lblOffset val="100"/>
        <c:noMultiLvlLbl val="0"/>
      </c:catAx>
      <c:valAx>
        <c:axId val="13711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4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[MTN CHURN PROJECT -NEW BEGINING.txt.xlsx]DEVICES!PivotTable14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Black" panose="020B0A04020102020204" pitchFamily="34" charset="0"/>
              </a:rPr>
              <a:t>DEVICES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71427386588981545"/>
          <c:y val="0.80487804878048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dLbl>
          <c:idx val="0"/>
          <c:layout>
            <c:manualLayout>
              <c:x val="0.15518347942356261"/>
              <c:y val="-0.1697315152679085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dLbl>
          <c:idx val="0"/>
          <c:layout>
            <c:manualLayout>
              <c:x val="0.22197076472906022"/>
              <c:y val="0.171681582485116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dLbl>
          <c:idx val="0"/>
          <c:layout>
            <c:manualLayout>
              <c:x val="-0.23659460122857892"/>
              <c:y val="-0.2057342039562127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502645126701248"/>
          <c:y val="1.1082004993278279E-2"/>
          <c:w val="0.66463126481626222"/>
          <c:h val="0.98803111196466298"/>
        </c:manualLayout>
      </c:layout>
      <c:pieChart>
        <c:varyColors val="1"/>
        <c:ser>
          <c:idx val="0"/>
          <c:order val="0"/>
          <c:tx>
            <c:strRef>
              <c:f>DEVICES!$B$3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9E-47D9-873D-C9FC1CD18BAA}"/>
              </c:ext>
            </c:extLst>
          </c:dPt>
          <c:dPt>
            <c:idx val="2"/>
            <c:bubble3D val="0"/>
            <c:spPr>
              <a:solidFill>
                <a:schemeClr val="accent4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9E-47D9-873D-C9FC1CD18BAA}"/>
              </c:ext>
            </c:extLst>
          </c:dPt>
          <c:dPt>
            <c:idx val="3"/>
            <c:bubble3D val="0"/>
            <c:spPr>
              <a:solidFill>
                <a:schemeClr val="accent4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49E-47D9-873D-C9FC1CD18BAA}"/>
              </c:ext>
            </c:extLst>
          </c:dPt>
          <c:dLbls>
            <c:delete val="1"/>
          </c:dLbls>
          <c:cat>
            <c:strRef>
              <c:f>DEVICES!$A$4:$A$8</c:f>
              <c:strCache>
                <c:ptCount val="4"/>
                <c:pt idx="0">
                  <c:v>4G Router</c:v>
                </c:pt>
                <c:pt idx="1">
                  <c:v>5G Broadband Router</c:v>
                </c:pt>
                <c:pt idx="2">
                  <c:v>Broadband MiFi</c:v>
                </c:pt>
                <c:pt idx="3">
                  <c:v>Mobile SIM Card</c:v>
                </c:pt>
              </c:strCache>
            </c:strRef>
          </c:cat>
          <c:val>
            <c:numRef>
              <c:f>DEVICES!$B$4:$B$8</c:f>
              <c:numCache>
                <c:formatCode>General</c:formatCode>
                <c:ptCount val="4"/>
                <c:pt idx="0">
                  <c:v>216</c:v>
                </c:pt>
                <c:pt idx="1">
                  <c:v>229</c:v>
                </c:pt>
                <c:pt idx="2">
                  <c:v>228</c:v>
                </c:pt>
                <c:pt idx="3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E-47D9-873D-C9FC1CD18BA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[MTN CHURN PROJECT -NEW BEGINING.txt.xlsx]DEVICES!PivotTable14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latin typeface="+mn-lt"/>
              </a:rPr>
              <a:t>Device distribution</a:t>
            </a:r>
          </a:p>
        </c:rich>
      </c:tx>
      <c:layout>
        <c:manualLayout>
          <c:xMode val="edge"/>
          <c:yMode val="edge"/>
          <c:x val="0.38125141552988728"/>
          <c:y val="0.11961465501891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0.15518347942356261"/>
              <c:y val="-0.1697315152679085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0.22197076472906022"/>
              <c:y val="0.171681582485116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0.23659460122857892"/>
              <c:y val="-0.2057342039562127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4">
              <a:shade val="8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3659460122857892"/>
              <c:y val="-0.2057342039562127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tint val="8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518347942356261"/>
              <c:y val="-0.169731515267908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tint val="58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2197076472906022"/>
              <c:y val="0.17168158248511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4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4">
              <a:shade val="8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0927198171995193"/>
              <c:y val="-0.2057342039562127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251366120218578"/>
                  <c:h val="0.33775533160395765"/>
                </c:manualLayout>
              </c15:layout>
            </c:ext>
          </c:extLst>
        </c:dLbl>
      </c:pivotFmt>
      <c:pivotFmt>
        <c:idx val="13"/>
        <c:spPr>
          <a:solidFill>
            <a:schemeClr val="accent4">
              <a:tint val="8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518347942356261"/>
              <c:y val="-0.1697315152679085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4">
              <a:tint val="58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2197076472906022"/>
              <c:y val="0.171681582485116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DEVICES!$B$3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46-45FE-BC28-B3EEB15D2957}"/>
              </c:ext>
            </c:extLst>
          </c:dPt>
          <c:dPt>
            <c:idx val="1"/>
            <c:bubble3D val="0"/>
            <c:spPr>
              <a:solidFill>
                <a:schemeClr val="accent4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46-45FE-BC28-B3EEB15D2957}"/>
              </c:ext>
            </c:extLst>
          </c:dPt>
          <c:dPt>
            <c:idx val="2"/>
            <c:bubble3D val="0"/>
            <c:spPr>
              <a:solidFill>
                <a:schemeClr val="accent4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46-45FE-BC28-B3EEB15D2957}"/>
              </c:ext>
            </c:extLst>
          </c:dPt>
          <c:dPt>
            <c:idx val="3"/>
            <c:bubble3D val="0"/>
            <c:spPr>
              <a:solidFill>
                <a:schemeClr val="accent4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46-45FE-BC28-B3EEB15D29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DEVICES!$A$4:$A$8</c:f>
              <c:strCache>
                <c:ptCount val="4"/>
                <c:pt idx="0">
                  <c:v>4G Router</c:v>
                </c:pt>
                <c:pt idx="1">
                  <c:v>5G Broadband Router</c:v>
                </c:pt>
                <c:pt idx="2">
                  <c:v>Broadband MiFi</c:v>
                </c:pt>
                <c:pt idx="3">
                  <c:v>Mobile SIM Card</c:v>
                </c:pt>
              </c:strCache>
            </c:strRef>
          </c:cat>
          <c:val>
            <c:numRef>
              <c:f>DEVICES!$B$4:$B$8</c:f>
              <c:numCache>
                <c:formatCode>General</c:formatCode>
                <c:ptCount val="4"/>
                <c:pt idx="0">
                  <c:v>216</c:v>
                </c:pt>
                <c:pt idx="1">
                  <c:v>229</c:v>
                </c:pt>
                <c:pt idx="2">
                  <c:v>228</c:v>
                </c:pt>
                <c:pt idx="3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46-45FE-BC28-B3EEB15D295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[MTN CHURN PROJECT -NEW BEGINING.txt.xlsx]churn reason!PivotTable11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Reason</a:t>
            </a:r>
            <a:r>
              <a:rPr lang="en-US" sz="1000" b="1" baseline="0"/>
              <a:t> for customer churn</a:t>
            </a:r>
            <a:endParaRPr lang="en-US" sz="1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'churn reason'!$B$3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'churn reason'!$A$4:$A$11</c:f>
              <c:strCache>
                <c:ptCount val="7"/>
                <c:pt idx="0">
                  <c:v>Relocation</c:v>
                </c:pt>
                <c:pt idx="1">
                  <c:v>Fast Data Consumption</c:v>
                </c:pt>
                <c:pt idx="2">
                  <c:v>Poor Customer Service</c:v>
                </c:pt>
                <c:pt idx="3">
                  <c:v>Costly Data Plans</c:v>
                </c:pt>
                <c:pt idx="4">
                  <c:v>Poor Network</c:v>
                </c:pt>
                <c:pt idx="5">
                  <c:v>Better Offers from Competitors</c:v>
                </c:pt>
                <c:pt idx="6">
                  <c:v>High Call Tarriffs</c:v>
                </c:pt>
              </c:strCache>
            </c:strRef>
          </c:cat>
          <c:val>
            <c:numRef>
              <c:f>'churn reason'!$B$4:$B$11</c:f>
              <c:numCache>
                <c:formatCode>General</c:formatCode>
                <c:ptCount val="7"/>
                <c:pt idx="0">
                  <c:v>27</c:v>
                </c:pt>
                <c:pt idx="1">
                  <c:v>32</c:v>
                </c:pt>
                <c:pt idx="2">
                  <c:v>34</c:v>
                </c:pt>
                <c:pt idx="3">
                  <c:v>40</c:v>
                </c:pt>
                <c:pt idx="4">
                  <c:v>45</c:v>
                </c:pt>
                <c:pt idx="5">
                  <c:v>52</c:v>
                </c:pt>
                <c:pt idx="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1-4172-A94B-7DF5B2C3D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71131487"/>
        <c:axId val="1371129407"/>
      </c:barChart>
      <c:catAx>
        <c:axId val="1371131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9407"/>
        <c:crosses val="autoZero"/>
        <c:auto val="1"/>
        <c:lblAlgn val="ctr"/>
        <c:lblOffset val="100"/>
        <c:noMultiLvlLbl val="0"/>
      </c:catAx>
      <c:valAx>
        <c:axId val="137112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3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[MTN CHURN PROJECT -NEW BEGINING.txt.xlsx]churn reason!PivotTable13</c:name>
    <c:fmtId val="2"/>
  </c:pivotSource>
  <c:chart>
    <c:autoTitleDeleted val="1"/>
    <c:pivotFmts>
      <c:pivotFmt>
        <c:idx val="0"/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'churn reason'!$E$3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'churn reason'!$D$4:$D$9</c:f>
              <c:strCache>
                <c:ptCount val="5"/>
                <c:pt idx="0">
                  <c:v>Very Good</c:v>
                </c:pt>
                <c:pt idx="1">
                  <c:v>Fair</c:v>
                </c:pt>
                <c:pt idx="2">
                  <c:v>Good</c:v>
                </c:pt>
                <c:pt idx="3">
                  <c:v>Excellent</c:v>
                </c:pt>
                <c:pt idx="4">
                  <c:v>Poor</c:v>
                </c:pt>
              </c:strCache>
            </c:strRef>
          </c:cat>
          <c:val>
            <c:numRef>
              <c:f>'churn reason'!$E$4:$E$9</c:f>
              <c:numCache>
                <c:formatCode>General</c:formatCode>
                <c:ptCount val="5"/>
                <c:pt idx="0">
                  <c:v>63</c:v>
                </c:pt>
                <c:pt idx="1">
                  <c:v>61</c:v>
                </c:pt>
                <c:pt idx="2">
                  <c:v>56</c:v>
                </c:pt>
                <c:pt idx="3">
                  <c:v>55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D-4B3F-8897-C7B70E107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371148127"/>
        <c:axId val="1371149375"/>
      </c:barChart>
      <c:catAx>
        <c:axId val="137114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49375"/>
        <c:crosses val="autoZero"/>
        <c:auto val="1"/>
        <c:lblAlgn val="ctr"/>
        <c:lblOffset val="100"/>
        <c:noMultiLvlLbl val="0"/>
      </c:catAx>
      <c:valAx>
        <c:axId val="13711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4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388188976377953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DASHBOARD!$S$5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1206500" dir="5400000" algn="ctr" rotWithShape="0">
                <a:srgbClr val="000000">
                  <a:alpha val="43137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DASHBOARD!$R$6:$R$12</c15:sqref>
                  </c15:fullRef>
                </c:ext>
              </c:extLst>
              <c:f>DASHBOARD!$R$7:$R$12</c:f>
              <c:strCache>
                <c:ptCount val="6"/>
                <c:pt idx="0">
                  <c:v>North Central</c:v>
                </c:pt>
                <c:pt idx="1">
                  <c:v>North East</c:v>
                </c:pt>
                <c:pt idx="2">
                  <c:v>South South</c:v>
                </c:pt>
                <c:pt idx="3">
                  <c:v>North West</c:v>
                </c:pt>
                <c:pt idx="4">
                  <c:v>South West</c:v>
                </c:pt>
                <c:pt idx="5">
                  <c:v>South East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DASHBOARD!$S$6:$S$12</c15:sqref>
                  </c15:fullRef>
                </c:ext>
              </c:extLst>
              <c:f>DASHBOARD!$S$7:$S$12</c:f>
              <c:numCache>
                <c:formatCode>"$"#,##0.00</c:formatCode>
                <c:ptCount val="6"/>
                <c:pt idx="0">
                  <c:v>46431550</c:v>
                </c:pt>
                <c:pt idx="1">
                  <c:v>34213700</c:v>
                </c:pt>
                <c:pt idx="2">
                  <c:v>33195100</c:v>
                </c:pt>
                <c:pt idx="3">
                  <c:v>32977950</c:v>
                </c:pt>
                <c:pt idx="4">
                  <c:v>30565100</c:v>
                </c:pt>
                <c:pt idx="5">
                  <c:v>21964800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5-4CAD-AD7E-302A2CF13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33"/>
        <c:axId val="1091492623"/>
        <c:axId val="1091491375"/>
      </c:barChart>
      <c:catAx>
        <c:axId val="109149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91375"/>
        <c:crosses val="autoZero"/>
        <c:auto val="1"/>
        <c:lblAlgn val="ctr"/>
        <c:lblOffset val="100"/>
        <c:noMultiLvlLbl val="0"/>
      </c:catAx>
      <c:valAx>
        <c:axId val="109149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92623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7.xml"/><Relationship Id="rId4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</xdr:colOff>
      <xdr:row>10</xdr:row>
      <xdr:rowOff>177800</xdr:rowOff>
    </xdr:from>
    <xdr:to>
      <xdr:col>2</xdr:col>
      <xdr:colOff>533400</xdr:colOff>
      <xdr:row>24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922617</xdr:colOff>
      <xdr:row>10</xdr:row>
      <xdr:rowOff>7471</xdr:rowOff>
    </xdr:from>
    <xdr:to>
      <xdr:col>8</xdr:col>
      <xdr:colOff>26148</xdr:colOff>
      <xdr:row>25</xdr:row>
      <xdr:rowOff>26893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688975</xdr:colOff>
      <xdr:row>4</xdr:row>
      <xdr:rowOff>139700</xdr:rowOff>
    </xdr:from>
    <xdr:to>
      <xdr:col>5</xdr:col>
      <xdr:colOff>1028700</xdr:colOff>
      <xdr:row>18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2</xdr:row>
      <xdr:rowOff>104775</xdr:rowOff>
    </xdr:from>
    <xdr:to>
      <xdr:col>4</xdr:col>
      <xdr:colOff>263640</xdr:colOff>
      <xdr:row>5</xdr:row>
      <xdr:rowOff>60325</xdr:rowOff>
    </xdr:to>
    <xdr:sp macro="" textlink="">
      <xdr:nvSpPr>
        <xdr:cNvPr id="2" name="Rectangle 1"/>
        <xdr:cNvSpPr/>
      </xdr:nvSpPr>
      <xdr:spPr>
        <a:xfrm>
          <a:off x="805873" y="1005320"/>
          <a:ext cx="2471131" cy="5097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770775</xdr:colOff>
      <xdr:row>2</xdr:row>
      <xdr:rowOff>104775</xdr:rowOff>
    </xdr:from>
    <xdr:to>
      <xdr:col>7</xdr:col>
      <xdr:colOff>632634</xdr:colOff>
      <xdr:row>5</xdr:row>
      <xdr:rowOff>60325</xdr:rowOff>
    </xdr:to>
    <xdr:sp macro="" textlink="">
      <xdr:nvSpPr>
        <xdr:cNvPr id="4" name="Rectangle 3"/>
        <xdr:cNvSpPr/>
      </xdr:nvSpPr>
      <xdr:spPr>
        <a:xfrm>
          <a:off x="3784139" y="1005320"/>
          <a:ext cx="2471131" cy="5097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906902</xdr:colOff>
      <xdr:row>2</xdr:row>
      <xdr:rowOff>104775</xdr:rowOff>
    </xdr:from>
    <xdr:to>
      <xdr:col>10</xdr:col>
      <xdr:colOff>625014</xdr:colOff>
      <xdr:row>5</xdr:row>
      <xdr:rowOff>60325</xdr:rowOff>
    </xdr:to>
    <xdr:grpSp>
      <xdr:nvGrpSpPr>
        <xdr:cNvPr id="8" name="Group 7"/>
        <xdr:cNvGrpSpPr/>
      </xdr:nvGrpSpPr>
      <xdr:grpSpPr>
        <a:xfrm>
          <a:off x="6529538" y="1005320"/>
          <a:ext cx="2812294" cy="509732"/>
          <a:chOff x="6030819" y="603250"/>
          <a:chExt cx="1936750" cy="508000"/>
        </a:xfrm>
      </xdr:grpSpPr>
      <xdr:sp macro="" textlink="">
        <xdr:nvSpPr>
          <xdr:cNvPr id="5" name="Rectangle 4"/>
          <xdr:cNvSpPr/>
        </xdr:nvSpPr>
        <xdr:spPr>
          <a:xfrm>
            <a:off x="6191250" y="603250"/>
            <a:ext cx="1701800" cy="5080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6030819" y="609600"/>
            <a:ext cx="1936750" cy="311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900"/>
              <a:t>REGION</a:t>
            </a:r>
            <a:r>
              <a:rPr lang="en-US" sz="900" baseline="0"/>
              <a:t> WITH HIGHEST CHURN</a:t>
            </a:r>
            <a:endParaRPr lang="en-US" sz="900"/>
          </a:p>
        </xdr:txBody>
      </xdr:sp>
    </xdr:grpSp>
    <xdr:clientData/>
  </xdr:twoCellAnchor>
  <xdr:twoCellAnchor>
    <xdr:from>
      <xdr:col>10</xdr:col>
      <xdr:colOff>802557</xdr:colOff>
      <xdr:row>2</xdr:row>
      <xdr:rowOff>104775</xdr:rowOff>
    </xdr:from>
    <xdr:to>
      <xdr:col>13</xdr:col>
      <xdr:colOff>543841</xdr:colOff>
      <xdr:row>5</xdr:row>
      <xdr:rowOff>60325</xdr:rowOff>
    </xdr:to>
    <xdr:grpSp>
      <xdr:nvGrpSpPr>
        <xdr:cNvPr id="9" name="Group 8"/>
        <xdr:cNvGrpSpPr/>
      </xdr:nvGrpSpPr>
      <xdr:grpSpPr>
        <a:xfrm>
          <a:off x="9519375" y="1005320"/>
          <a:ext cx="3262648" cy="509732"/>
          <a:chOff x="6191250" y="603250"/>
          <a:chExt cx="2135581" cy="508000"/>
        </a:xfrm>
      </xdr:grpSpPr>
      <xdr:sp macro="" textlink="">
        <xdr:nvSpPr>
          <xdr:cNvPr id="10" name="Rectangle 9"/>
          <xdr:cNvSpPr/>
        </xdr:nvSpPr>
        <xdr:spPr>
          <a:xfrm>
            <a:off x="6191250" y="603250"/>
            <a:ext cx="1701800" cy="5080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6371031" y="609600"/>
            <a:ext cx="1955800" cy="311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900"/>
              <a:t>STATE WITH HIGHEST CUSTOMER</a:t>
            </a:r>
          </a:p>
        </xdr:txBody>
      </xdr:sp>
    </xdr:grpSp>
    <xdr:clientData/>
  </xdr:twoCellAnchor>
  <xdr:twoCellAnchor>
    <xdr:from>
      <xdr:col>1</xdr:col>
      <xdr:colOff>349250</xdr:colOff>
      <xdr:row>2</xdr:row>
      <xdr:rowOff>127000</xdr:rowOff>
    </xdr:from>
    <xdr:to>
      <xdr:col>4</xdr:col>
      <xdr:colOff>215900</xdr:colOff>
      <xdr:row>4</xdr:row>
      <xdr:rowOff>69850</xdr:rowOff>
    </xdr:to>
    <xdr:sp macro="" textlink="">
      <xdr:nvSpPr>
        <xdr:cNvPr id="3" name="TextBox 2"/>
        <xdr:cNvSpPr txBox="1"/>
      </xdr:nvSpPr>
      <xdr:spPr>
        <a:xfrm>
          <a:off x="958850" y="666750"/>
          <a:ext cx="1695450" cy="311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/>
            <a:t>TOTAL</a:t>
          </a:r>
          <a:r>
            <a:rPr lang="en-US" sz="900" baseline="0"/>
            <a:t> CUSTOMERS ANALYSED</a:t>
          </a:r>
          <a:endParaRPr lang="en-US" sz="900"/>
        </a:p>
      </xdr:txBody>
    </xdr:sp>
    <xdr:clientData/>
  </xdr:twoCellAnchor>
  <xdr:twoCellAnchor>
    <xdr:from>
      <xdr:col>5</xdr:col>
      <xdr:colOff>142586</xdr:colOff>
      <xdr:row>2</xdr:row>
      <xdr:rowOff>92364</xdr:rowOff>
    </xdr:from>
    <xdr:to>
      <xdr:col>7</xdr:col>
      <xdr:colOff>92364</xdr:colOff>
      <xdr:row>3</xdr:row>
      <xdr:rowOff>178954</xdr:rowOff>
    </xdr:to>
    <xdr:sp macro="" textlink="">
      <xdr:nvSpPr>
        <xdr:cNvPr id="6" name="TextBox 5"/>
        <xdr:cNvSpPr txBox="1"/>
      </xdr:nvSpPr>
      <xdr:spPr>
        <a:xfrm>
          <a:off x="4310495" y="992909"/>
          <a:ext cx="1404505" cy="271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CUSTOMER</a:t>
          </a:r>
          <a:r>
            <a:rPr lang="en-US" sz="900" baseline="0"/>
            <a:t> CHURN</a:t>
          </a:r>
          <a:endParaRPr lang="en-US" sz="900"/>
        </a:p>
      </xdr:txBody>
    </xdr:sp>
    <xdr:clientData/>
  </xdr:twoCellAnchor>
  <xdr:twoCellAnchor>
    <xdr:from>
      <xdr:col>4</xdr:col>
      <xdr:colOff>683219</xdr:colOff>
      <xdr:row>6</xdr:row>
      <xdr:rowOff>109341</xdr:rowOff>
    </xdr:from>
    <xdr:to>
      <xdr:col>8</xdr:col>
      <xdr:colOff>55009</xdr:colOff>
      <xdr:row>19</xdr:row>
      <xdr:rowOff>79459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383682</xdr:colOff>
      <xdr:row>5</xdr:row>
      <xdr:rowOff>139294</xdr:rowOff>
    </xdr:from>
    <xdr:to>
      <xdr:col>11</xdr:col>
      <xdr:colOff>179294</xdr:colOff>
      <xdr:row>19</xdr:row>
      <xdr:rowOff>30766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336551</xdr:colOff>
      <xdr:row>7</xdr:row>
      <xdr:rowOff>63501</xdr:rowOff>
    </xdr:from>
    <xdr:to>
      <xdr:col>5</xdr:col>
      <xdr:colOff>448235</xdr:colOff>
      <xdr:row>19</xdr:row>
      <xdr:rowOff>44451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412750</xdr:colOff>
      <xdr:row>7</xdr:row>
      <xdr:rowOff>179294</xdr:rowOff>
    </xdr:from>
    <xdr:to>
      <xdr:col>5</xdr:col>
      <xdr:colOff>306294</xdr:colOff>
      <xdr:row>8</xdr:row>
      <xdr:rowOff>164353</xdr:rowOff>
    </xdr:to>
    <xdr:sp macro="" textlink="">
      <xdr:nvSpPr>
        <xdr:cNvPr id="21" name="TextBox 20"/>
        <xdr:cNvSpPr txBox="1"/>
      </xdr:nvSpPr>
      <xdr:spPr>
        <a:xfrm>
          <a:off x="1570691" y="2009588"/>
          <a:ext cx="2896721" cy="171824"/>
        </a:xfrm>
        <a:prstGeom prst="rect">
          <a:avLst/>
        </a:prstGeom>
        <a:solidFill>
          <a:schemeClr val="bg1"/>
        </a:solidFill>
        <a:ln w="9525" cmpd="sng">
          <a:noFill/>
        </a:ln>
        <a:effectLst>
          <a:glow rad="63500">
            <a:schemeClr val="accent1">
              <a:satMod val="175000"/>
              <a:alpha val="40000"/>
            </a:schemeClr>
          </a:glow>
          <a:reflection blurRad="6350" stA="52000" endA="300" endPos="35000" dir="5400000" sy="-100000" algn="bl" rotWithShape="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Customer</a:t>
          </a:r>
          <a:r>
            <a:rPr lang="en-US" sz="900" baseline="0"/>
            <a:t> satisfaction feedback and Churn</a:t>
          </a:r>
          <a:endParaRPr lang="en-US" sz="900"/>
        </a:p>
      </xdr:txBody>
    </xdr:sp>
    <xdr:clientData/>
  </xdr:twoCellAnchor>
  <xdr:twoCellAnchor editAs="oneCell">
    <xdr:from>
      <xdr:col>4</xdr:col>
      <xdr:colOff>1087</xdr:colOff>
      <xdr:row>0</xdr:row>
      <xdr:rowOff>14263</xdr:rowOff>
    </xdr:from>
    <xdr:to>
      <xdr:col>5</xdr:col>
      <xdr:colOff>360356</xdr:colOff>
      <xdr:row>0</xdr:row>
      <xdr:rowOff>669637</xdr:rowOff>
    </xdr:to>
    <xdr:pic>
      <xdr:nvPicPr>
        <xdr:cNvPr id="23" name="Picture 22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625" t="20587" r="26419" b="23101"/>
        <a:stretch/>
      </xdr:blipFill>
      <xdr:spPr>
        <a:xfrm>
          <a:off x="2009996" y="14263"/>
          <a:ext cx="1513814" cy="655374"/>
        </a:xfrm>
        <a:prstGeom prst="rect">
          <a:avLst/>
        </a:prstGeom>
      </xdr:spPr>
    </xdr:pic>
    <xdr:clientData/>
  </xdr:twoCellAnchor>
  <xdr:twoCellAnchor>
    <xdr:from>
      <xdr:col>2</xdr:col>
      <xdr:colOff>524742</xdr:colOff>
      <xdr:row>3</xdr:row>
      <xdr:rowOff>94672</xdr:rowOff>
    </xdr:from>
    <xdr:to>
      <xdr:col>4</xdr:col>
      <xdr:colOff>1107210</xdr:colOff>
      <xdr:row>5</xdr:row>
      <xdr:rowOff>37523</xdr:rowOff>
    </xdr:to>
    <xdr:sp macro="" textlink="">
      <xdr:nvSpPr>
        <xdr:cNvPr id="25" name="TextBox 24"/>
        <xdr:cNvSpPr txBox="1"/>
      </xdr:nvSpPr>
      <xdr:spPr>
        <a:xfrm>
          <a:off x="1690833" y="1179945"/>
          <a:ext cx="2429741" cy="3123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974</a:t>
          </a:r>
        </a:p>
      </xdr:txBody>
    </xdr:sp>
    <xdr:clientData/>
  </xdr:twoCellAnchor>
  <xdr:twoCellAnchor>
    <xdr:from>
      <xdr:col>5</xdr:col>
      <xdr:colOff>538597</xdr:colOff>
      <xdr:row>3</xdr:row>
      <xdr:rowOff>96981</xdr:rowOff>
    </xdr:from>
    <xdr:to>
      <xdr:col>8</xdr:col>
      <xdr:colOff>47338</xdr:colOff>
      <xdr:row>5</xdr:row>
      <xdr:rowOff>39832</xdr:rowOff>
    </xdr:to>
    <xdr:sp macro="" textlink="">
      <xdr:nvSpPr>
        <xdr:cNvPr id="26" name="TextBox 25"/>
        <xdr:cNvSpPr txBox="1"/>
      </xdr:nvSpPr>
      <xdr:spPr>
        <a:xfrm>
          <a:off x="4706506" y="1182254"/>
          <a:ext cx="2429741" cy="3123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284</a:t>
          </a:r>
        </a:p>
      </xdr:txBody>
    </xdr:sp>
    <xdr:clientData/>
  </xdr:twoCellAnchor>
  <xdr:twoCellAnchor>
    <xdr:from>
      <xdr:col>7</xdr:col>
      <xdr:colOff>1359276</xdr:colOff>
      <xdr:row>3</xdr:row>
      <xdr:rowOff>88424</xdr:rowOff>
    </xdr:from>
    <xdr:to>
      <xdr:col>10</xdr:col>
      <xdr:colOff>694835</xdr:colOff>
      <xdr:row>5</xdr:row>
      <xdr:rowOff>31275</xdr:rowOff>
    </xdr:to>
    <xdr:sp macro="" textlink="">
      <xdr:nvSpPr>
        <xdr:cNvPr id="27" name="TextBox 26"/>
        <xdr:cNvSpPr txBox="1"/>
      </xdr:nvSpPr>
      <xdr:spPr>
        <a:xfrm>
          <a:off x="6977158" y="1171659"/>
          <a:ext cx="2428383" cy="316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bg2">
                  <a:lumMod val="50000"/>
                </a:schemeClr>
              </a:solidFill>
            </a:rPr>
            <a:t>NORTH CENTRAL</a:t>
          </a:r>
          <a:r>
            <a:rPr lang="en-US" sz="1600" b="1" baseline="0">
              <a:solidFill>
                <a:schemeClr val="bg2">
                  <a:lumMod val="50000"/>
                </a:schemeClr>
              </a:solidFill>
            </a:rPr>
            <a:t> - 63</a:t>
          </a:r>
        </a:p>
      </xdr:txBody>
    </xdr:sp>
    <xdr:clientData/>
  </xdr:twoCellAnchor>
  <xdr:twoCellAnchor>
    <xdr:from>
      <xdr:col>10</xdr:col>
      <xdr:colOff>924216</xdr:colOff>
      <xdr:row>3</xdr:row>
      <xdr:rowOff>78509</xdr:rowOff>
    </xdr:from>
    <xdr:to>
      <xdr:col>12</xdr:col>
      <xdr:colOff>606139</xdr:colOff>
      <xdr:row>5</xdr:row>
      <xdr:rowOff>21360</xdr:rowOff>
    </xdr:to>
    <xdr:sp macro="" textlink="">
      <xdr:nvSpPr>
        <xdr:cNvPr id="28" name="TextBox 27"/>
        <xdr:cNvSpPr txBox="1"/>
      </xdr:nvSpPr>
      <xdr:spPr>
        <a:xfrm>
          <a:off x="9641034" y="1163782"/>
          <a:ext cx="2429741" cy="3123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/>
            <a:t>OSUN</a:t>
          </a:r>
          <a:r>
            <a:rPr lang="en-US" sz="1600" b="1" baseline="0"/>
            <a:t>- 43</a:t>
          </a:r>
          <a:endParaRPr lang="en-US" sz="1600" b="1"/>
        </a:p>
      </xdr:txBody>
    </xdr:sp>
    <xdr:clientData/>
  </xdr:twoCellAnchor>
  <xdr:twoCellAnchor>
    <xdr:from>
      <xdr:col>9</xdr:col>
      <xdr:colOff>36287</xdr:colOff>
      <xdr:row>18</xdr:row>
      <xdr:rowOff>9072</xdr:rowOff>
    </xdr:from>
    <xdr:to>
      <xdr:col>13</xdr:col>
      <xdr:colOff>333329</xdr:colOff>
      <xdr:row>33</xdr:row>
      <xdr:rowOff>128814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967390</xdr:colOff>
      <xdr:row>20</xdr:row>
      <xdr:rowOff>68468</xdr:rowOff>
    </xdr:from>
    <xdr:to>
      <xdr:col>12</xdr:col>
      <xdr:colOff>638592</xdr:colOff>
      <xdr:row>22</xdr:row>
      <xdr:rowOff>11319</xdr:rowOff>
    </xdr:to>
    <xdr:sp macro="" textlink="">
      <xdr:nvSpPr>
        <xdr:cNvPr id="30" name="TextBox 29"/>
        <xdr:cNvSpPr txBox="1"/>
      </xdr:nvSpPr>
      <xdr:spPr>
        <a:xfrm>
          <a:off x="9666890" y="4223182"/>
          <a:ext cx="2428916" cy="3057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baseline="0">
              <a:solidFill>
                <a:sysClr val="windowText" lastClr="000000"/>
              </a:solidFill>
            </a:rPr>
            <a:t>REGIONAL REVENUE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NAEMEKA IJEOMA" refreshedDate="45869.699332523145" createdVersion="6" refreshedVersion="6" minRefreshableVersion="3" recordCount="974">
  <cacheSource type="worksheet">
    <worksheetSource ref="A1:R975" sheet="mtn_customer_churn"/>
  </cacheSource>
  <cacheFields count="19">
    <cacheField name="Customer ID" numFmtId="0">
      <sharedItems count="496">
        <s v="CUST0001"/>
        <s v="CUST0002"/>
        <s v="CUST0003"/>
        <s v="CUST0004"/>
        <s v="CUST0005"/>
        <s v="CUST0006"/>
        <s v="CUST0007"/>
        <s v="CUST0008"/>
        <s v="CUST0009"/>
        <s v="CUST0010"/>
        <s v="CUST0011"/>
        <s v="CUST0012"/>
        <s v="CUST0013"/>
        <s v="CUST0014"/>
        <s v="CUST0015"/>
        <s v="CUST0016"/>
        <s v="CUST0017"/>
        <s v="CUST0018"/>
        <s v="CUST0019"/>
        <s v="CUST0020"/>
        <s v="CUST0021"/>
        <s v="CUST0022"/>
        <s v="CUST0023"/>
        <s v="CUST0024"/>
        <s v="CUST0025"/>
        <s v="CUST0026"/>
        <s v="CUST0027"/>
        <s v="CUST0028"/>
        <s v="CUST0029"/>
        <s v="CUST0030"/>
        <s v="CUST0031"/>
        <s v="CUST0032"/>
        <s v="CUST0033"/>
        <s v="CUST0034"/>
        <s v="CUST0035"/>
        <s v="CUST0036"/>
        <s v="CUST0037"/>
        <s v="CUST0038"/>
        <s v="CUST0039"/>
        <s v="CUST0040"/>
        <s v="CUST0041"/>
        <s v="CUST0042"/>
        <s v="CUST0043"/>
        <s v="CUST0044"/>
        <s v="CUST0045"/>
        <s v="CUST0046"/>
        <s v="CUST0047"/>
        <s v="CUST0048"/>
        <s v="CUST0049"/>
        <s v="CUST0050"/>
        <s v="CUST0051"/>
        <s v="CUST0052"/>
        <s v="CUST0053"/>
        <s v="CUST0054"/>
        <s v="CUST0055"/>
        <s v="CUST0056"/>
        <s v="CUST0057"/>
        <s v="CUST0058"/>
        <s v="CUST0059"/>
        <s v="CUST0060"/>
        <s v="CUST0061"/>
        <s v="CUST0062"/>
        <s v="CUST0063"/>
        <s v="CUST0064"/>
        <s v="CUST0065"/>
        <s v="CUST0066"/>
        <s v="CUST0067"/>
        <s v="CUST0068"/>
        <s v="CUST0069"/>
        <s v="CUST0070"/>
        <s v="CUST0071"/>
        <s v="CUST0072"/>
        <s v="CUST0073"/>
        <s v="CUST0074"/>
        <s v="CUST0075"/>
        <s v="CUST0076"/>
        <s v="CUST0077"/>
        <s v="CUST0078"/>
        <s v="CUST0079"/>
        <s v="CUST0080"/>
        <s v="CUST0081"/>
        <s v="CUST0082"/>
        <s v="CUST0083"/>
        <s v="CUST0084"/>
        <s v="CUST0085"/>
        <s v="CUST0086"/>
        <s v="CUST0087"/>
        <s v="CUST0088"/>
        <s v="CUST0089"/>
        <s v="CUST0090"/>
        <s v="CUST0091"/>
        <s v="CUST0092"/>
        <s v="CUST0093"/>
        <s v="CUST0094"/>
        <s v="CUST0095"/>
        <s v="CUST0096"/>
        <s v="CUST0097"/>
        <s v="CUST0098"/>
        <s v="CUST0099"/>
        <s v="CUST0100"/>
        <s v="CUST0101"/>
        <s v="CUST0102"/>
        <s v="CUST0103"/>
        <s v="CUST0104"/>
        <s v="CUST0105"/>
        <s v="CUST0106"/>
        <s v="CUST0107"/>
        <s v="CUST0108"/>
        <s v="CUST0109"/>
        <s v="CUST0110"/>
        <s v="CUST0111"/>
        <s v="CUST0112"/>
        <s v="CUST0113"/>
        <s v="CUST0114"/>
        <s v="CUST0115"/>
        <s v="CUST0116"/>
        <s v="CUST0117"/>
        <s v="CUST0118"/>
        <s v="CUST0119"/>
        <s v="CUST0120"/>
        <s v="CUST0121"/>
        <s v="CUST0122"/>
        <s v="CUST0123"/>
        <s v="CUST0124"/>
        <s v="CUST0125"/>
        <s v="CUST0126"/>
        <s v="CUST0127"/>
        <s v="CUST0128"/>
        <s v="CUST0129"/>
        <s v="CUST0130"/>
        <s v="CUST0131"/>
        <s v="CUST0132"/>
        <s v="CUST0133"/>
        <s v="CUST0134"/>
        <s v="CUST0135"/>
        <s v="CUST0136"/>
        <s v="CUST0137"/>
        <s v="CUST0138"/>
        <s v="CUST0139"/>
        <s v="CUST0140"/>
        <s v="CUST0141"/>
        <s v="CUST0142"/>
        <s v="CUST0143"/>
        <s v="CUST0144"/>
        <s v="CUST0145"/>
        <s v="CUST0146"/>
        <s v="CUST0147"/>
        <s v="CUST0148"/>
        <s v="CUST0149"/>
        <s v="CUST0150"/>
        <s v="CUST0151"/>
        <s v="CUST0152"/>
        <s v="CUST0153"/>
        <s v="CUST0154"/>
        <s v="CUST0155"/>
        <s v="CUST0156"/>
        <s v="CUST0157"/>
        <s v="CUST0159"/>
        <s v="CUST0160"/>
        <s v="CUST0161"/>
        <s v="CUST0162"/>
        <s v="CUST0163"/>
        <s v="CUST0164"/>
        <s v="CUST0165"/>
        <s v="CUST0166"/>
        <s v="CUST0167"/>
        <s v="CUST0168"/>
        <s v="CUST0169"/>
        <s v="CUST0170"/>
        <s v="CUST0171"/>
        <s v="CUST0172"/>
        <s v="CUST0173"/>
        <s v="CUST0174"/>
        <s v="CUST0175"/>
        <s v="CUST0176"/>
        <s v="CUST0177"/>
        <s v="CUST0178"/>
        <s v="CUST0179"/>
        <s v="CUST0180"/>
        <s v="CUST0181"/>
        <s v="CUST0182"/>
        <s v="CUST0183"/>
        <s v="CUST0184"/>
        <s v="CUST0185"/>
        <s v="CUST0186"/>
        <s v="CUST0187"/>
        <s v="CUST0188"/>
        <s v="CUST0189"/>
        <s v="CUST0190"/>
        <s v="CUST0191"/>
        <s v="CUST0192"/>
        <s v="CUST0193"/>
        <s v="CUST0194"/>
        <s v="CUST0195"/>
        <s v="CUST0196"/>
        <s v="CUST0197"/>
        <s v="CUST0198"/>
        <s v="CUST0199"/>
        <s v="CUST0200"/>
        <s v="CUST0201"/>
        <s v="CUST0202"/>
        <s v="CUST0203"/>
        <s v="CUST0204"/>
        <s v="CUST0205"/>
        <s v="CUST0206"/>
        <s v="CUST0207"/>
        <s v="CUST0208"/>
        <s v="CUST0209"/>
        <s v="CUST0210"/>
        <s v="CUST0211"/>
        <s v="CUST0212"/>
        <s v="CUST0213"/>
        <s v="CUST0214"/>
        <s v="CUST0215"/>
        <s v="CUST0216"/>
        <s v="CUST0217"/>
        <s v="CUST0218"/>
        <s v="CUST0219"/>
        <s v="CUST0220"/>
        <s v="CUST0221"/>
        <s v="CUST0222"/>
        <s v="CUST0223"/>
        <s v="CUST0224"/>
        <s v="CUST0225"/>
        <s v="CUST0226"/>
        <s v="CUST0227"/>
        <s v="CUST0228"/>
        <s v="CUST0229"/>
        <s v="CUST0230"/>
        <s v="CUST0231"/>
        <s v="CUST0232"/>
        <s v="CUST0233"/>
        <s v="CUST0234"/>
        <s v="CUST0235"/>
        <s v="CUST0236"/>
        <s v="CUST0237"/>
        <s v="CUST0238"/>
        <s v="CUST0239"/>
        <s v="CUST0240"/>
        <s v="CUST0241"/>
        <s v="CUST0242"/>
        <s v="CUST0243"/>
        <s v="CUST0244"/>
        <s v="CUST0245"/>
        <s v="CUST0246"/>
        <s v="CUST0247"/>
        <s v="CUST0248"/>
        <s v="CUST0249"/>
        <s v="CUST0250"/>
        <s v="CUST0251"/>
        <s v="CUST0252"/>
        <s v="CUST0253"/>
        <s v="CUST0254"/>
        <s v="CUST0255"/>
        <s v="CUST0256"/>
        <s v="CUST0257"/>
        <s v="CUST0258"/>
        <s v="CUST0259"/>
        <s v="CUST0260"/>
        <s v="CUST0261"/>
        <s v="CUST0262"/>
        <s v="CUST0263"/>
        <s v="CUST0264"/>
        <s v="CUST0265"/>
        <s v="CUST0266"/>
        <s v="CUST0267"/>
        <s v="CUST0268"/>
        <s v="CUST0269"/>
        <s v="CUST0270"/>
        <s v="CUST0271"/>
        <s v="CUST0272"/>
        <s v="CUST0273"/>
        <s v="CUST0274"/>
        <s v="CUST0275"/>
        <s v="CUST0276"/>
        <s v="CUST0277"/>
        <s v="CUST0278"/>
        <s v="CUST0279"/>
        <s v="CUST0280"/>
        <s v="CUST0281"/>
        <s v="CUST0282"/>
        <s v="CUST0283"/>
        <s v="CUST0284"/>
        <s v="CUST0285"/>
        <s v="CUST0286"/>
        <s v="CUST0287"/>
        <s v="CUST0288"/>
        <s v="CUST0289"/>
        <s v="CUST0290"/>
        <s v="CUST0291"/>
        <s v="CUST0292"/>
        <s v="CUST0293"/>
        <s v="CUST0294"/>
        <s v="CUST0295"/>
        <s v="CUST0296"/>
        <s v="CUST0297"/>
        <s v="CUST0298"/>
        <s v="CUST0299"/>
        <s v="CUST0300"/>
        <s v="CUST0301"/>
        <s v="CUST0302"/>
        <s v="CUST0303"/>
        <s v="CUST0304"/>
        <s v="CUST0305"/>
        <s v="CUST0306"/>
        <s v="CUST0307"/>
        <s v="CUST0308"/>
        <s v="CUST0309"/>
        <s v="CUST0310"/>
        <s v="CUST0311"/>
        <s v="CUST0312"/>
        <s v="CUST0313"/>
        <s v="CUST0314"/>
        <s v="CUST0315"/>
        <s v="CUST0316"/>
        <s v="CUST0317"/>
        <s v="CUST0318"/>
        <s v="CUST0319"/>
        <s v="CUST0320"/>
        <s v="CUST0321"/>
        <s v="CUST0322"/>
        <s v="CUST0323"/>
        <s v="CUST0324"/>
        <s v="CUST0325"/>
        <s v="CUST0326"/>
        <s v="CUST0327"/>
        <s v="CUST0328"/>
        <s v="CUST0329"/>
        <s v="CUST0330"/>
        <s v="CUST0331"/>
        <s v="CUST0332"/>
        <s v="CUST0333"/>
        <s v="CUST0334"/>
        <s v="CUST0335"/>
        <s v="CUST0336"/>
        <s v="CUST0337"/>
        <s v="CUST0338"/>
        <s v="CUST0339"/>
        <s v="CUST0340"/>
        <s v="CUST0341"/>
        <s v="CUST0342"/>
        <s v="CUST0343"/>
        <s v="CUST0344"/>
        <s v="CUST0345"/>
        <s v="CUST0346"/>
        <s v="CUST0347"/>
        <s v="CUST0348"/>
        <s v="CUST0349"/>
        <s v="CUST0350"/>
        <s v="CUST0351"/>
        <s v="CUST0352"/>
        <s v="CUST0353"/>
        <s v="CUST0354"/>
        <s v="CUST0355"/>
        <s v="CUST0356"/>
        <s v="CUST0357"/>
        <s v="CUST0358"/>
        <s v="CUST0359"/>
        <s v="CUST0360"/>
        <s v="CUST0361"/>
        <s v="CUST0362"/>
        <s v="CUST0363"/>
        <s v="CUST0364"/>
        <s v="CUST0365"/>
        <s v="CUST0366"/>
        <s v="CUST0367"/>
        <s v="CUST0368"/>
        <s v="CUST0369"/>
        <s v="CUST0370"/>
        <s v="CUST0371"/>
        <s v="CUST0372"/>
        <s v="CUST0373"/>
        <s v="CUST0374"/>
        <s v="CUST0375"/>
        <s v="CUST0376"/>
        <s v="CUST0377"/>
        <s v="CUST0378"/>
        <s v="CUST0379"/>
        <s v="CUST0380"/>
        <s v="CUST0381"/>
        <s v="CUST0382"/>
        <s v="CUST0383"/>
        <s v="CUST0384"/>
        <s v="CUST0385"/>
        <s v="CUST0386"/>
        <s v="CUST0387"/>
        <s v="CUST0388"/>
        <s v="CUST0389"/>
        <s v="CUST0390"/>
        <s v="CUST0391"/>
        <s v="CUST0392"/>
        <s v="CUST0393"/>
        <s v="CUST0394"/>
        <s v="CUST0395"/>
        <s v="CUST0396"/>
        <s v="CUST0397"/>
        <s v="CUST0398"/>
        <s v="CUST0399"/>
        <s v="CUST0400"/>
        <s v="CUST0401"/>
        <s v="CUST0402"/>
        <s v="CUST0403"/>
        <s v="CUST0404"/>
        <s v="CUST0405"/>
        <s v="CUST0406"/>
        <s v="CUST0407"/>
        <s v="CUST0408"/>
        <s v="CUST0409"/>
        <s v="CUST0410"/>
        <s v="CUST0411"/>
        <s v="CUST0412"/>
        <s v="CUST0413"/>
        <s v="CUST0414"/>
        <s v="CUST0415"/>
        <s v="CUST0416"/>
        <s v="CUST0417"/>
        <s v="CUST0418"/>
        <s v="CUST0419"/>
        <s v="CUST0420"/>
        <s v="CUST0421"/>
        <s v="CUST0422"/>
        <s v="CUST0423"/>
        <s v="CUST0424"/>
        <s v="CUST0425"/>
        <s v="CUST0426"/>
        <s v="CUST0427"/>
        <s v="CUST0428"/>
        <s v="CUST0429"/>
        <s v="CUST0430"/>
        <s v="CUST0431"/>
        <s v="CUST0432"/>
        <s v="CUST0433"/>
        <s v="CUST0434"/>
        <s v="CUST0435"/>
        <s v="CUST0436"/>
        <s v="CUST0437"/>
        <s v="CUST0438"/>
        <s v="CUST0439"/>
        <s v="CUST0440"/>
        <s v="CUST0441"/>
        <s v="CUST0442"/>
        <s v="CUST0443"/>
        <s v="CUST0444"/>
        <s v="CUST0445"/>
        <s v="CUST0446"/>
        <s v="CUST0447"/>
        <s v="CUST0448"/>
        <s v="CUST0449"/>
        <s v="CUST0450"/>
        <s v="CUST0451"/>
        <s v="CUST0452"/>
        <s v="CUST0453"/>
        <s v="CUST0454"/>
        <s v="CUST0455"/>
        <s v="CUST0456"/>
        <s v="CUST0457"/>
        <s v="CUST0458"/>
        <s v="CUST0460"/>
        <s v="CUST0461"/>
        <s v="CUST0462"/>
        <s v="CUST0463"/>
        <s v="CUST0464"/>
        <s v="CUST0465"/>
        <s v="CUST0466"/>
        <s v="CUST0467"/>
        <s v="CUST0468"/>
        <s v="CUST0469"/>
        <s v="CUST0470"/>
        <s v="CUST0471"/>
        <s v="CUST0472"/>
        <s v="CUST0473"/>
        <s v="CUST0474"/>
        <s v="CUST0475"/>
        <s v="CUST0476"/>
        <s v="CUST0478"/>
        <s v="CUST0479"/>
        <s v="CUST0480"/>
        <s v="CUST0481"/>
        <s v="CUST0482"/>
        <s v="CUST0484"/>
        <s v="CUST0485"/>
        <s v="CUST0486"/>
        <s v="CUST0487"/>
        <s v="CUST0488"/>
        <s v="CUST0489"/>
        <s v="CUST0490"/>
        <s v="CUST0491"/>
        <s v="CUST0492"/>
        <s v="CUST0493"/>
        <s v="CUST0494"/>
        <s v="CUST0495"/>
        <s v="CUST0496"/>
        <s v="CUST0497"/>
        <s v="CUST0498"/>
        <s v="CUST0499"/>
        <s v="CUST0500"/>
      </sharedItems>
    </cacheField>
    <cacheField name="Full Name" numFmtId="0">
      <sharedItems/>
    </cacheField>
    <cacheField name="Date of Purchase" numFmtId="17">
      <sharedItems containsSemiMixedTypes="0" containsNonDate="0" containsDate="1" containsString="0" minDate="2025-01-01T00:00:00" maxDate="2025-03-02T00:00:00" count="3">
        <d v="2025-01-01T00:00:00"/>
        <d v="2025-03-01T00:00:00"/>
        <d v="2025-02-01T00:00:00"/>
      </sharedItems>
      <fieldGroup par="18" base="2">
        <rangePr groupBy="days" startDate="2025-01-01T00:00:00" endDate="2025-03-02T00:00:00"/>
        <groupItems count="368">
          <s v="&lt;01-01-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03-25"/>
        </groupItems>
      </fieldGroup>
    </cacheField>
    <cacheField name="Age" numFmtId="0">
      <sharedItems containsSemiMixedTypes="0" containsString="0" containsNumber="1" containsInteger="1" minValue="16" maxValue="80"/>
    </cacheField>
    <cacheField name="State" numFmtId="0">
      <sharedItems count="35">
        <s v="Kwara"/>
        <s v="Abuja (FCT)"/>
        <s v="Sokoto"/>
        <s v="Gombe"/>
        <s v="Oyo"/>
        <s v="Plateau"/>
        <s v="Jigawa"/>
        <s v="Imo"/>
        <s v="Bauchi"/>
        <s v="Ondo"/>
        <s v="Kebbi"/>
        <s v="Adamawa"/>
        <s v="Yobe"/>
        <s v="Anambra"/>
        <s v="Cross River"/>
        <s v="Kogi"/>
        <s v="Osun"/>
        <s v="Kano"/>
        <s v="Benue"/>
        <s v="Rivers"/>
        <s v="Enugu"/>
        <s v="Borno"/>
        <s v="Edo"/>
        <s v="Kaduna"/>
        <s v="Abia"/>
        <s v="Ekiti"/>
        <s v="Bayelsa"/>
        <s v="Delta"/>
        <s v="Zamfara"/>
        <s v="Akwa Ibom"/>
        <s v="Nasarawa"/>
        <s v="Taraba"/>
        <s v="Niger"/>
        <s v="Katsina"/>
        <s v="Lagos"/>
      </sharedItems>
    </cacheField>
    <cacheField name="REGION" numFmtId="0">
      <sharedItems count="6">
        <s v="North Central"/>
        <s v="North West"/>
        <s v="North East"/>
        <s v="South West"/>
        <s v="South East"/>
        <s v="South South"/>
      </sharedItems>
    </cacheField>
    <cacheField name="MTN Device" numFmtId="0">
      <sharedItems count="4">
        <s v="4G Router"/>
        <s v="Mobile SIM Card"/>
        <s v="5G Broadband Router"/>
        <s v="Broadband MiFi"/>
      </sharedItems>
    </cacheField>
    <cacheField name="Gender" numFmtId="0">
      <sharedItems count="2">
        <s v="Male"/>
        <s v="Female"/>
      </sharedItems>
    </cacheField>
    <cacheField name="Satisfaction Rate" numFmtId="0">
      <sharedItems containsSemiMixedTypes="0" containsString="0" containsNumber="1" containsInteger="1" minValue="1" maxValue="5" count="5">
        <n v="2"/>
        <n v="1"/>
        <n v="3"/>
        <n v="5"/>
        <n v="4"/>
      </sharedItems>
    </cacheField>
    <cacheField name="Customer Review" numFmtId="0">
      <sharedItems count="5">
        <s v="Fair"/>
        <s v="Poor"/>
        <s v="Good"/>
        <s v="Excellent"/>
        <s v="Very Good"/>
      </sharedItems>
    </cacheField>
    <cacheField name="Customer Tenure in months" numFmtId="0">
      <sharedItems containsSemiMixedTypes="0" containsString="0" containsNumber="1" containsInteger="1" minValue="1" maxValue="60"/>
    </cacheField>
    <cacheField name="Subscription Plan" numFmtId="0">
      <sharedItems/>
    </cacheField>
    <cacheField name="Unit Price" numFmtId="0">
      <sharedItems containsSemiMixedTypes="0" containsString="0" containsNumber="1" containsInteger="1" minValue="350" maxValue="150000"/>
    </cacheField>
    <cacheField name="Number of Times Purchased" numFmtId="0">
      <sharedItems containsSemiMixedTypes="0" containsString="0" containsNumber="1" containsInteger="1" minValue="1" maxValue="20"/>
    </cacheField>
    <cacheField name="Total Revenue" numFmtId="0">
      <sharedItems containsSemiMixedTypes="0" containsString="0" containsNumber="1" containsInteger="1" minValue="350" maxValue="3000000"/>
    </cacheField>
    <cacheField name="Data Usage" numFmtId="0">
      <sharedItems containsSemiMixedTypes="0" containsString="0" containsNumber="1" minValue="0.82" maxValue="200"/>
    </cacheField>
    <cacheField name="Customer Churn Status" numFmtId="0">
      <sharedItems count="2">
        <s v="Yes"/>
        <s v="No"/>
      </sharedItems>
    </cacheField>
    <cacheField name="Reasons for Churn" numFmtId="0">
      <sharedItems containsBlank="1" count="8">
        <s v="Relocation"/>
        <s v="Better Offers from Competitors"/>
        <m/>
        <s v="Poor Network"/>
        <s v="Costly Data Plans"/>
        <s v="Fast Data Consumption"/>
        <s v="Poor Customer Service"/>
        <s v="High Call Tarriffs"/>
      </sharedItems>
    </cacheField>
    <cacheField name="Months" numFmtId="0" databaseField="0">
      <fieldGroup base="2">
        <rangePr groupBy="months" startDate="2025-01-01T00:00:00" endDate="2025-03-02T00:00:00"/>
        <groupItems count="14">
          <s v="&lt;01-01-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3-25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4">
  <r>
    <x v="0"/>
    <s v="Ngozi Berry"/>
    <x v="0"/>
    <n v="27"/>
    <x v="0"/>
    <x v="0"/>
    <x v="0"/>
    <x v="0"/>
    <x v="0"/>
    <x v="0"/>
    <n v="2"/>
    <s v="165GB Monthly Plan"/>
    <n v="35000"/>
    <n v="19"/>
    <n v="665000"/>
    <n v="44.48"/>
    <x v="0"/>
    <x v="0"/>
  </r>
  <r>
    <x v="1"/>
    <s v="Zainab Baker"/>
    <x v="1"/>
    <n v="16"/>
    <x v="1"/>
    <x v="0"/>
    <x v="1"/>
    <x v="1"/>
    <x v="0"/>
    <x v="0"/>
    <n v="22"/>
    <s v="12.5GB Monthly Plan"/>
    <n v="5500"/>
    <n v="12"/>
    <n v="66000"/>
    <n v="19.79"/>
    <x v="0"/>
    <x v="1"/>
  </r>
  <r>
    <x v="2"/>
    <s v="Saidu Evans"/>
    <x v="1"/>
    <n v="21"/>
    <x v="2"/>
    <x v="1"/>
    <x v="2"/>
    <x v="0"/>
    <x v="1"/>
    <x v="1"/>
    <n v="60"/>
    <s v="150GB FUP Monthly Unlimited"/>
    <n v="20000"/>
    <n v="8"/>
    <n v="160000"/>
    <n v="9.64"/>
    <x v="1"/>
    <x v="2"/>
  </r>
  <r>
    <x v="2"/>
    <s v="Saidu Evans"/>
    <x v="1"/>
    <n v="21"/>
    <x v="2"/>
    <x v="1"/>
    <x v="1"/>
    <x v="0"/>
    <x v="1"/>
    <x v="1"/>
    <n v="60"/>
    <s v="1GB+1.5mins Daily Plan"/>
    <n v="500"/>
    <n v="8"/>
    <n v="4000"/>
    <n v="197.05"/>
    <x v="1"/>
    <x v="2"/>
  </r>
  <r>
    <x v="2"/>
    <s v="Saidu Evans"/>
    <x v="1"/>
    <n v="21"/>
    <x v="2"/>
    <x v="1"/>
    <x v="3"/>
    <x v="0"/>
    <x v="1"/>
    <x v="1"/>
    <n v="60"/>
    <s v="30GB Monthly Broadband Plan"/>
    <n v="9000"/>
    <n v="15"/>
    <n v="135000"/>
    <n v="76.34"/>
    <x v="1"/>
    <x v="2"/>
  </r>
  <r>
    <x v="3"/>
    <s v="Ejiro Walker"/>
    <x v="1"/>
    <n v="36"/>
    <x v="3"/>
    <x v="2"/>
    <x v="0"/>
    <x v="1"/>
    <x v="1"/>
    <x v="1"/>
    <n v="14"/>
    <s v="10GB+10mins Monthly Plan"/>
    <n v="4500"/>
    <n v="9"/>
    <n v="40500"/>
    <n v="92.72"/>
    <x v="1"/>
    <x v="2"/>
  </r>
  <r>
    <x v="4"/>
    <s v="Nura Mann"/>
    <x v="0"/>
    <n v="57"/>
    <x v="4"/>
    <x v="3"/>
    <x v="0"/>
    <x v="0"/>
    <x v="2"/>
    <x v="2"/>
    <n v="53"/>
    <s v="25GB Monthly Plan"/>
    <n v="9000"/>
    <n v="16"/>
    <n v="144000"/>
    <n v="42.92"/>
    <x v="1"/>
    <x v="2"/>
  </r>
  <r>
    <x v="5"/>
    <s v="Tamuno Lewis"/>
    <x v="2"/>
    <n v="74"/>
    <x v="5"/>
    <x v="0"/>
    <x v="1"/>
    <x v="1"/>
    <x v="3"/>
    <x v="3"/>
    <n v="9"/>
    <s v="7GB Monthly Plan"/>
    <n v="3500"/>
    <n v="5"/>
    <n v="17500"/>
    <n v="44.25"/>
    <x v="1"/>
    <x v="2"/>
  </r>
  <r>
    <x v="5"/>
    <s v="Tamuno Lewis"/>
    <x v="2"/>
    <n v="74"/>
    <x v="5"/>
    <x v="0"/>
    <x v="2"/>
    <x v="1"/>
    <x v="3"/>
    <x v="3"/>
    <n v="9"/>
    <s v="1.5TB Yearly Broadband Plan"/>
    <n v="150000"/>
    <n v="2"/>
    <n v="300000"/>
    <n v="18.64"/>
    <x v="1"/>
    <x v="2"/>
  </r>
  <r>
    <x v="5"/>
    <s v="Tamuno Lewis"/>
    <x v="2"/>
    <n v="74"/>
    <x v="5"/>
    <x v="0"/>
    <x v="0"/>
    <x v="1"/>
    <x v="3"/>
    <x v="3"/>
    <n v="9"/>
    <s v="65GB Monthly Plan"/>
    <n v="16000"/>
    <n v="6"/>
    <n v="96000"/>
    <n v="30.99"/>
    <x v="1"/>
    <x v="2"/>
  </r>
  <r>
    <x v="6"/>
    <s v="Boma Stewart"/>
    <x v="1"/>
    <n v="24"/>
    <x v="6"/>
    <x v="1"/>
    <x v="3"/>
    <x v="1"/>
    <x v="3"/>
    <x v="3"/>
    <n v="39"/>
    <s v="120GB Monthly Broadband Plan"/>
    <n v="24000"/>
    <n v="11"/>
    <n v="264000"/>
    <n v="150.30000000000001"/>
    <x v="0"/>
    <x v="0"/>
  </r>
  <r>
    <x v="7"/>
    <s v="Ifeanyi Park"/>
    <x v="0"/>
    <n v="53"/>
    <x v="0"/>
    <x v="0"/>
    <x v="3"/>
    <x v="0"/>
    <x v="2"/>
    <x v="2"/>
    <n v="30"/>
    <s v="300GB FUP Monthly Unlimited"/>
    <n v="30000"/>
    <n v="17"/>
    <n v="510000"/>
    <n v="168.41"/>
    <x v="1"/>
    <x v="2"/>
  </r>
  <r>
    <x v="8"/>
    <s v="Bala Robbins"/>
    <x v="0"/>
    <n v="35"/>
    <x v="3"/>
    <x v="2"/>
    <x v="3"/>
    <x v="0"/>
    <x v="3"/>
    <x v="3"/>
    <n v="35"/>
    <s v="300GB FUP Monthly Unlimited"/>
    <n v="30000"/>
    <n v="10"/>
    <n v="300000"/>
    <n v="175.81"/>
    <x v="1"/>
    <x v="2"/>
  </r>
  <r>
    <x v="9"/>
    <s v="Halima Ochoa"/>
    <x v="1"/>
    <n v="23"/>
    <x v="7"/>
    <x v="4"/>
    <x v="0"/>
    <x v="0"/>
    <x v="1"/>
    <x v="1"/>
    <n v="6"/>
    <s v="10GB+10mins Monthly Plan"/>
    <n v="4500"/>
    <n v="20"/>
    <n v="90000"/>
    <n v="53.38"/>
    <x v="1"/>
    <x v="2"/>
  </r>
  <r>
    <x v="9"/>
    <s v="Halima Ochoa"/>
    <x v="1"/>
    <n v="23"/>
    <x v="7"/>
    <x v="4"/>
    <x v="3"/>
    <x v="0"/>
    <x v="1"/>
    <x v="1"/>
    <n v="6"/>
    <s v="60GB Monthly Broadband Plan"/>
    <n v="14500"/>
    <n v="18"/>
    <n v="261000"/>
    <n v="192.89"/>
    <x v="1"/>
    <x v="2"/>
  </r>
  <r>
    <x v="9"/>
    <s v="Halima Ochoa"/>
    <x v="1"/>
    <n v="23"/>
    <x v="7"/>
    <x v="4"/>
    <x v="1"/>
    <x v="0"/>
    <x v="1"/>
    <x v="1"/>
    <n v="6"/>
    <s v="500MB Daily Plan"/>
    <n v="350"/>
    <n v="13"/>
    <n v="4550"/>
    <n v="142.72999999999999"/>
    <x v="1"/>
    <x v="2"/>
  </r>
  <r>
    <x v="10"/>
    <s v="Ejiro Griffith"/>
    <x v="2"/>
    <n v="72"/>
    <x v="8"/>
    <x v="2"/>
    <x v="0"/>
    <x v="1"/>
    <x v="0"/>
    <x v="0"/>
    <n v="8"/>
    <s v="65GB Monthly Plan"/>
    <n v="16000"/>
    <n v="2"/>
    <n v="32000"/>
    <n v="14.66"/>
    <x v="0"/>
    <x v="3"/>
  </r>
  <r>
    <x v="10"/>
    <s v="Ejiro Griffith"/>
    <x v="2"/>
    <n v="72"/>
    <x v="8"/>
    <x v="2"/>
    <x v="2"/>
    <x v="1"/>
    <x v="0"/>
    <x v="0"/>
    <n v="8"/>
    <s v="60GB Monthly Broadband Plan"/>
    <n v="14500"/>
    <n v="2"/>
    <n v="29000"/>
    <n v="13.95"/>
    <x v="0"/>
    <x v="3"/>
  </r>
  <r>
    <x v="10"/>
    <s v="Ejiro Griffith"/>
    <x v="2"/>
    <n v="72"/>
    <x v="8"/>
    <x v="2"/>
    <x v="3"/>
    <x v="1"/>
    <x v="0"/>
    <x v="0"/>
    <n v="8"/>
    <s v="300GB FUP Monthly Unlimited"/>
    <n v="30000"/>
    <n v="8"/>
    <n v="240000"/>
    <n v="14.64"/>
    <x v="0"/>
    <x v="3"/>
  </r>
  <r>
    <x v="11"/>
    <s v="Zainab Morton"/>
    <x v="1"/>
    <n v="78"/>
    <x v="9"/>
    <x v="3"/>
    <x v="0"/>
    <x v="0"/>
    <x v="0"/>
    <x v="0"/>
    <n v="47"/>
    <s v="65GB Monthly Plan"/>
    <n v="16000"/>
    <n v="12"/>
    <n v="192000"/>
    <n v="131.97"/>
    <x v="1"/>
    <x v="2"/>
  </r>
  <r>
    <x v="11"/>
    <s v="Zainab Morton"/>
    <x v="1"/>
    <n v="78"/>
    <x v="9"/>
    <x v="3"/>
    <x v="3"/>
    <x v="0"/>
    <x v="0"/>
    <x v="0"/>
    <n v="47"/>
    <s v="60GB Monthly Broadband Plan"/>
    <n v="14500"/>
    <n v="2"/>
    <n v="29000"/>
    <n v="82.51"/>
    <x v="1"/>
    <x v="2"/>
  </r>
  <r>
    <x v="12"/>
    <s v="Ngozi Moreno"/>
    <x v="0"/>
    <n v="23"/>
    <x v="10"/>
    <x v="1"/>
    <x v="0"/>
    <x v="1"/>
    <x v="0"/>
    <x v="0"/>
    <n v="52"/>
    <s v="10GB+10mins Monthly Plan"/>
    <n v="4500"/>
    <n v="8"/>
    <n v="36000"/>
    <n v="56.07"/>
    <x v="0"/>
    <x v="0"/>
  </r>
  <r>
    <x v="12"/>
    <s v="Ngozi Moreno"/>
    <x v="0"/>
    <n v="23"/>
    <x v="10"/>
    <x v="1"/>
    <x v="1"/>
    <x v="1"/>
    <x v="0"/>
    <x v="0"/>
    <n v="52"/>
    <s v="3.2GB 2-Day Plan"/>
    <n v="1000"/>
    <n v="18"/>
    <n v="18000"/>
    <n v="88.9"/>
    <x v="0"/>
    <x v="0"/>
  </r>
  <r>
    <x v="13"/>
    <s v="Ngozi Crawford"/>
    <x v="2"/>
    <n v="22"/>
    <x v="11"/>
    <x v="2"/>
    <x v="0"/>
    <x v="0"/>
    <x v="0"/>
    <x v="0"/>
    <n v="6"/>
    <s v="65GB Monthly Plan"/>
    <n v="16000"/>
    <n v="1"/>
    <n v="16000"/>
    <n v="33.35"/>
    <x v="1"/>
    <x v="2"/>
  </r>
  <r>
    <x v="13"/>
    <s v="Ngozi Crawford"/>
    <x v="2"/>
    <n v="22"/>
    <x v="11"/>
    <x v="2"/>
    <x v="1"/>
    <x v="0"/>
    <x v="0"/>
    <x v="0"/>
    <n v="6"/>
    <s v="20GB Monthly Plan"/>
    <n v="7500"/>
    <n v="15"/>
    <n v="112500"/>
    <n v="53.41"/>
    <x v="1"/>
    <x v="2"/>
  </r>
  <r>
    <x v="14"/>
    <s v="Abubakar Garner"/>
    <x v="1"/>
    <n v="70"/>
    <x v="12"/>
    <x v="2"/>
    <x v="3"/>
    <x v="0"/>
    <x v="0"/>
    <x v="0"/>
    <n v="13"/>
    <s v="30GB Monthly Broadband Plan"/>
    <n v="9000"/>
    <n v="16"/>
    <n v="144000"/>
    <n v="10.5"/>
    <x v="1"/>
    <x v="2"/>
  </r>
  <r>
    <x v="14"/>
    <s v="Abubakar Garner"/>
    <x v="1"/>
    <n v="70"/>
    <x v="12"/>
    <x v="2"/>
    <x v="2"/>
    <x v="0"/>
    <x v="0"/>
    <x v="0"/>
    <n v="13"/>
    <s v="300GB FUP Monthly Unlimited"/>
    <n v="30000"/>
    <n v="17"/>
    <n v="510000"/>
    <n v="11.85"/>
    <x v="1"/>
    <x v="2"/>
  </r>
  <r>
    <x v="14"/>
    <s v="Abubakar Garner"/>
    <x v="1"/>
    <n v="70"/>
    <x v="12"/>
    <x v="2"/>
    <x v="0"/>
    <x v="0"/>
    <x v="0"/>
    <x v="0"/>
    <n v="13"/>
    <s v="65GB Monthly Plan"/>
    <n v="16000"/>
    <n v="3"/>
    <n v="48000"/>
    <n v="170.34"/>
    <x v="1"/>
    <x v="2"/>
  </r>
  <r>
    <x v="15"/>
    <s v="Kunle Ford"/>
    <x v="2"/>
    <n v="46"/>
    <x v="10"/>
    <x v="1"/>
    <x v="3"/>
    <x v="0"/>
    <x v="3"/>
    <x v="3"/>
    <n v="57"/>
    <s v="300GB FUP Monthly Unlimited"/>
    <n v="30000"/>
    <n v="11"/>
    <n v="330000"/>
    <n v="41.25"/>
    <x v="1"/>
    <x v="2"/>
  </r>
  <r>
    <x v="15"/>
    <s v="Kunle Ford"/>
    <x v="2"/>
    <n v="46"/>
    <x v="10"/>
    <x v="1"/>
    <x v="0"/>
    <x v="0"/>
    <x v="3"/>
    <x v="3"/>
    <n v="57"/>
    <s v="10GB+10mins Monthly Plan"/>
    <n v="4500"/>
    <n v="5"/>
    <n v="22500"/>
    <n v="53.49"/>
    <x v="1"/>
    <x v="2"/>
  </r>
  <r>
    <x v="15"/>
    <s v="Kunle Ford"/>
    <x v="2"/>
    <n v="46"/>
    <x v="10"/>
    <x v="1"/>
    <x v="2"/>
    <x v="0"/>
    <x v="3"/>
    <x v="3"/>
    <n v="57"/>
    <s v="120GB Monthly Broadband Plan"/>
    <n v="24000"/>
    <n v="3"/>
    <n v="72000"/>
    <n v="91.72"/>
    <x v="1"/>
    <x v="2"/>
  </r>
  <r>
    <x v="16"/>
    <s v="Tunde Hayes"/>
    <x v="2"/>
    <n v="74"/>
    <x v="13"/>
    <x v="4"/>
    <x v="0"/>
    <x v="0"/>
    <x v="3"/>
    <x v="3"/>
    <n v="35"/>
    <s v="25GB Monthly Plan"/>
    <n v="9000"/>
    <n v="15"/>
    <n v="135000"/>
    <n v="57.35"/>
    <x v="0"/>
    <x v="4"/>
  </r>
  <r>
    <x v="17"/>
    <s v="David Fletcher"/>
    <x v="1"/>
    <n v="54"/>
    <x v="8"/>
    <x v="2"/>
    <x v="2"/>
    <x v="0"/>
    <x v="1"/>
    <x v="1"/>
    <n v="43"/>
    <s v="150GB FUP Monthly Unlimited"/>
    <n v="20000"/>
    <n v="18"/>
    <n v="360000"/>
    <n v="178"/>
    <x v="1"/>
    <x v="2"/>
  </r>
  <r>
    <x v="18"/>
    <s v="Obinna Wright"/>
    <x v="1"/>
    <n v="50"/>
    <x v="14"/>
    <x v="5"/>
    <x v="1"/>
    <x v="0"/>
    <x v="0"/>
    <x v="0"/>
    <n v="46"/>
    <s v="2.5GB 2-Day Plan"/>
    <n v="900"/>
    <n v="14"/>
    <n v="12600"/>
    <n v="18.91"/>
    <x v="1"/>
    <x v="2"/>
  </r>
  <r>
    <x v="18"/>
    <s v="Obinna Wright"/>
    <x v="1"/>
    <n v="50"/>
    <x v="14"/>
    <x v="5"/>
    <x v="0"/>
    <x v="0"/>
    <x v="0"/>
    <x v="0"/>
    <n v="46"/>
    <s v="25GB Monthly Plan"/>
    <n v="9000"/>
    <n v="11"/>
    <n v="99000"/>
    <n v="9.3000000000000007"/>
    <x v="1"/>
    <x v="2"/>
  </r>
  <r>
    <x v="19"/>
    <s v="Amaka Reed"/>
    <x v="1"/>
    <n v="49"/>
    <x v="1"/>
    <x v="0"/>
    <x v="0"/>
    <x v="1"/>
    <x v="3"/>
    <x v="3"/>
    <n v="36"/>
    <s v="25GB Monthly Plan"/>
    <n v="9000"/>
    <n v="5"/>
    <n v="45000"/>
    <n v="116.71"/>
    <x v="0"/>
    <x v="3"/>
  </r>
  <r>
    <x v="19"/>
    <s v="Amaka Reed"/>
    <x v="1"/>
    <n v="49"/>
    <x v="1"/>
    <x v="0"/>
    <x v="2"/>
    <x v="1"/>
    <x v="3"/>
    <x v="3"/>
    <n v="36"/>
    <s v="450GB 3-Month Broadband Plan"/>
    <n v="75000"/>
    <n v="10"/>
    <n v="750000"/>
    <n v="25.93"/>
    <x v="0"/>
    <x v="3"/>
  </r>
  <r>
    <x v="19"/>
    <s v="Amaka Reed"/>
    <x v="1"/>
    <n v="49"/>
    <x v="1"/>
    <x v="0"/>
    <x v="3"/>
    <x v="1"/>
    <x v="3"/>
    <x v="3"/>
    <n v="36"/>
    <s v="300GB FUP Monthly Unlimited"/>
    <n v="30000"/>
    <n v="2"/>
    <n v="60000"/>
    <n v="179.85"/>
    <x v="0"/>
    <x v="3"/>
  </r>
  <r>
    <x v="20"/>
    <s v="Oghene Brown"/>
    <x v="1"/>
    <n v="42"/>
    <x v="7"/>
    <x v="4"/>
    <x v="1"/>
    <x v="0"/>
    <x v="3"/>
    <x v="3"/>
    <n v="23"/>
    <s v="10GB+10mins Monthly Plan"/>
    <n v="4500"/>
    <n v="1"/>
    <n v="4500"/>
    <n v="176.34"/>
    <x v="1"/>
    <x v="2"/>
  </r>
  <r>
    <x v="21"/>
    <s v="Shehu Ferguson"/>
    <x v="2"/>
    <n v="58"/>
    <x v="15"/>
    <x v="0"/>
    <x v="1"/>
    <x v="0"/>
    <x v="1"/>
    <x v="1"/>
    <n v="18"/>
    <s v="500MB Daily Plan"/>
    <n v="350"/>
    <n v="15"/>
    <n v="5250"/>
    <n v="40.31"/>
    <x v="1"/>
    <x v="2"/>
  </r>
  <r>
    <x v="22"/>
    <s v="Oghene Vazquez"/>
    <x v="2"/>
    <n v="55"/>
    <x v="16"/>
    <x v="3"/>
    <x v="2"/>
    <x v="0"/>
    <x v="4"/>
    <x v="4"/>
    <n v="2"/>
    <s v="200GB Monthly Broadband Plan"/>
    <n v="25000"/>
    <n v="13"/>
    <n v="325000"/>
    <n v="128.47999999999999"/>
    <x v="1"/>
    <x v="2"/>
  </r>
  <r>
    <x v="23"/>
    <s v="David Johnson"/>
    <x v="1"/>
    <n v="58"/>
    <x v="17"/>
    <x v="1"/>
    <x v="3"/>
    <x v="0"/>
    <x v="0"/>
    <x v="0"/>
    <n v="57"/>
    <s v="120GB Monthly Broadband Plan"/>
    <n v="24000"/>
    <n v="11"/>
    <n v="264000"/>
    <n v="87.2"/>
    <x v="1"/>
    <x v="2"/>
  </r>
  <r>
    <x v="23"/>
    <s v="David Johnson"/>
    <x v="1"/>
    <n v="58"/>
    <x v="17"/>
    <x v="1"/>
    <x v="1"/>
    <x v="0"/>
    <x v="0"/>
    <x v="0"/>
    <n v="57"/>
    <s v="20GB Monthly Plan"/>
    <n v="7500"/>
    <n v="17"/>
    <n v="127500"/>
    <n v="121.44"/>
    <x v="1"/>
    <x v="2"/>
  </r>
  <r>
    <x v="24"/>
    <s v="Ifeanyi Brown"/>
    <x v="1"/>
    <n v="65"/>
    <x v="18"/>
    <x v="0"/>
    <x v="0"/>
    <x v="1"/>
    <x v="1"/>
    <x v="1"/>
    <n v="3"/>
    <s v="65GB Monthly Plan"/>
    <n v="16000"/>
    <n v="11"/>
    <n v="176000"/>
    <n v="189.8"/>
    <x v="1"/>
    <x v="2"/>
  </r>
  <r>
    <x v="24"/>
    <s v="Ifeanyi Brown"/>
    <x v="1"/>
    <n v="65"/>
    <x v="18"/>
    <x v="0"/>
    <x v="1"/>
    <x v="1"/>
    <x v="1"/>
    <x v="1"/>
    <n v="3"/>
    <s v="7GB Monthly Plan"/>
    <n v="3500"/>
    <n v="4"/>
    <n v="14000"/>
    <n v="132.85"/>
    <x v="1"/>
    <x v="2"/>
  </r>
  <r>
    <x v="24"/>
    <s v="Ifeanyi Brown"/>
    <x v="1"/>
    <n v="65"/>
    <x v="18"/>
    <x v="0"/>
    <x v="2"/>
    <x v="1"/>
    <x v="1"/>
    <x v="1"/>
    <n v="3"/>
    <s v="120GB Monthly Broadband Plan"/>
    <n v="24000"/>
    <n v="14"/>
    <n v="336000"/>
    <n v="101.67"/>
    <x v="1"/>
    <x v="2"/>
  </r>
  <r>
    <x v="25"/>
    <s v="Ese Simmons"/>
    <x v="1"/>
    <n v="67"/>
    <x v="14"/>
    <x v="5"/>
    <x v="2"/>
    <x v="0"/>
    <x v="4"/>
    <x v="4"/>
    <n v="13"/>
    <s v="450GB 3-Month Broadband Plan"/>
    <n v="75000"/>
    <n v="1"/>
    <n v="75000"/>
    <n v="109.81"/>
    <x v="1"/>
    <x v="2"/>
  </r>
  <r>
    <x v="26"/>
    <s v="Maryam Reyes"/>
    <x v="1"/>
    <n v="52"/>
    <x v="9"/>
    <x v="3"/>
    <x v="0"/>
    <x v="1"/>
    <x v="4"/>
    <x v="4"/>
    <n v="51"/>
    <s v="10GB+10mins Monthly Plan"/>
    <n v="4500"/>
    <n v="10"/>
    <n v="45000"/>
    <n v="131.94"/>
    <x v="1"/>
    <x v="2"/>
  </r>
  <r>
    <x v="26"/>
    <s v="Maryam Reyes"/>
    <x v="1"/>
    <n v="52"/>
    <x v="9"/>
    <x v="3"/>
    <x v="2"/>
    <x v="1"/>
    <x v="4"/>
    <x v="4"/>
    <n v="51"/>
    <s v="200GB Monthly Broadband Plan"/>
    <n v="25000"/>
    <n v="8"/>
    <n v="200000"/>
    <n v="19.13"/>
    <x v="1"/>
    <x v="2"/>
  </r>
  <r>
    <x v="26"/>
    <s v="Maryam Reyes"/>
    <x v="1"/>
    <n v="52"/>
    <x v="9"/>
    <x v="3"/>
    <x v="1"/>
    <x v="1"/>
    <x v="4"/>
    <x v="4"/>
    <n v="51"/>
    <s v="1GB+1.5mins Daily Plan"/>
    <n v="500"/>
    <n v="7"/>
    <n v="3500"/>
    <n v="45.32"/>
    <x v="1"/>
    <x v="2"/>
  </r>
  <r>
    <x v="27"/>
    <s v="Obinna Sanchez"/>
    <x v="0"/>
    <n v="19"/>
    <x v="19"/>
    <x v="5"/>
    <x v="1"/>
    <x v="0"/>
    <x v="4"/>
    <x v="4"/>
    <n v="31"/>
    <s v="10GB+10mins Monthly Plan"/>
    <n v="4500"/>
    <n v="5"/>
    <n v="22500"/>
    <n v="80.23"/>
    <x v="1"/>
    <x v="2"/>
  </r>
  <r>
    <x v="27"/>
    <s v="Obinna Sanchez"/>
    <x v="0"/>
    <n v="19"/>
    <x v="19"/>
    <x v="5"/>
    <x v="1"/>
    <x v="0"/>
    <x v="4"/>
    <x v="4"/>
    <n v="31"/>
    <s v="2.5GB 2-Day Plan"/>
    <n v="900"/>
    <n v="4"/>
    <n v="3600"/>
    <n v="178.59"/>
    <x v="1"/>
    <x v="2"/>
  </r>
  <r>
    <x v="28"/>
    <s v="Boma Franco"/>
    <x v="2"/>
    <n v="44"/>
    <x v="20"/>
    <x v="4"/>
    <x v="2"/>
    <x v="1"/>
    <x v="1"/>
    <x v="1"/>
    <n v="4"/>
    <s v="450GB 3-Month Broadband Plan"/>
    <n v="75000"/>
    <n v="18"/>
    <n v="1350000"/>
    <n v="166.2"/>
    <x v="1"/>
    <x v="2"/>
  </r>
  <r>
    <x v="28"/>
    <s v="Boma Franco"/>
    <x v="2"/>
    <n v="44"/>
    <x v="20"/>
    <x v="4"/>
    <x v="0"/>
    <x v="1"/>
    <x v="1"/>
    <x v="1"/>
    <n v="4"/>
    <s v="165GB Monthly Plan"/>
    <n v="35000"/>
    <n v="16"/>
    <n v="560000"/>
    <n v="179.49"/>
    <x v="1"/>
    <x v="2"/>
  </r>
  <r>
    <x v="29"/>
    <s v="Alabo Davis"/>
    <x v="1"/>
    <n v="49"/>
    <x v="7"/>
    <x v="4"/>
    <x v="2"/>
    <x v="1"/>
    <x v="0"/>
    <x v="0"/>
    <n v="50"/>
    <s v="200GB Monthly Broadband Plan"/>
    <n v="25000"/>
    <n v="18"/>
    <n v="450000"/>
    <n v="64.28"/>
    <x v="0"/>
    <x v="3"/>
  </r>
  <r>
    <x v="29"/>
    <s v="Alabo Davis"/>
    <x v="1"/>
    <n v="49"/>
    <x v="7"/>
    <x v="4"/>
    <x v="3"/>
    <x v="1"/>
    <x v="0"/>
    <x v="0"/>
    <n v="50"/>
    <s v="30GB Monthly Broadband Plan"/>
    <n v="9000"/>
    <n v="8"/>
    <n v="72000"/>
    <n v="28.11"/>
    <x v="0"/>
    <x v="3"/>
  </r>
  <r>
    <x v="29"/>
    <s v="Alabo Davis"/>
    <x v="1"/>
    <n v="49"/>
    <x v="7"/>
    <x v="4"/>
    <x v="0"/>
    <x v="1"/>
    <x v="0"/>
    <x v="0"/>
    <n v="50"/>
    <s v="165GB Monthly Plan"/>
    <n v="35000"/>
    <n v="7"/>
    <n v="245000"/>
    <n v="138.94"/>
    <x v="0"/>
    <x v="3"/>
  </r>
  <r>
    <x v="30"/>
    <s v="Kunle West"/>
    <x v="1"/>
    <n v="69"/>
    <x v="15"/>
    <x v="0"/>
    <x v="1"/>
    <x v="1"/>
    <x v="4"/>
    <x v="4"/>
    <n v="35"/>
    <s v="2.5GB 2-Day Plan"/>
    <n v="900"/>
    <n v="19"/>
    <n v="17100"/>
    <n v="171.42"/>
    <x v="0"/>
    <x v="1"/>
  </r>
  <r>
    <x v="30"/>
    <s v="Kunle West"/>
    <x v="2"/>
    <n v="69"/>
    <x v="15"/>
    <x v="0"/>
    <x v="2"/>
    <x v="1"/>
    <x v="4"/>
    <x v="4"/>
    <n v="35"/>
    <s v="450GB 3-Month Broadband Plan"/>
    <n v="75000"/>
    <n v="12"/>
    <n v="900000"/>
    <n v="95.66"/>
    <x v="0"/>
    <x v="1"/>
  </r>
  <r>
    <x v="31"/>
    <s v="Maryam Terry"/>
    <x v="2"/>
    <n v="65"/>
    <x v="15"/>
    <x v="0"/>
    <x v="1"/>
    <x v="0"/>
    <x v="2"/>
    <x v="2"/>
    <n v="32"/>
    <s v="7GB Monthly Plan"/>
    <n v="3500"/>
    <n v="13"/>
    <n v="45500"/>
    <n v="133.94"/>
    <x v="1"/>
    <x v="2"/>
  </r>
  <r>
    <x v="32"/>
    <s v="Amina Mosley"/>
    <x v="2"/>
    <n v="75"/>
    <x v="21"/>
    <x v="2"/>
    <x v="3"/>
    <x v="0"/>
    <x v="3"/>
    <x v="3"/>
    <n v="59"/>
    <s v="60GB Monthly Broadband Plan"/>
    <n v="14500"/>
    <n v="15"/>
    <n v="217500"/>
    <n v="27.57"/>
    <x v="1"/>
    <x v="2"/>
  </r>
  <r>
    <x v="33"/>
    <s v="Shehu Anderson"/>
    <x v="2"/>
    <n v="22"/>
    <x v="22"/>
    <x v="5"/>
    <x v="2"/>
    <x v="1"/>
    <x v="4"/>
    <x v="4"/>
    <n v="21"/>
    <s v="120GB Monthly Broadband Plan"/>
    <n v="24000"/>
    <n v="16"/>
    <n v="384000"/>
    <n v="167.06"/>
    <x v="1"/>
    <x v="2"/>
  </r>
  <r>
    <x v="33"/>
    <s v="Shehu Anderson"/>
    <x v="2"/>
    <n v="22"/>
    <x v="22"/>
    <x v="5"/>
    <x v="1"/>
    <x v="1"/>
    <x v="4"/>
    <x v="4"/>
    <n v="21"/>
    <s v="65GB Monthly Plan"/>
    <n v="16000"/>
    <n v="2"/>
    <n v="32000"/>
    <n v="149.93"/>
    <x v="1"/>
    <x v="2"/>
  </r>
  <r>
    <x v="34"/>
    <s v="Oghene Mcguire"/>
    <x v="0"/>
    <n v="44"/>
    <x v="23"/>
    <x v="1"/>
    <x v="0"/>
    <x v="0"/>
    <x v="0"/>
    <x v="0"/>
    <n v="49"/>
    <s v="165GB Monthly Plan"/>
    <n v="35000"/>
    <n v="19"/>
    <n v="665000"/>
    <n v="134.06"/>
    <x v="0"/>
    <x v="3"/>
  </r>
  <r>
    <x v="34"/>
    <s v="Oghene Mcguire"/>
    <x v="0"/>
    <n v="44"/>
    <x v="23"/>
    <x v="1"/>
    <x v="3"/>
    <x v="0"/>
    <x v="0"/>
    <x v="0"/>
    <n v="49"/>
    <s v="150GB FUP Monthly Unlimited"/>
    <n v="20000"/>
    <n v="9"/>
    <n v="180000"/>
    <n v="93.27"/>
    <x v="0"/>
    <x v="3"/>
  </r>
  <r>
    <x v="34"/>
    <s v="Oghene Mcguire"/>
    <x v="0"/>
    <n v="44"/>
    <x v="23"/>
    <x v="1"/>
    <x v="2"/>
    <x v="0"/>
    <x v="0"/>
    <x v="0"/>
    <n v="49"/>
    <s v="200GB Monthly Broadband Plan"/>
    <n v="25000"/>
    <n v="20"/>
    <n v="500000"/>
    <n v="33.97"/>
    <x v="0"/>
    <x v="3"/>
  </r>
  <r>
    <x v="35"/>
    <s v="Ifeanyi Randall"/>
    <x v="0"/>
    <n v="36"/>
    <x v="24"/>
    <x v="4"/>
    <x v="1"/>
    <x v="0"/>
    <x v="2"/>
    <x v="2"/>
    <n v="38"/>
    <s v="500MB Daily Plan"/>
    <n v="350"/>
    <n v="8"/>
    <n v="2800"/>
    <n v="15.66"/>
    <x v="1"/>
    <x v="2"/>
  </r>
  <r>
    <x v="35"/>
    <s v="Ifeanyi Randall"/>
    <x v="0"/>
    <n v="36"/>
    <x v="24"/>
    <x v="4"/>
    <x v="2"/>
    <x v="0"/>
    <x v="2"/>
    <x v="2"/>
    <n v="38"/>
    <s v="150GB FUP Monthly Unlimited"/>
    <n v="20000"/>
    <n v="10"/>
    <n v="200000"/>
    <n v="139.59"/>
    <x v="1"/>
    <x v="2"/>
  </r>
  <r>
    <x v="36"/>
    <s v="Ifeanyi Ruiz"/>
    <x v="1"/>
    <n v="21"/>
    <x v="25"/>
    <x v="3"/>
    <x v="3"/>
    <x v="1"/>
    <x v="1"/>
    <x v="1"/>
    <n v="43"/>
    <s v="60GB Monthly Broadband Plan"/>
    <n v="14500"/>
    <n v="12"/>
    <n v="174000"/>
    <n v="21.56"/>
    <x v="1"/>
    <x v="2"/>
  </r>
  <r>
    <x v="36"/>
    <s v="Ifeanyi Ruiz"/>
    <x v="1"/>
    <n v="21"/>
    <x v="25"/>
    <x v="3"/>
    <x v="0"/>
    <x v="1"/>
    <x v="1"/>
    <x v="1"/>
    <n v="43"/>
    <s v="165GB Monthly Plan"/>
    <n v="35000"/>
    <n v="14"/>
    <n v="490000"/>
    <n v="141.61000000000001"/>
    <x v="1"/>
    <x v="2"/>
  </r>
  <r>
    <x v="37"/>
    <s v="Shehu Randall"/>
    <x v="2"/>
    <n v="50"/>
    <x v="11"/>
    <x v="2"/>
    <x v="3"/>
    <x v="1"/>
    <x v="3"/>
    <x v="3"/>
    <n v="30"/>
    <s v="300GB FUP Monthly Unlimited"/>
    <n v="30000"/>
    <n v="8"/>
    <n v="240000"/>
    <n v="176.39"/>
    <x v="0"/>
    <x v="1"/>
  </r>
  <r>
    <x v="38"/>
    <s v="Zina Green"/>
    <x v="1"/>
    <n v="64"/>
    <x v="26"/>
    <x v="5"/>
    <x v="2"/>
    <x v="0"/>
    <x v="0"/>
    <x v="0"/>
    <n v="32"/>
    <s v="120GB Monthly Broadband Plan"/>
    <n v="24000"/>
    <n v="9"/>
    <n v="216000"/>
    <n v="176.12"/>
    <x v="1"/>
    <x v="2"/>
  </r>
  <r>
    <x v="38"/>
    <s v="Zina Green"/>
    <x v="1"/>
    <n v="64"/>
    <x v="26"/>
    <x v="5"/>
    <x v="1"/>
    <x v="0"/>
    <x v="0"/>
    <x v="0"/>
    <n v="32"/>
    <s v="65GB Monthly Plan"/>
    <n v="16000"/>
    <n v="7"/>
    <n v="112000"/>
    <n v="103.57"/>
    <x v="1"/>
    <x v="2"/>
  </r>
  <r>
    <x v="39"/>
    <s v="Chinedu Ruiz"/>
    <x v="2"/>
    <n v="46"/>
    <x v="15"/>
    <x v="0"/>
    <x v="1"/>
    <x v="1"/>
    <x v="4"/>
    <x v="4"/>
    <n v="36"/>
    <s v="3.2GB 2-Day Plan"/>
    <n v="1000"/>
    <n v="13"/>
    <n v="13000"/>
    <n v="59.2"/>
    <x v="1"/>
    <x v="2"/>
  </r>
  <r>
    <x v="39"/>
    <s v="Chinedu Ruiz"/>
    <x v="2"/>
    <n v="46"/>
    <x v="15"/>
    <x v="0"/>
    <x v="3"/>
    <x v="1"/>
    <x v="4"/>
    <x v="4"/>
    <n v="36"/>
    <s v="150GB FUP Monthly Unlimited"/>
    <n v="20000"/>
    <n v="19"/>
    <n v="380000"/>
    <n v="61.59"/>
    <x v="1"/>
    <x v="2"/>
  </r>
  <r>
    <x v="40"/>
    <s v="Ejiro Mason"/>
    <x v="1"/>
    <n v="76"/>
    <x v="8"/>
    <x v="2"/>
    <x v="2"/>
    <x v="1"/>
    <x v="2"/>
    <x v="2"/>
    <n v="28"/>
    <s v="60GB Monthly Broadband Plan"/>
    <n v="14500"/>
    <n v="7"/>
    <n v="101500"/>
    <n v="24.57"/>
    <x v="1"/>
    <x v="2"/>
  </r>
  <r>
    <x v="40"/>
    <s v="Ejiro Mason"/>
    <x v="1"/>
    <n v="76"/>
    <x v="8"/>
    <x v="2"/>
    <x v="1"/>
    <x v="1"/>
    <x v="2"/>
    <x v="2"/>
    <n v="28"/>
    <s v="25GB Monthly Plan"/>
    <n v="9000"/>
    <n v="18"/>
    <n v="162000"/>
    <n v="24.35"/>
    <x v="1"/>
    <x v="2"/>
  </r>
  <r>
    <x v="41"/>
    <s v="Shehu Hoffman"/>
    <x v="1"/>
    <n v="40"/>
    <x v="9"/>
    <x v="3"/>
    <x v="0"/>
    <x v="1"/>
    <x v="1"/>
    <x v="1"/>
    <n v="18"/>
    <s v="10GB+10mins Monthly Plan"/>
    <n v="4500"/>
    <n v="18"/>
    <n v="81000"/>
    <n v="60.8"/>
    <x v="1"/>
    <x v="2"/>
  </r>
  <r>
    <x v="41"/>
    <s v="Shehu Hoffman"/>
    <x v="1"/>
    <n v="40"/>
    <x v="9"/>
    <x v="3"/>
    <x v="1"/>
    <x v="1"/>
    <x v="1"/>
    <x v="1"/>
    <n v="18"/>
    <s v="1.5GB 2-Day Plan"/>
    <n v="600"/>
    <n v="2"/>
    <n v="1200"/>
    <n v="55.23"/>
    <x v="1"/>
    <x v="2"/>
  </r>
  <r>
    <x v="42"/>
    <s v="Abubakar Johnson"/>
    <x v="0"/>
    <n v="32"/>
    <x v="12"/>
    <x v="2"/>
    <x v="2"/>
    <x v="0"/>
    <x v="3"/>
    <x v="3"/>
    <n v="56"/>
    <s v="30GB Monthly Broadband Plan"/>
    <n v="9000"/>
    <n v="16"/>
    <n v="144000"/>
    <n v="50.87"/>
    <x v="0"/>
    <x v="5"/>
  </r>
  <r>
    <x v="42"/>
    <s v="Abubakar Johnson"/>
    <x v="0"/>
    <n v="32"/>
    <x v="12"/>
    <x v="2"/>
    <x v="3"/>
    <x v="0"/>
    <x v="3"/>
    <x v="3"/>
    <n v="56"/>
    <s v="30GB Monthly Broadband Plan"/>
    <n v="9000"/>
    <n v="13"/>
    <n v="117000"/>
    <n v="164.51"/>
    <x v="0"/>
    <x v="5"/>
  </r>
  <r>
    <x v="43"/>
    <s v="Grace Walker"/>
    <x v="1"/>
    <n v="25"/>
    <x v="4"/>
    <x v="3"/>
    <x v="1"/>
    <x v="0"/>
    <x v="1"/>
    <x v="1"/>
    <n v="10"/>
    <s v="500MB Daily Plan"/>
    <n v="350"/>
    <n v="13"/>
    <n v="4550"/>
    <n v="155.25"/>
    <x v="1"/>
    <x v="2"/>
  </r>
  <r>
    <x v="44"/>
    <s v="Alabo Thompson"/>
    <x v="0"/>
    <n v="72"/>
    <x v="24"/>
    <x v="4"/>
    <x v="0"/>
    <x v="1"/>
    <x v="3"/>
    <x v="3"/>
    <n v="20"/>
    <s v="10GB+10mins Monthly Plan"/>
    <n v="4500"/>
    <n v="3"/>
    <n v="13500"/>
    <n v="53.3"/>
    <x v="1"/>
    <x v="2"/>
  </r>
  <r>
    <x v="45"/>
    <s v="Amina Wright"/>
    <x v="0"/>
    <n v="46"/>
    <x v="20"/>
    <x v="4"/>
    <x v="1"/>
    <x v="0"/>
    <x v="4"/>
    <x v="4"/>
    <n v="11"/>
    <s v="500MB Daily Plan"/>
    <n v="350"/>
    <n v="10"/>
    <n v="3500"/>
    <n v="57.98"/>
    <x v="1"/>
    <x v="2"/>
  </r>
  <r>
    <x v="45"/>
    <s v="Amina Wright"/>
    <x v="0"/>
    <n v="46"/>
    <x v="20"/>
    <x v="4"/>
    <x v="0"/>
    <x v="0"/>
    <x v="4"/>
    <x v="4"/>
    <n v="11"/>
    <s v="165GB Monthly Plan"/>
    <n v="35000"/>
    <n v="8"/>
    <n v="280000"/>
    <n v="14.7"/>
    <x v="1"/>
    <x v="2"/>
  </r>
  <r>
    <x v="45"/>
    <s v="Amina Wright"/>
    <x v="0"/>
    <n v="46"/>
    <x v="20"/>
    <x v="4"/>
    <x v="3"/>
    <x v="0"/>
    <x v="4"/>
    <x v="4"/>
    <n v="11"/>
    <s v="300GB FUP Monthly Unlimited"/>
    <n v="30000"/>
    <n v="19"/>
    <n v="570000"/>
    <n v="157.66999999999999"/>
    <x v="1"/>
    <x v="2"/>
  </r>
  <r>
    <x v="46"/>
    <s v="Bala Christian"/>
    <x v="2"/>
    <n v="70"/>
    <x v="27"/>
    <x v="5"/>
    <x v="3"/>
    <x v="0"/>
    <x v="2"/>
    <x v="2"/>
    <n v="42"/>
    <s v="150GB FUP Monthly Unlimited"/>
    <n v="20000"/>
    <n v="20"/>
    <n v="400000"/>
    <n v="158.63"/>
    <x v="1"/>
    <x v="2"/>
  </r>
  <r>
    <x v="47"/>
    <s v="Abubakar Gentry"/>
    <x v="1"/>
    <n v="72"/>
    <x v="27"/>
    <x v="5"/>
    <x v="1"/>
    <x v="1"/>
    <x v="4"/>
    <x v="4"/>
    <n v="45"/>
    <s v="2.5GB 2-Day Plan"/>
    <n v="900"/>
    <n v="11"/>
    <n v="9900"/>
    <n v="177.94"/>
    <x v="1"/>
    <x v="2"/>
  </r>
  <r>
    <x v="47"/>
    <s v="Abubakar Gentry"/>
    <x v="1"/>
    <n v="72"/>
    <x v="27"/>
    <x v="5"/>
    <x v="0"/>
    <x v="1"/>
    <x v="4"/>
    <x v="4"/>
    <n v="45"/>
    <s v="25GB Monthly Plan"/>
    <n v="9000"/>
    <n v="8"/>
    <n v="72000"/>
    <n v="5.66"/>
    <x v="1"/>
    <x v="2"/>
  </r>
  <r>
    <x v="47"/>
    <s v="Abubakar Gentry"/>
    <x v="1"/>
    <n v="72"/>
    <x v="27"/>
    <x v="5"/>
    <x v="3"/>
    <x v="1"/>
    <x v="4"/>
    <x v="4"/>
    <n v="45"/>
    <s v="120GB Monthly Broadband Plan"/>
    <n v="24000"/>
    <n v="1"/>
    <n v="24000"/>
    <n v="117.63"/>
    <x v="1"/>
    <x v="2"/>
  </r>
  <r>
    <x v="48"/>
    <s v="Zainab Taylor"/>
    <x v="2"/>
    <n v="21"/>
    <x v="20"/>
    <x v="4"/>
    <x v="1"/>
    <x v="1"/>
    <x v="2"/>
    <x v="2"/>
    <n v="34"/>
    <s v="12.5GB Monthly Plan"/>
    <n v="5500"/>
    <n v="11"/>
    <n v="60500"/>
    <n v="69.92"/>
    <x v="0"/>
    <x v="0"/>
  </r>
  <r>
    <x v="48"/>
    <s v="Zainab Taylor"/>
    <x v="2"/>
    <n v="21"/>
    <x v="20"/>
    <x v="4"/>
    <x v="3"/>
    <x v="1"/>
    <x v="2"/>
    <x v="2"/>
    <n v="34"/>
    <s v="300GB FUP Monthly Unlimited"/>
    <n v="30000"/>
    <n v="6"/>
    <n v="180000"/>
    <n v="134.19"/>
    <x v="0"/>
    <x v="0"/>
  </r>
  <r>
    <x v="49"/>
    <s v="Tega Stevens"/>
    <x v="2"/>
    <n v="68"/>
    <x v="12"/>
    <x v="2"/>
    <x v="2"/>
    <x v="1"/>
    <x v="3"/>
    <x v="3"/>
    <n v="43"/>
    <s v="150GB FUP Monthly Unlimited"/>
    <n v="20000"/>
    <n v="13"/>
    <n v="260000"/>
    <n v="194.05"/>
    <x v="0"/>
    <x v="3"/>
  </r>
  <r>
    <x v="49"/>
    <s v="Tega Stevens"/>
    <x v="2"/>
    <n v="68"/>
    <x v="12"/>
    <x v="2"/>
    <x v="0"/>
    <x v="1"/>
    <x v="3"/>
    <x v="3"/>
    <n v="43"/>
    <s v="65GB Monthly Plan"/>
    <n v="16000"/>
    <n v="18"/>
    <n v="288000"/>
    <n v="131.69999999999999"/>
    <x v="0"/>
    <x v="3"/>
  </r>
  <r>
    <x v="50"/>
    <s v="Zina Carter"/>
    <x v="1"/>
    <n v="68"/>
    <x v="4"/>
    <x v="3"/>
    <x v="1"/>
    <x v="0"/>
    <x v="3"/>
    <x v="3"/>
    <n v="34"/>
    <s v="1GB+1.5mins Daily Plan"/>
    <n v="500"/>
    <n v="10"/>
    <n v="5000"/>
    <n v="110.07"/>
    <x v="1"/>
    <x v="2"/>
  </r>
  <r>
    <x v="50"/>
    <s v="Zina Carter"/>
    <x v="1"/>
    <n v="68"/>
    <x v="4"/>
    <x v="3"/>
    <x v="3"/>
    <x v="0"/>
    <x v="3"/>
    <x v="3"/>
    <n v="34"/>
    <s v="60GB Monthly Broadband Plan"/>
    <n v="14500"/>
    <n v="16"/>
    <n v="232000"/>
    <n v="176.23"/>
    <x v="1"/>
    <x v="2"/>
  </r>
  <r>
    <x v="50"/>
    <s v="Zina Carter"/>
    <x v="1"/>
    <n v="68"/>
    <x v="4"/>
    <x v="3"/>
    <x v="2"/>
    <x v="0"/>
    <x v="3"/>
    <x v="3"/>
    <n v="34"/>
    <s v="150GB FUP Monthly Unlimited"/>
    <n v="20000"/>
    <n v="20"/>
    <n v="400000"/>
    <n v="6.26"/>
    <x v="1"/>
    <x v="2"/>
  </r>
  <r>
    <x v="51"/>
    <s v="Halima Johnston"/>
    <x v="2"/>
    <n v="36"/>
    <x v="24"/>
    <x v="4"/>
    <x v="1"/>
    <x v="0"/>
    <x v="1"/>
    <x v="1"/>
    <n v="36"/>
    <s v="3.2GB 2-Day Plan"/>
    <n v="1000"/>
    <n v="5"/>
    <n v="5000"/>
    <n v="129.72"/>
    <x v="0"/>
    <x v="1"/>
  </r>
  <r>
    <x v="52"/>
    <s v="Grace Christensen"/>
    <x v="2"/>
    <n v="53"/>
    <x v="28"/>
    <x v="1"/>
    <x v="1"/>
    <x v="1"/>
    <x v="4"/>
    <x v="4"/>
    <n v="27"/>
    <s v="500MB Daily Plan"/>
    <n v="350"/>
    <n v="17"/>
    <n v="5950"/>
    <n v="184.41"/>
    <x v="0"/>
    <x v="0"/>
  </r>
  <r>
    <x v="53"/>
    <s v="Amaka Potter"/>
    <x v="1"/>
    <n v="24"/>
    <x v="29"/>
    <x v="5"/>
    <x v="1"/>
    <x v="1"/>
    <x v="1"/>
    <x v="1"/>
    <n v="22"/>
    <s v="16.5GB+10mins Monthly Plan"/>
    <n v="6500"/>
    <n v="11"/>
    <n v="71500"/>
    <n v="97.13"/>
    <x v="0"/>
    <x v="4"/>
  </r>
  <r>
    <x v="53"/>
    <s v="Amaka Potter"/>
    <x v="1"/>
    <n v="24"/>
    <x v="29"/>
    <x v="5"/>
    <x v="3"/>
    <x v="1"/>
    <x v="1"/>
    <x v="1"/>
    <n v="22"/>
    <s v="120GB Monthly Broadband Plan"/>
    <n v="24000"/>
    <n v="13"/>
    <n v="312000"/>
    <n v="152.69"/>
    <x v="0"/>
    <x v="4"/>
  </r>
  <r>
    <x v="53"/>
    <s v="Amaka Potter"/>
    <x v="1"/>
    <n v="24"/>
    <x v="29"/>
    <x v="5"/>
    <x v="1"/>
    <x v="1"/>
    <x v="1"/>
    <x v="1"/>
    <n v="22"/>
    <s v="165GB Monthly Plan"/>
    <n v="35000"/>
    <n v="7"/>
    <n v="245000"/>
    <n v="186.6"/>
    <x v="0"/>
    <x v="4"/>
  </r>
  <r>
    <x v="54"/>
    <s v="Halima Smith"/>
    <x v="1"/>
    <n v="65"/>
    <x v="16"/>
    <x v="3"/>
    <x v="1"/>
    <x v="1"/>
    <x v="4"/>
    <x v="4"/>
    <n v="3"/>
    <s v="1.5GB 2-Day Plan"/>
    <n v="600"/>
    <n v="2"/>
    <n v="1200"/>
    <n v="99.32"/>
    <x v="1"/>
    <x v="2"/>
  </r>
  <r>
    <x v="54"/>
    <s v="Halima Smith"/>
    <x v="1"/>
    <n v="65"/>
    <x v="16"/>
    <x v="3"/>
    <x v="2"/>
    <x v="1"/>
    <x v="4"/>
    <x v="4"/>
    <n v="3"/>
    <s v="300GB FUP Monthly Unlimited"/>
    <n v="30000"/>
    <n v="19"/>
    <n v="570000"/>
    <n v="100.71"/>
    <x v="1"/>
    <x v="2"/>
  </r>
  <r>
    <x v="55"/>
    <s v="Tega Daniels"/>
    <x v="2"/>
    <n v="28"/>
    <x v="30"/>
    <x v="0"/>
    <x v="1"/>
    <x v="0"/>
    <x v="1"/>
    <x v="1"/>
    <n v="34"/>
    <s v="165GB Monthly Plan"/>
    <n v="35000"/>
    <n v="9"/>
    <n v="315000"/>
    <n v="156.41"/>
    <x v="1"/>
    <x v="2"/>
  </r>
  <r>
    <x v="55"/>
    <s v="Tega Daniels"/>
    <x v="2"/>
    <n v="28"/>
    <x v="30"/>
    <x v="0"/>
    <x v="3"/>
    <x v="0"/>
    <x v="1"/>
    <x v="1"/>
    <n v="34"/>
    <s v="300GB FUP Monthly Unlimited"/>
    <n v="30000"/>
    <n v="13"/>
    <n v="390000"/>
    <n v="124.84"/>
    <x v="1"/>
    <x v="2"/>
  </r>
  <r>
    <x v="56"/>
    <s v="Chinedu Davis"/>
    <x v="2"/>
    <n v="58"/>
    <x v="11"/>
    <x v="2"/>
    <x v="2"/>
    <x v="1"/>
    <x v="3"/>
    <x v="3"/>
    <n v="21"/>
    <s v="60GB Monthly Broadband Plan"/>
    <n v="14500"/>
    <n v="14"/>
    <n v="203000"/>
    <n v="149.47999999999999"/>
    <x v="0"/>
    <x v="3"/>
  </r>
  <r>
    <x v="57"/>
    <s v="Ngozi Brown"/>
    <x v="1"/>
    <n v="28"/>
    <x v="30"/>
    <x v="0"/>
    <x v="2"/>
    <x v="0"/>
    <x v="1"/>
    <x v="1"/>
    <n v="45"/>
    <s v="200GB Monthly Broadband Plan"/>
    <n v="25000"/>
    <n v="5"/>
    <n v="125000"/>
    <n v="75.28"/>
    <x v="0"/>
    <x v="1"/>
  </r>
  <r>
    <x v="58"/>
    <s v="Halima Williams"/>
    <x v="0"/>
    <n v="68"/>
    <x v="20"/>
    <x v="4"/>
    <x v="0"/>
    <x v="0"/>
    <x v="3"/>
    <x v="3"/>
    <n v="12"/>
    <s v="10GB+10mins Monthly Plan"/>
    <n v="4500"/>
    <n v="9"/>
    <n v="40500"/>
    <n v="92.5"/>
    <x v="1"/>
    <x v="2"/>
  </r>
  <r>
    <x v="58"/>
    <s v="Halima Williams"/>
    <x v="0"/>
    <n v="68"/>
    <x v="20"/>
    <x v="4"/>
    <x v="1"/>
    <x v="0"/>
    <x v="3"/>
    <x v="3"/>
    <n v="12"/>
    <s v="12.5GB Monthly Plan"/>
    <n v="5500"/>
    <n v="1"/>
    <n v="5500"/>
    <n v="51.44"/>
    <x v="1"/>
    <x v="2"/>
  </r>
  <r>
    <x v="58"/>
    <s v="Halima Williams"/>
    <x v="0"/>
    <n v="68"/>
    <x v="20"/>
    <x v="4"/>
    <x v="3"/>
    <x v="0"/>
    <x v="3"/>
    <x v="3"/>
    <n v="12"/>
    <s v="60GB Monthly Broadband Plan"/>
    <n v="14500"/>
    <n v="18"/>
    <n v="261000"/>
    <n v="180.29"/>
    <x v="1"/>
    <x v="2"/>
  </r>
  <r>
    <x v="59"/>
    <s v="Amina Payne"/>
    <x v="1"/>
    <n v="25"/>
    <x v="30"/>
    <x v="0"/>
    <x v="2"/>
    <x v="1"/>
    <x v="4"/>
    <x v="4"/>
    <n v="38"/>
    <s v="450GB 3-Month Broadband Plan"/>
    <n v="75000"/>
    <n v="4"/>
    <n v="300000"/>
    <n v="170.74"/>
    <x v="1"/>
    <x v="2"/>
  </r>
  <r>
    <x v="59"/>
    <s v="Amina Payne"/>
    <x v="1"/>
    <n v="25"/>
    <x v="30"/>
    <x v="0"/>
    <x v="3"/>
    <x v="1"/>
    <x v="4"/>
    <x v="4"/>
    <n v="38"/>
    <s v="150GB FUP Monthly Unlimited"/>
    <n v="20000"/>
    <n v="12"/>
    <n v="240000"/>
    <n v="76.58"/>
    <x v="1"/>
    <x v="2"/>
  </r>
  <r>
    <x v="60"/>
    <s v="Abubakar Ewing"/>
    <x v="0"/>
    <n v="53"/>
    <x v="17"/>
    <x v="1"/>
    <x v="3"/>
    <x v="1"/>
    <x v="3"/>
    <x v="3"/>
    <n v="18"/>
    <s v="300GB FUP Monthly Unlimited"/>
    <n v="30000"/>
    <n v="8"/>
    <n v="240000"/>
    <n v="155.26"/>
    <x v="1"/>
    <x v="2"/>
  </r>
  <r>
    <x v="60"/>
    <s v="Abubakar Ewing"/>
    <x v="0"/>
    <n v="53"/>
    <x v="17"/>
    <x v="1"/>
    <x v="2"/>
    <x v="1"/>
    <x v="3"/>
    <x v="3"/>
    <n v="18"/>
    <s v="200GB Monthly Broadband Plan"/>
    <n v="25000"/>
    <n v="7"/>
    <n v="175000"/>
    <n v="44.19"/>
    <x v="1"/>
    <x v="2"/>
  </r>
  <r>
    <x v="60"/>
    <s v="Abubakar Ewing"/>
    <x v="0"/>
    <n v="53"/>
    <x v="17"/>
    <x v="1"/>
    <x v="0"/>
    <x v="1"/>
    <x v="3"/>
    <x v="3"/>
    <n v="18"/>
    <s v="25GB Monthly Plan"/>
    <n v="9000"/>
    <n v="5"/>
    <n v="45000"/>
    <n v="135.71"/>
    <x v="1"/>
    <x v="2"/>
  </r>
  <r>
    <x v="61"/>
    <s v="Ngozi Henson"/>
    <x v="1"/>
    <n v="21"/>
    <x v="24"/>
    <x v="4"/>
    <x v="1"/>
    <x v="1"/>
    <x v="0"/>
    <x v="0"/>
    <n v="3"/>
    <s v="500MB Daily Plan"/>
    <n v="350"/>
    <n v="18"/>
    <n v="6300"/>
    <n v="26.87"/>
    <x v="0"/>
    <x v="4"/>
  </r>
  <r>
    <x v="61"/>
    <s v="Ngozi Henson"/>
    <x v="1"/>
    <n v="21"/>
    <x v="24"/>
    <x v="4"/>
    <x v="3"/>
    <x v="1"/>
    <x v="0"/>
    <x v="0"/>
    <n v="3"/>
    <s v="300GB FUP Monthly Unlimited"/>
    <n v="30000"/>
    <n v="9"/>
    <n v="270000"/>
    <n v="106.41"/>
    <x v="0"/>
    <x v="4"/>
  </r>
  <r>
    <x v="62"/>
    <s v="Amina Flores"/>
    <x v="1"/>
    <n v="48"/>
    <x v="31"/>
    <x v="2"/>
    <x v="0"/>
    <x v="1"/>
    <x v="1"/>
    <x v="1"/>
    <n v="48"/>
    <s v="10GB+10mins Monthly Plan"/>
    <n v="4500"/>
    <n v="13"/>
    <n v="58500"/>
    <n v="172.1"/>
    <x v="1"/>
    <x v="2"/>
  </r>
  <r>
    <x v="63"/>
    <s v="Ejiro Ford"/>
    <x v="0"/>
    <n v="27"/>
    <x v="10"/>
    <x v="1"/>
    <x v="2"/>
    <x v="0"/>
    <x v="4"/>
    <x v="4"/>
    <n v="17"/>
    <s v="200GB Monthly Broadband Plan"/>
    <n v="25000"/>
    <n v="8"/>
    <n v="200000"/>
    <n v="22.12"/>
    <x v="1"/>
    <x v="2"/>
  </r>
  <r>
    <x v="63"/>
    <s v="Ejiro Ford"/>
    <x v="0"/>
    <n v="27"/>
    <x v="10"/>
    <x v="1"/>
    <x v="1"/>
    <x v="0"/>
    <x v="4"/>
    <x v="4"/>
    <n v="17"/>
    <s v="12.5GB Monthly Plan"/>
    <n v="5500"/>
    <n v="18"/>
    <n v="99000"/>
    <n v="5.49"/>
    <x v="1"/>
    <x v="2"/>
  </r>
  <r>
    <x v="63"/>
    <s v="Ejiro Ford"/>
    <x v="0"/>
    <n v="27"/>
    <x v="10"/>
    <x v="1"/>
    <x v="0"/>
    <x v="0"/>
    <x v="4"/>
    <x v="4"/>
    <n v="17"/>
    <s v="25GB Monthly Plan"/>
    <n v="9000"/>
    <n v="8"/>
    <n v="72000"/>
    <n v="183.09"/>
    <x v="1"/>
    <x v="2"/>
  </r>
  <r>
    <x v="64"/>
    <s v="Kunle Shaw"/>
    <x v="2"/>
    <n v="75"/>
    <x v="24"/>
    <x v="4"/>
    <x v="1"/>
    <x v="1"/>
    <x v="1"/>
    <x v="1"/>
    <n v="8"/>
    <s v="3.2GB 2-Day Plan"/>
    <n v="1000"/>
    <n v="18"/>
    <n v="18000"/>
    <n v="47.34"/>
    <x v="1"/>
    <x v="2"/>
  </r>
  <r>
    <x v="64"/>
    <s v="Kunle Shaw"/>
    <x v="2"/>
    <n v="75"/>
    <x v="24"/>
    <x v="4"/>
    <x v="3"/>
    <x v="1"/>
    <x v="1"/>
    <x v="1"/>
    <n v="8"/>
    <s v="150GB FUP Monthly Unlimited"/>
    <n v="20000"/>
    <n v="12"/>
    <n v="240000"/>
    <n v="78.03"/>
    <x v="1"/>
    <x v="2"/>
  </r>
  <r>
    <x v="65"/>
    <s v="David Schneider"/>
    <x v="0"/>
    <n v="69"/>
    <x v="5"/>
    <x v="0"/>
    <x v="3"/>
    <x v="1"/>
    <x v="4"/>
    <x v="4"/>
    <n v="42"/>
    <s v="300GB FUP Monthly Unlimited"/>
    <n v="30000"/>
    <n v="15"/>
    <n v="450000"/>
    <n v="43.85"/>
    <x v="1"/>
    <x v="2"/>
  </r>
  <r>
    <x v="65"/>
    <s v="David Schneider"/>
    <x v="0"/>
    <n v="69"/>
    <x v="5"/>
    <x v="0"/>
    <x v="2"/>
    <x v="1"/>
    <x v="4"/>
    <x v="4"/>
    <n v="42"/>
    <s v="60GB Monthly Broadband Plan"/>
    <n v="14500"/>
    <n v="4"/>
    <n v="58000"/>
    <n v="171.16"/>
    <x v="1"/>
    <x v="2"/>
  </r>
  <r>
    <x v="66"/>
    <s v="Ejiro Smith"/>
    <x v="2"/>
    <n v="61"/>
    <x v="4"/>
    <x v="3"/>
    <x v="3"/>
    <x v="1"/>
    <x v="1"/>
    <x v="1"/>
    <n v="18"/>
    <s v="150GB FUP Monthly Unlimited"/>
    <n v="20000"/>
    <n v="20"/>
    <n v="400000"/>
    <n v="128.52000000000001"/>
    <x v="1"/>
    <x v="2"/>
  </r>
  <r>
    <x v="66"/>
    <s v="Ejiro Smith"/>
    <x v="2"/>
    <n v="61"/>
    <x v="4"/>
    <x v="3"/>
    <x v="2"/>
    <x v="1"/>
    <x v="1"/>
    <x v="1"/>
    <n v="18"/>
    <s v="30GB Monthly Broadband Plan"/>
    <n v="9000"/>
    <n v="11"/>
    <n v="99000"/>
    <n v="10.59"/>
    <x v="1"/>
    <x v="2"/>
  </r>
  <r>
    <x v="67"/>
    <s v="Halima Anderson"/>
    <x v="2"/>
    <n v="32"/>
    <x v="9"/>
    <x v="3"/>
    <x v="2"/>
    <x v="0"/>
    <x v="3"/>
    <x v="3"/>
    <n v="54"/>
    <s v="300GB FUP Monthly Unlimited"/>
    <n v="30000"/>
    <n v="20"/>
    <n v="600000"/>
    <n v="157.83000000000001"/>
    <x v="0"/>
    <x v="1"/>
  </r>
  <r>
    <x v="68"/>
    <s v="Tunde Oliver"/>
    <x v="1"/>
    <n v="51"/>
    <x v="5"/>
    <x v="0"/>
    <x v="0"/>
    <x v="0"/>
    <x v="0"/>
    <x v="0"/>
    <n v="35"/>
    <s v="65GB Monthly Plan"/>
    <n v="16000"/>
    <n v="8"/>
    <n v="128000"/>
    <n v="71.97"/>
    <x v="0"/>
    <x v="1"/>
  </r>
  <r>
    <x v="69"/>
    <s v="Ese Obrien"/>
    <x v="2"/>
    <n v="18"/>
    <x v="20"/>
    <x v="4"/>
    <x v="0"/>
    <x v="1"/>
    <x v="4"/>
    <x v="4"/>
    <n v="4"/>
    <s v="10GB+10mins Monthly Plan"/>
    <n v="4500"/>
    <n v="4"/>
    <n v="18000"/>
    <n v="102.89"/>
    <x v="1"/>
    <x v="2"/>
  </r>
  <r>
    <x v="70"/>
    <s v="Alabo Keith"/>
    <x v="1"/>
    <n v="80"/>
    <x v="16"/>
    <x v="3"/>
    <x v="3"/>
    <x v="0"/>
    <x v="4"/>
    <x v="4"/>
    <n v="47"/>
    <s v="60GB Monthly Broadband Plan"/>
    <n v="14500"/>
    <n v="14"/>
    <n v="203000"/>
    <n v="169.54"/>
    <x v="1"/>
    <x v="2"/>
  </r>
  <r>
    <x v="71"/>
    <s v="Ngozi Hernandez"/>
    <x v="0"/>
    <n v="78"/>
    <x v="30"/>
    <x v="0"/>
    <x v="0"/>
    <x v="0"/>
    <x v="2"/>
    <x v="2"/>
    <n v="58"/>
    <s v="25GB Monthly Plan"/>
    <n v="9000"/>
    <n v="19"/>
    <n v="171000"/>
    <n v="125.05"/>
    <x v="1"/>
    <x v="2"/>
  </r>
  <r>
    <x v="72"/>
    <s v="Ese Flowers"/>
    <x v="2"/>
    <n v="64"/>
    <x v="8"/>
    <x v="2"/>
    <x v="1"/>
    <x v="1"/>
    <x v="1"/>
    <x v="1"/>
    <n v="30"/>
    <s v="165GB Monthly Plan"/>
    <n v="35000"/>
    <n v="8"/>
    <n v="280000"/>
    <n v="90.59"/>
    <x v="1"/>
    <x v="2"/>
  </r>
  <r>
    <x v="73"/>
    <s v="Ibim Marshall"/>
    <x v="0"/>
    <n v="59"/>
    <x v="2"/>
    <x v="1"/>
    <x v="2"/>
    <x v="1"/>
    <x v="2"/>
    <x v="2"/>
    <n v="27"/>
    <s v="1.5TB Yearly Broadband Plan"/>
    <n v="150000"/>
    <n v="3"/>
    <n v="450000"/>
    <n v="13.89"/>
    <x v="1"/>
    <x v="2"/>
  </r>
  <r>
    <x v="73"/>
    <s v="Ibim Marshall"/>
    <x v="0"/>
    <n v="59"/>
    <x v="2"/>
    <x v="1"/>
    <x v="0"/>
    <x v="1"/>
    <x v="2"/>
    <x v="2"/>
    <n v="27"/>
    <s v="65GB Monthly Plan"/>
    <n v="16000"/>
    <n v="12"/>
    <n v="192000"/>
    <n v="86.66"/>
    <x v="1"/>
    <x v="2"/>
  </r>
  <r>
    <x v="73"/>
    <s v="Ibim Marshall"/>
    <x v="0"/>
    <n v="59"/>
    <x v="2"/>
    <x v="1"/>
    <x v="3"/>
    <x v="1"/>
    <x v="2"/>
    <x v="2"/>
    <n v="27"/>
    <s v="150GB FUP Monthly Unlimited"/>
    <n v="20000"/>
    <n v="19"/>
    <n v="380000"/>
    <n v="111.5"/>
    <x v="1"/>
    <x v="2"/>
  </r>
  <r>
    <x v="74"/>
    <s v="Tega Medina"/>
    <x v="2"/>
    <n v="31"/>
    <x v="15"/>
    <x v="0"/>
    <x v="2"/>
    <x v="1"/>
    <x v="1"/>
    <x v="1"/>
    <n v="56"/>
    <s v="60GB Monthly Broadband Plan"/>
    <n v="14500"/>
    <n v="16"/>
    <n v="232000"/>
    <n v="31.37"/>
    <x v="1"/>
    <x v="2"/>
  </r>
  <r>
    <x v="74"/>
    <s v="Tega Medina"/>
    <x v="2"/>
    <n v="31"/>
    <x v="15"/>
    <x v="0"/>
    <x v="0"/>
    <x v="1"/>
    <x v="1"/>
    <x v="1"/>
    <n v="56"/>
    <s v="10GB+10mins Monthly Plan"/>
    <n v="4500"/>
    <n v="12"/>
    <n v="54000"/>
    <n v="169.53"/>
    <x v="1"/>
    <x v="2"/>
  </r>
  <r>
    <x v="74"/>
    <s v="Tega Medina"/>
    <x v="2"/>
    <n v="31"/>
    <x v="15"/>
    <x v="0"/>
    <x v="3"/>
    <x v="1"/>
    <x v="1"/>
    <x v="1"/>
    <n v="56"/>
    <s v="120GB Monthly Broadband Plan"/>
    <n v="24000"/>
    <n v="9"/>
    <n v="216000"/>
    <n v="73.83"/>
    <x v="1"/>
    <x v="2"/>
  </r>
  <r>
    <x v="75"/>
    <s v="Nura Mcneil"/>
    <x v="2"/>
    <n v="70"/>
    <x v="17"/>
    <x v="1"/>
    <x v="2"/>
    <x v="1"/>
    <x v="2"/>
    <x v="2"/>
    <n v="2"/>
    <s v="30GB Monthly Broadband Plan"/>
    <n v="9000"/>
    <n v="5"/>
    <n v="45000"/>
    <n v="36.69"/>
    <x v="1"/>
    <x v="2"/>
  </r>
  <r>
    <x v="75"/>
    <s v="Nura Mcneil"/>
    <x v="2"/>
    <n v="70"/>
    <x v="17"/>
    <x v="1"/>
    <x v="0"/>
    <x v="1"/>
    <x v="2"/>
    <x v="2"/>
    <n v="2"/>
    <s v="165GB Monthly Plan"/>
    <n v="35000"/>
    <n v="1"/>
    <n v="35000"/>
    <n v="14.38"/>
    <x v="1"/>
    <x v="2"/>
  </r>
  <r>
    <x v="76"/>
    <s v="Chinedu Pitts"/>
    <x v="1"/>
    <n v="43"/>
    <x v="6"/>
    <x v="1"/>
    <x v="2"/>
    <x v="1"/>
    <x v="0"/>
    <x v="0"/>
    <n v="30"/>
    <s v="30GB Monthly Broadband Plan"/>
    <n v="9000"/>
    <n v="20"/>
    <n v="180000"/>
    <n v="31.54"/>
    <x v="1"/>
    <x v="2"/>
  </r>
  <r>
    <x v="76"/>
    <s v="Chinedu Pitts"/>
    <x v="1"/>
    <n v="43"/>
    <x v="6"/>
    <x v="1"/>
    <x v="1"/>
    <x v="1"/>
    <x v="0"/>
    <x v="0"/>
    <n v="30"/>
    <s v="2.5GB 2-Day Plan"/>
    <n v="900"/>
    <n v="9"/>
    <n v="8100"/>
    <n v="134.96"/>
    <x v="1"/>
    <x v="2"/>
  </r>
  <r>
    <x v="76"/>
    <s v="Chinedu Pitts"/>
    <x v="1"/>
    <n v="43"/>
    <x v="6"/>
    <x v="1"/>
    <x v="3"/>
    <x v="1"/>
    <x v="0"/>
    <x v="0"/>
    <n v="30"/>
    <s v="60GB Monthly Broadband Plan"/>
    <n v="14500"/>
    <n v="16"/>
    <n v="232000"/>
    <n v="132.56"/>
    <x v="1"/>
    <x v="2"/>
  </r>
  <r>
    <x v="77"/>
    <s v="Alabo Kelly"/>
    <x v="0"/>
    <n v="69"/>
    <x v="29"/>
    <x v="5"/>
    <x v="1"/>
    <x v="0"/>
    <x v="2"/>
    <x v="2"/>
    <n v="49"/>
    <s v="1GB+1.5mins Daily Plan"/>
    <n v="500"/>
    <n v="13"/>
    <n v="6500"/>
    <n v="9.56"/>
    <x v="1"/>
    <x v="2"/>
  </r>
  <r>
    <x v="77"/>
    <s v="Alabo Kelly"/>
    <x v="0"/>
    <n v="69"/>
    <x v="29"/>
    <x v="5"/>
    <x v="2"/>
    <x v="0"/>
    <x v="2"/>
    <x v="2"/>
    <n v="49"/>
    <s v="30GB Monthly Broadband Plan"/>
    <n v="9000"/>
    <n v="10"/>
    <n v="90000"/>
    <n v="2.0299999999999998"/>
    <x v="1"/>
    <x v="2"/>
  </r>
  <r>
    <x v="78"/>
    <s v="Fatima Pennington"/>
    <x v="0"/>
    <n v="33"/>
    <x v="22"/>
    <x v="5"/>
    <x v="1"/>
    <x v="1"/>
    <x v="1"/>
    <x v="1"/>
    <n v="21"/>
    <s v="165GB Monthly Plan"/>
    <n v="35000"/>
    <n v="8"/>
    <n v="280000"/>
    <n v="106.75"/>
    <x v="1"/>
    <x v="2"/>
  </r>
  <r>
    <x v="78"/>
    <s v="Fatima Pennington"/>
    <x v="0"/>
    <n v="33"/>
    <x v="22"/>
    <x v="5"/>
    <x v="3"/>
    <x v="1"/>
    <x v="1"/>
    <x v="1"/>
    <n v="21"/>
    <s v="120GB Monthly Broadband Plan"/>
    <n v="24000"/>
    <n v="12"/>
    <n v="288000"/>
    <n v="111.97"/>
    <x v="1"/>
    <x v="2"/>
  </r>
  <r>
    <x v="79"/>
    <s v="Kunle Williams"/>
    <x v="2"/>
    <n v="66"/>
    <x v="19"/>
    <x v="5"/>
    <x v="1"/>
    <x v="1"/>
    <x v="1"/>
    <x v="1"/>
    <n v="2"/>
    <s v="20GB Monthly Plan"/>
    <n v="7500"/>
    <n v="13"/>
    <n v="97500"/>
    <n v="58.26"/>
    <x v="1"/>
    <x v="2"/>
  </r>
  <r>
    <x v="79"/>
    <s v="Kunle Williams"/>
    <x v="2"/>
    <n v="66"/>
    <x v="19"/>
    <x v="5"/>
    <x v="2"/>
    <x v="1"/>
    <x v="1"/>
    <x v="1"/>
    <n v="2"/>
    <s v="30GB Monthly Broadband Plan"/>
    <n v="9000"/>
    <n v="6"/>
    <n v="54000"/>
    <n v="193.26"/>
    <x v="1"/>
    <x v="2"/>
  </r>
  <r>
    <x v="79"/>
    <s v="Kunle Williams"/>
    <x v="2"/>
    <n v="66"/>
    <x v="19"/>
    <x v="5"/>
    <x v="0"/>
    <x v="1"/>
    <x v="1"/>
    <x v="1"/>
    <n v="2"/>
    <s v="165GB Monthly Plan"/>
    <n v="35000"/>
    <n v="12"/>
    <n v="420000"/>
    <n v="166.49"/>
    <x v="1"/>
    <x v="2"/>
  </r>
  <r>
    <x v="80"/>
    <s v="Chinedu Ortiz"/>
    <x v="2"/>
    <n v="71"/>
    <x v="13"/>
    <x v="4"/>
    <x v="2"/>
    <x v="0"/>
    <x v="3"/>
    <x v="3"/>
    <n v="28"/>
    <s v="200GB Monthly Broadband Plan"/>
    <n v="25000"/>
    <n v="3"/>
    <n v="75000"/>
    <n v="155.93"/>
    <x v="0"/>
    <x v="1"/>
  </r>
  <r>
    <x v="80"/>
    <s v="Chinedu Ortiz"/>
    <x v="2"/>
    <n v="71"/>
    <x v="13"/>
    <x v="4"/>
    <x v="3"/>
    <x v="0"/>
    <x v="3"/>
    <x v="3"/>
    <n v="28"/>
    <s v="120GB Monthly Broadband Plan"/>
    <n v="24000"/>
    <n v="17"/>
    <n v="408000"/>
    <n v="126.83"/>
    <x v="0"/>
    <x v="1"/>
  </r>
  <r>
    <x v="81"/>
    <s v="Michael Ortiz"/>
    <x v="2"/>
    <n v="40"/>
    <x v="25"/>
    <x v="3"/>
    <x v="0"/>
    <x v="1"/>
    <x v="0"/>
    <x v="0"/>
    <n v="47"/>
    <s v="10GB+10mins Monthly Plan"/>
    <n v="4500"/>
    <n v="3"/>
    <n v="13500"/>
    <n v="152.16"/>
    <x v="0"/>
    <x v="4"/>
  </r>
  <r>
    <x v="82"/>
    <s v="Shehu Holt"/>
    <x v="1"/>
    <n v="79"/>
    <x v="2"/>
    <x v="1"/>
    <x v="1"/>
    <x v="1"/>
    <x v="2"/>
    <x v="2"/>
    <n v="44"/>
    <s v="1GB+1.5mins Daily Plan"/>
    <n v="500"/>
    <n v="19"/>
    <n v="9500"/>
    <n v="159.37"/>
    <x v="0"/>
    <x v="3"/>
  </r>
  <r>
    <x v="82"/>
    <s v="Shehu Holt"/>
    <x v="1"/>
    <n v="79"/>
    <x v="2"/>
    <x v="1"/>
    <x v="2"/>
    <x v="1"/>
    <x v="2"/>
    <x v="2"/>
    <n v="44"/>
    <s v="30GB Monthly Broadband Plan"/>
    <n v="9000"/>
    <n v="3"/>
    <n v="27000"/>
    <n v="70.709999999999994"/>
    <x v="0"/>
    <x v="3"/>
  </r>
  <r>
    <x v="83"/>
    <s v="Maryam Velez"/>
    <x v="1"/>
    <n v="75"/>
    <x v="30"/>
    <x v="0"/>
    <x v="1"/>
    <x v="0"/>
    <x v="2"/>
    <x v="2"/>
    <n v="4"/>
    <s v="12.5GB Monthly Plan"/>
    <n v="5500"/>
    <n v="2"/>
    <n v="11000"/>
    <n v="116.28"/>
    <x v="0"/>
    <x v="1"/>
  </r>
  <r>
    <x v="84"/>
    <s v="Alabo Turner"/>
    <x v="2"/>
    <n v="40"/>
    <x v="32"/>
    <x v="0"/>
    <x v="3"/>
    <x v="1"/>
    <x v="1"/>
    <x v="1"/>
    <n v="33"/>
    <s v="150GB FUP Monthly Unlimited"/>
    <n v="20000"/>
    <n v="15"/>
    <n v="300000"/>
    <n v="8.31"/>
    <x v="1"/>
    <x v="2"/>
  </r>
  <r>
    <x v="84"/>
    <s v="Alabo Turner"/>
    <x v="2"/>
    <n v="40"/>
    <x v="32"/>
    <x v="0"/>
    <x v="2"/>
    <x v="1"/>
    <x v="1"/>
    <x v="1"/>
    <n v="33"/>
    <s v="1.5TB Yearly Broadband Plan"/>
    <n v="150000"/>
    <n v="20"/>
    <n v="3000000"/>
    <n v="105.05"/>
    <x v="1"/>
    <x v="2"/>
  </r>
  <r>
    <x v="85"/>
    <s v="Amina Rivas"/>
    <x v="2"/>
    <n v="62"/>
    <x v="3"/>
    <x v="2"/>
    <x v="2"/>
    <x v="1"/>
    <x v="2"/>
    <x v="2"/>
    <n v="25"/>
    <s v="150GB FUP Monthly Unlimited"/>
    <n v="20000"/>
    <n v="18"/>
    <n v="360000"/>
    <n v="66.27"/>
    <x v="1"/>
    <x v="2"/>
  </r>
  <r>
    <x v="86"/>
    <s v="Omamuzo Guerrero"/>
    <x v="0"/>
    <n v="52"/>
    <x v="22"/>
    <x v="5"/>
    <x v="2"/>
    <x v="0"/>
    <x v="3"/>
    <x v="3"/>
    <n v="22"/>
    <s v="450GB 3-Month Broadband Plan"/>
    <n v="75000"/>
    <n v="3"/>
    <n v="225000"/>
    <n v="26.23"/>
    <x v="1"/>
    <x v="2"/>
  </r>
  <r>
    <x v="86"/>
    <s v="Omamuzo Guerrero"/>
    <x v="0"/>
    <n v="52"/>
    <x v="22"/>
    <x v="5"/>
    <x v="1"/>
    <x v="0"/>
    <x v="3"/>
    <x v="3"/>
    <n v="22"/>
    <s v="1GB+1.5mins Daily Plan"/>
    <n v="500"/>
    <n v="11"/>
    <n v="5500"/>
    <n v="112"/>
    <x v="1"/>
    <x v="2"/>
  </r>
  <r>
    <x v="87"/>
    <s v="Amaka Brown"/>
    <x v="1"/>
    <n v="27"/>
    <x v="0"/>
    <x v="0"/>
    <x v="1"/>
    <x v="1"/>
    <x v="2"/>
    <x v="2"/>
    <n v="2"/>
    <s v="500MB Daily Plan"/>
    <n v="350"/>
    <n v="5"/>
    <n v="1750"/>
    <n v="200"/>
    <x v="0"/>
    <x v="6"/>
  </r>
  <r>
    <x v="87"/>
    <s v="Amaka Brown"/>
    <x v="1"/>
    <n v="27"/>
    <x v="0"/>
    <x v="0"/>
    <x v="3"/>
    <x v="1"/>
    <x v="2"/>
    <x v="2"/>
    <n v="2"/>
    <s v="30GB Monthly Broadband Plan"/>
    <n v="9000"/>
    <n v="4"/>
    <n v="36000"/>
    <n v="59.51"/>
    <x v="0"/>
    <x v="6"/>
  </r>
  <r>
    <x v="88"/>
    <s v="Michael Schultz"/>
    <x v="2"/>
    <n v="20"/>
    <x v="26"/>
    <x v="5"/>
    <x v="0"/>
    <x v="0"/>
    <x v="0"/>
    <x v="0"/>
    <n v="39"/>
    <s v="65GB Monthly Plan"/>
    <n v="16000"/>
    <n v="8"/>
    <n v="128000"/>
    <n v="82.47"/>
    <x v="0"/>
    <x v="1"/>
  </r>
  <r>
    <x v="88"/>
    <s v="Michael Schultz"/>
    <x v="2"/>
    <n v="20"/>
    <x v="26"/>
    <x v="5"/>
    <x v="2"/>
    <x v="0"/>
    <x v="0"/>
    <x v="0"/>
    <n v="39"/>
    <s v="1.5TB Yearly Broadband Plan"/>
    <n v="150000"/>
    <n v="15"/>
    <n v="2250000"/>
    <n v="122.31"/>
    <x v="0"/>
    <x v="1"/>
  </r>
  <r>
    <x v="88"/>
    <s v="Michael Schultz"/>
    <x v="2"/>
    <n v="20"/>
    <x v="26"/>
    <x v="5"/>
    <x v="1"/>
    <x v="0"/>
    <x v="0"/>
    <x v="0"/>
    <n v="39"/>
    <s v="500MB Daily Plan"/>
    <n v="350"/>
    <n v="10"/>
    <n v="3500"/>
    <n v="107.04"/>
    <x v="0"/>
    <x v="1"/>
  </r>
  <r>
    <x v="89"/>
    <s v="John Montoya"/>
    <x v="1"/>
    <n v="40"/>
    <x v="3"/>
    <x v="2"/>
    <x v="1"/>
    <x v="1"/>
    <x v="4"/>
    <x v="4"/>
    <n v="30"/>
    <s v="10GB+10mins Monthly Plan"/>
    <n v="4500"/>
    <n v="2"/>
    <n v="9000"/>
    <n v="174.66"/>
    <x v="1"/>
    <x v="2"/>
  </r>
  <r>
    <x v="89"/>
    <s v="John Montoya"/>
    <x v="1"/>
    <n v="40"/>
    <x v="3"/>
    <x v="2"/>
    <x v="3"/>
    <x v="1"/>
    <x v="4"/>
    <x v="4"/>
    <n v="30"/>
    <s v="60GB Monthly Broadband Plan"/>
    <n v="14500"/>
    <n v="18"/>
    <n v="261000"/>
    <n v="174.89"/>
    <x v="1"/>
    <x v="2"/>
  </r>
  <r>
    <x v="90"/>
    <s v="Ngozi Fox"/>
    <x v="2"/>
    <n v="31"/>
    <x v="14"/>
    <x v="5"/>
    <x v="0"/>
    <x v="0"/>
    <x v="2"/>
    <x v="2"/>
    <n v="49"/>
    <s v="10GB+10mins Monthly Plan"/>
    <n v="4500"/>
    <n v="12"/>
    <n v="54000"/>
    <n v="163.43"/>
    <x v="1"/>
    <x v="2"/>
  </r>
  <r>
    <x v="90"/>
    <s v="Ngozi Fox"/>
    <x v="2"/>
    <n v="31"/>
    <x v="14"/>
    <x v="5"/>
    <x v="1"/>
    <x v="0"/>
    <x v="2"/>
    <x v="2"/>
    <n v="49"/>
    <s v="2.5GB 2-Day Plan"/>
    <n v="900"/>
    <n v="13"/>
    <n v="11700"/>
    <n v="83.27"/>
    <x v="1"/>
    <x v="2"/>
  </r>
  <r>
    <x v="90"/>
    <s v="Ngozi Fox"/>
    <x v="2"/>
    <n v="31"/>
    <x v="14"/>
    <x v="5"/>
    <x v="3"/>
    <x v="0"/>
    <x v="2"/>
    <x v="2"/>
    <n v="49"/>
    <s v="120GB Monthly Broadband Plan"/>
    <n v="24000"/>
    <n v="13"/>
    <n v="312000"/>
    <n v="75.11"/>
    <x v="1"/>
    <x v="2"/>
  </r>
  <r>
    <x v="91"/>
    <s v="Chinedu Burke"/>
    <x v="0"/>
    <n v="63"/>
    <x v="16"/>
    <x v="3"/>
    <x v="3"/>
    <x v="0"/>
    <x v="2"/>
    <x v="2"/>
    <n v="21"/>
    <s v="300GB FUP Monthly Unlimited"/>
    <n v="30000"/>
    <n v="16"/>
    <n v="480000"/>
    <n v="183.52"/>
    <x v="1"/>
    <x v="2"/>
  </r>
  <r>
    <x v="92"/>
    <s v="Amaka Webb"/>
    <x v="0"/>
    <n v="76"/>
    <x v="30"/>
    <x v="0"/>
    <x v="1"/>
    <x v="0"/>
    <x v="1"/>
    <x v="1"/>
    <n v="58"/>
    <s v="3.2GB 2-Day Plan"/>
    <n v="1000"/>
    <n v="8"/>
    <n v="8000"/>
    <n v="155.35"/>
    <x v="0"/>
    <x v="1"/>
  </r>
  <r>
    <x v="93"/>
    <s v="Maryam Tucker"/>
    <x v="2"/>
    <n v="31"/>
    <x v="4"/>
    <x v="3"/>
    <x v="3"/>
    <x v="0"/>
    <x v="1"/>
    <x v="1"/>
    <n v="27"/>
    <s v="150GB FUP Monthly Unlimited"/>
    <n v="20000"/>
    <n v="1"/>
    <n v="20000"/>
    <n v="58.61"/>
    <x v="0"/>
    <x v="5"/>
  </r>
  <r>
    <x v="93"/>
    <s v="Maryam Tucker"/>
    <x v="2"/>
    <n v="31"/>
    <x v="4"/>
    <x v="3"/>
    <x v="2"/>
    <x v="0"/>
    <x v="1"/>
    <x v="1"/>
    <n v="27"/>
    <s v="200GB Monthly Broadband Plan"/>
    <n v="25000"/>
    <n v="14"/>
    <n v="350000"/>
    <n v="48.49"/>
    <x v="0"/>
    <x v="5"/>
  </r>
  <r>
    <x v="93"/>
    <s v="Maryam Tucker"/>
    <x v="2"/>
    <n v="31"/>
    <x v="4"/>
    <x v="3"/>
    <x v="1"/>
    <x v="0"/>
    <x v="1"/>
    <x v="1"/>
    <n v="27"/>
    <s v="1.5GB 2-Day Plan"/>
    <n v="600"/>
    <n v="3"/>
    <n v="1800"/>
    <n v="133.04"/>
    <x v="0"/>
    <x v="5"/>
  </r>
  <r>
    <x v="94"/>
    <s v="Sarah James"/>
    <x v="2"/>
    <n v="62"/>
    <x v="23"/>
    <x v="1"/>
    <x v="2"/>
    <x v="0"/>
    <x v="1"/>
    <x v="1"/>
    <n v="25"/>
    <s v="30GB Monthly Broadband Plan"/>
    <n v="9000"/>
    <n v="3"/>
    <n v="27000"/>
    <n v="71.739999999999995"/>
    <x v="1"/>
    <x v="2"/>
  </r>
  <r>
    <x v="94"/>
    <s v="Sarah James"/>
    <x v="2"/>
    <n v="62"/>
    <x v="23"/>
    <x v="1"/>
    <x v="1"/>
    <x v="0"/>
    <x v="1"/>
    <x v="1"/>
    <n v="25"/>
    <s v="7GB Monthly Plan"/>
    <n v="3500"/>
    <n v="4"/>
    <n v="14000"/>
    <n v="48.6"/>
    <x v="1"/>
    <x v="2"/>
  </r>
  <r>
    <x v="95"/>
    <s v="Tega Turner"/>
    <x v="1"/>
    <n v="33"/>
    <x v="19"/>
    <x v="5"/>
    <x v="1"/>
    <x v="1"/>
    <x v="0"/>
    <x v="0"/>
    <n v="35"/>
    <s v="1.5GB 2-Day Plan"/>
    <n v="600"/>
    <n v="3"/>
    <n v="1800"/>
    <n v="162.38999999999999"/>
    <x v="1"/>
    <x v="2"/>
  </r>
  <r>
    <x v="95"/>
    <s v="Tega Turner"/>
    <x v="1"/>
    <n v="33"/>
    <x v="19"/>
    <x v="5"/>
    <x v="2"/>
    <x v="1"/>
    <x v="0"/>
    <x v="0"/>
    <n v="35"/>
    <s v="1.5TB Yearly Broadband Plan"/>
    <n v="150000"/>
    <n v="7"/>
    <n v="1050000"/>
    <n v="7.88"/>
    <x v="1"/>
    <x v="2"/>
  </r>
  <r>
    <x v="95"/>
    <s v="Tega Turner"/>
    <x v="1"/>
    <n v="33"/>
    <x v="19"/>
    <x v="5"/>
    <x v="0"/>
    <x v="1"/>
    <x v="0"/>
    <x v="0"/>
    <n v="35"/>
    <s v="65GB Monthly Plan"/>
    <n v="16000"/>
    <n v="2"/>
    <n v="32000"/>
    <n v="158.33000000000001"/>
    <x v="1"/>
    <x v="2"/>
  </r>
  <r>
    <x v="96"/>
    <s v="Ese Perez"/>
    <x v="2"/>
    <n v="55"/>
    <x v="28"/>
    <x v="1"/>
    <x v="2"/>
    <x v="1"/>
    <x v="2"/>
    <x v="2"/>
    <n v="53"/>
    <s v="200GB Monthly Broadband Plan"/>
    <n v="25000"/>
    <n v="2"/>
    <n v="50000"/>
    <n v="172.5"/>
    <x v="0"/>
    <x v="7"/>
  </r>
  <r>
    <x v="97"/>
    <s v="Tega Murray"/>
    <x v="2"/>
    <n v="50"/>
    <x v="27"/>
    <x v="5"/>
    <x v="2"/>
    <x v="1"/>
    <x v="4"/>
    <x v="4"/>
    <n v="28"/>
    <s v="1.5TB Yearly Broadband Plan"/>
    <n v="150000"/>
    <n v="12"/>
    <n v="1800000"/>
    <n v="138.57"/>
    <x v="1"/>
    <x v="2"/>
  </r>
  <r>
    <x v="97"/>
    <s v="Tega Murray"/>
    <x v="2"/>
    <n v="50"/>
    <x v="27"/>
    <x v="5"/>
    <x v="3"/>
    <x v="1"/>
    <x v="4"/>
    <x v="4"/>
    <n v="28"/>
    <s v="120GB Monthly Broadband Plan"/>
    <n v="24000"/>
    <n v="3"/>
    <n v="72000"/>
    <n v="53.71"/>
    <x v="1"/>
    <x v="2"/>
  </r>
  <r>
    <x v="98"/>
    <s v="Boma Gonzalez"/>
    <x v="1"/>
    <n v="26"/>
    <x v="0"/>
    <x v="0"/>
    <x v="2"/>
    <x v="0"/>
    <x v="2"/>
    <x v="2"/>
    <n v="35"/>
    <s v="450GB 3-Month Broadband Plan"/>
    <n v="75000"/>
    <n v="15"/>
    <n v="1125000"/>
    <n v="33.75"/>
    <x v="0"/>
    <x v="4"/>
  </r>
  <r>
    <x v="98"/>
    <s v="Boma Gonzalez"/>
    <x v="1"/>
    <n v="26"/>
    <x v="0"/>
    <x v="0"/>
    <x v="0"/>
    <x v="0"/>
    <x v="2"/>
    <x v="2"/>
    <n v="35"/>
    <s v="25GB Monthly Plan"/>
    <n v="9000"/>
    <n v="12"/>
    <n v="108000"/>
    <n v="89.7"/>
    <x v="0"/>
    <x v="4"/>
  </r>
  <r>
    <x v="98"/>
    <s v="Boma Gonzalez"/>
    <x v="1"/>
    <n v="26"/>
    <x v="0"/>
    <x v="0"/>
    <x v="1"/>
    <x v="0"/>
    <x v="2"/>
    <x v="2"/>
    <n v="35"/>
    <s v="20GB Monthly Plan"/>
    <n v="7500"/>
    <n v="2"/>
    <n v="15000"/>
    <n v="55.27"/>
    <x v="0"/>
    <x v="4"/>
  </r>
  <r>
    <x v="99"/>
    <s v="Kunle Davis"/>
    <x v="2"/>
    <n v="67"/>
    <x v="3"/>
    <x v="2"/>
    <x v="3"/>
    <x v="0"/>
    <x v="3"/>
    <x v="3"/>
    <n v="2"/>
    <s v="30GB Monthly Broadband Plan"/>
    <n v="9000"/>
    <n v="12"/>
    <n v="108000"/>
    <n v="47.58"/>
    <x v="1"/>
    <x v="2"/>
  </r>
  <r>
    <x v="99"/>
    <s v="Kunle Davis"/>
    <x v="2"/>
    <n v="67"/>
    <x v="3"/>
    <x v="2"/>
    <x v="1"/>
    <x v="0"/>
    <x v="3"/>
    <x v="3"/>
    <n v="2"/>
    <s v="7GB Monthly Plan"/>
    <n v="3500"/>
    <n v="19"/>
    <n v="66500"/>
    <n v="76.88"/>
    <x v="1"/>
    <x v="2"/>
  </r>
  <r>
    <x v="100"/>
    <s v="Bola Brown"/>
    <x v="2"/>
    <n v="35"/>
    <x v="30"/>
    <x v="0"/>
    <x v="2"/>
    <x v="1"/>
    <x v="1"/>
    <x v="1"/>
    <n v="24"/>
    <s v="120GB Monthly Broadband Plan"/>
    <n v="24000"/>
    <n v="4"/>
    <n v="96000"/>
    <n v="50.3"/>
    <x v="1"/>
    <x v="2"/>
  </r>
  <r>
    <x v="100"/>
    <s v="Bola Brown"/>
    <x v="2"/>
    <n v="35"/>
    <x v="30"/>
    <x v="0"/>
    <x v="1"/>
    <x v="1"/>
    <x v="1"/>
    <x v="1"/>
    <n v="24"/>
    <s v="65GB Monthly Plan"/>
    <n v="16000"/>
    <n v="16"/>
    <n v="256000"/>
    <n v="147.27000000000001"/>
    <x v="1"/>
    <x v="2"/>
  </r>
  <r>
    <x v="100"/>
    <s v="Bola Brown"/>
    <x v="2"/>
    <n v="35"/>
    <x v="30"/>
    <x v="0"/>
    <x v="1"/>
    <x v="1"/>
    <x v="1"/>
    <x v="1"/>
    <n v="24"/>
    <s v="16.5GB+10mins Monthly Plan"/>
    <n v="6500"/>
    <n v="18"/>
    <n v="117000"/>
    <n v="77.7"/>
    <x v="1"/>
    <x v="2"/>
  </r>
  <r>
    <x v="101"/>
    <s v="Ifeanyi Burns"/>
    <x v="1"/>
    <n v="49"/>
    <x v="22"/>
    <x v="5"/>
    <x v="1"/>
    <x v="1"/>
    <x v="4"/>
    <x v="4"/>
    <n v="14"/>
    <s v="1.5GB 2-Day Plan"/>
    <n v="600"/>
    <n v="15"/>
    <n v="9000"/>
    <n v="179.79"/>
    <x v="0"/>
    <x v="6"/>
  </r>
  <r>
    <x v="102"/>
    <s v="Chinedu Barrera"/>
    <x v="1"/>
    <n v="56"/>
    <x v="25"/>
    <x v="3"/>
    <x v="0"/>
    <x v="0"/>
    <x v="2"/>
    <x v="2"/>
    <n v="36"/>
    <s v="65GB Monthly Plan"/>
    <n v="16000"/>
    <n v="5"/>
    <n v="80000"/>
    <n v="197.03"/>
    <x v="1"/>
    <x v="2"/>
  </r>
  <r>
    <x v="102"/>
    <s v="Chinedu Barrera"/>
    <x v="1"/>
    <n v="56"/>
    <x v="25"/>
    <x v="3"/>
    <x v="1"/>
    <x v="0"/>
    <x v="2"/>
    <x v="2"/>
    <n v="36"/>
    <s v="500MB Daily Plan"/>
    <n v="350"/>
    <n v="1"/>
    <n v="350"/>
    <n v="158.18"/>
    <x v="1"/>
    <x v="2"/>
  </r>
  <r>
    <x v="102"/>
    <s v="Chinedu Barrera"/>
    <x v="1"/>
    <n v="56"/>
    <x v="25"/>
    <x v="3"/>
    <x v="3"/>
    <x v="0"/>
    <x v="2"/>
    <x v="2"/>
    <n v="36"/>
    <s v="300GB FUP Monthly Unlimited"/>
    <n v="30000"/>
    <n v="12"/>
    <n v="360000"/>
    <n v="111.03"/>
    <x v="1"/>
    <x v="2"/>
  </r>
  <r>
    <x v="103"/>
    <s v="Zina Fischer"/>
    <x v="2"/>
    <n v="32"/>
    <x v="33"/>
    <x v="1"/>
    <x v="3"/>
    <x v="0"/>
    <x v="4"/>
    <x v="4"/>
    <n v="20"/>
    <s v="300GB FUP Monthly Unlimited"/>
    <n v="30000"/>
    <n v="15"/>
    <n v="450000"/>
    <n v="128.65"/>
    <x v="1"/>
    <x v="2"/>
  </r>
  <r>
    <x v="103"/>
    <s v="Zina Fischer"/>
    <x v="2"/>
    <n v="32"/>
    <x v="33"/>
    <x v="1"/>
    <x v="1"/>
    <x v="0"/>
    <x v="4"/>
    <x v="4"/>
    <n v="20"/>
    <s v="12.5GB Monthly Plan"/>
    <n v="5500"/>
    <n v="12"/>
    <n v="66000"/>
    <n v="136.18"/>
    <x v="1"/>
    <x v="2"/>
  </r>
  <r>
    <x v="104"/>
    <s v="Amaka Garcia"/>
    <x v="0"/>
    <n v="39"/>
    <x v="21"/>
    <x v="2"/>
    <x v="1"/>
    <x v="1"/>
    <x v="1"/>
    <x v="1"/>
    <n v="33"/>
    <s v="25GB Monthly Plan"/>
    <n v="9000"/>
    <n v="8"/>
    <n v="72000"/>
    <n v="186.98"/>
    <x v="1"/>
    <x v="2"/>
  </r>
  <r>
    <x v="104"/>
    <s v="Amaka Garcia"/>
    <x v="0"/>
    <n v="39"/>
    <x v="21"/>
    <x v="2"/>
    <x v="3"/>
    <x v="1"/>
    <x v="1"/>
    <x v="1"/>
    <n v="33"/>
    <s v="300GB FUP Monthly Unlimited"/>
    <n v="30000"/>
    <n v="17"/>
    <n v="510000"/>
    <n v="189.52"/>
    <x v="1"/>
    <x v="2"/>
  </r>
  <r>
    <x v="105"/>
    <s v="Abubakar Holmes"/>
    <x v="1"/>
    <n v="26"/>
    <x v="22"/>
    <x v="5"/>
    <x v="3"/>
    <x v="0"/>
    <x v="0"/>
    <x v="0"/>
    <n v="41"/>
    <s v="120GB Monthly Broadband Plan"/>
    <n v="24000"/>
    <n v="5"/>
    <n v="120000"/>
    <n v="188.35"/>
    <x v="1"/>
    <x v="2"/>
  </r>
  <r>
    <x v="105"/>
    <s v="Abubakar Holmes"/>
    <x v="1"/>
    <n v="26"/>
    <x v="22"/>
    <x v="5"/>
    <x v="2"/>
    <x v="0"/>
    <x v="0"/>
    <x v="0"/>
    <n v="41"/>
    <s v="300GB FUP Monthly Unlimited"/>
    <n v="30000"/>
    <n v="20"/>
    <n v="600000"/>
    <n v="131.91999999999999"/>
    <x v="1"/>
    <x v="2"/>
  </r>
  <r>
    <x v="105"/>
    <s v="Abubakar Holmes"/>
    <x v="1"/>
    <n v="26"/>
    <x v="22"/>
    <x v="5"/>
    <x v="1"/>
    <x v="0"/>
    <x v="0"/>
    <x v="0"/>
    <n v="41"/>
    <s v="7GB Monthly Plan"/>
    <n v="3500"/>
    <n v="19"/>
    <n v="66500"/>
    <n v="168.58"/>
    <x v="1"/>
    <x v="2"/>
  </r>
  <r>
    <x v="106"/>
    <s v="Bola Rogers"/>
    <x v="1"/>
    <n v="19"/>
    <x v="33"/>
    <x v="1"/>
    <x v="0"/>
    <x v="0"/>
    <x v="0"/>
    <x v="0"/>
    <n v="42"/>
    <s v="10GB+10mins Monthly Plan"/>
    <n v="4500"/>
    <n v="10"/>
    <n v="45000"/>
    <n v="128.56"/>
    <x v="1"/>
    <x v="2"/>
  </r>
  <r>
    <x v="107"/>
    <s v="John Rose"/>
    <x v="0"/>
    <n v="47"/>
    <x v="10"/>
    <x v="1"/>
    <x v="1"/>
    <x v="1"/>
    <x v="1"/>
    <x v="1"/>
    <n v="30"/>
    <s v="7GB Monthly Plan"/>
    <n v="3500"/>
    <n v="11"/>
    <n v="38500"/>
    <n v="121.53"/>
    <x v="0"/>
    <x v="5"/>
  </r>
  <r>
    <x v="107"/>
    <s v="John Rose"/>
    <x v="0"/>
    <n v="47"/>
    <x v="10"/>
    <x v="1"/>
    <x v="3"/>
    <x v="1"/>
    <x v="1"/>
    <x v="1"/>
    <n v="30"/>
    <s v="300GB FUP Monthly Unlimited"/>
    <n v="30000"/>
    <n v="12"/>
    <n v="360000"/>
    <n v="146.97"/>
    <x v="0"/>
    <x v="5"/>
  </r>
  <r>
    <x v="108"/>
    <s v="Tamuno Bates"/>
    <x v="2"/>
    <n v="32"/>
    <x v="3"/>
    <x v="2"/>
    <x v="1"/>
    <x v="0"/>
    <x v="4"/>
    <x v="4"/>
    <n v="21"/>
    <s v="65GB Monthly Plan"/>
    <n v="16000"/>
    <n v="13"/>
    <n v="208000"/>
    <n v="10.6"/>
    <x v="0"/>
    <x v="5"/>
  </r>
  <r>
    <x v="109"/>
    <s v="Ibim Richards"/>
    <x v="1"/>
    <n v="47"/>
    <x v="1"/>
    <x v="0"/>
    <x v="1"/>
    <x v="1"/>
    <x v="0"/>
    <x v="0"/>
    <n v="60"/>
    <s v="1GB+1.5mins Daily Plan"/>
    <n v="500"/>
    <n v="3"/>
    <n v="1500"/>
    <n v="99.73"/>
    <x v="1"/>
    <x v="2"/>
  </r>
  <r>
    <x v="109"/>
    <s v="Ibim Richards"/>
    <x v="1"/>
    <n v="47"/>
    <x v="1"/>
    <x v="0"/>
    <x v="0"/>
    <x v="1"/>
    <x v="0"/>
    <x v="0"/>
    <n v="60"/>
    <s v="165GB Monthly Plan"/>
    <n v="35000"/>
    <n v="8"/>
    <n v="280000"/>
    <n v="101.34"/>
    <x v="1"/>
    <x v="2"/>
  </r>
  <r>
    <x v="110"/>
    <s v="Fatima Blevins"/>
    <x v="2"/>
    <n v="61"/>
    <x v="4"/>
    <x v="3"/>
    <x v="1"/>
    <x v="0"/>
    <x v="3"/>
    <x v="3"/>
    <n v="19"/>
    <s v="3.2GB 2-Day Plan"/>
    <n v="1000"/>
    <n v="9"/>
    <n v="9000"/>
    <n v="86.47"/>
    <x v="1"/>
    <x v="2"/>
  </r>
  <r>
    <x v="110"/>
    <s v="Fatima Blevins"/>
    <x v="2"/>
    <n v="61"/>
    <x v="4"/>
    <x v="3"/>
    <x v="0"/>
    <x v="0"/>
    <x v="3"/>
    <x v="3"/>
    <n v="19"/>
    <s v="25GB Monthly Plan"/>
    <n v="9000"/>
    <n v="12"/>
    <n v="108000"/>
    <n v="152.88999999999999"/>
    <x v="1"/>
    <x v="2"/>
  </r>
  <r>
    <x v="110"/>
    <s v="Fatima Blevins"/>
    <x v="2"/>
    <n v="61"/>
    <x v="4"/>
    <x v="3"/>
    <x v="3"/>
    <x v="0"/>
    <x v="3"/>
    <x v="3"/>
    <n v="19"/>
    <s v="30GB Monthly Broadband Plan"/>
    <n v="9000"/>
    <n v="19"/>
    <n v="171000"/>
    <n v="80.42"/>
    <x v="1"/>
    <x v="2"/>
  </r>
  <r>
    <x v="111"/>
    <s v="Bala Smith"/>
    <x v="2"/>
    <n v="62"/>
    <x v="14"/>
    <x v="5"/>
    <x v="3"/>
    <x v="0"/>
    <x v="3"/>
    <x v="3"/>
    <n v="25"/>
    <s v="60GB Monthly Broadband Plan"/>
    <n v="14500"/>
    <n v="11"/>
    <n v="159500"/>
    <n v="74.95"/>
    <x v="0"/>
    <x v="0"/>
  </r>
  <r>
    <x v="111"/>
    <s v="Bala Smith"/>
    <x v="2"/>
    <n v="62"/>
    <x v="14"/>
    <x v="5"/>
    <x v="1"/>
    <x v="0"/>
    <x v="3"/>
    <x v="3"/>
    <n v="25"/>
    <s v="16.5GB+10mins Monthly Plan"/>
    <n v="6500"/>
    <n v="5"/>
    <n v="32500"/>
    <n v="187.82"/>
    <x v="0"/>
    <x v="0"/>
  </r>
  <r>
    <x v="111"/>
    <s v="Bala Smith"/>
    <x v="2"/>
    <n v="62"/>
    <x v="14"/>
    <x v="5"/>
    <x v="2"/>
    <x v="0"/>
    <x v="3"/>
    <x v="3"/>
    <n v="25"/>
    <s v="60GB Monthly Broadband Plan"/>
    <n v="14500"/>
    <n v="13"/>
    <n v="188500"/>
    <n v="120.69"/>
    <x v="0"/>
    <x v="0"/>
  </r>
  <r>
    <x v="112"/>
    <s v="Michael Evans"/>
    <x v="1"/>
    <n v="21"/>
    <x v="19"/>
    <x v="5"/>
    <x v="0"/>
    <x v="0"/>
    <x v="4"/>
    <x v="4"/>
    <n v="9"/>
    <s v="25GB Monthly Plan"/>
    <n v="9000"/>
    <n v="11"/>
    <n v="99000"/>
    <n v="186.31"/>
    <x v="1"/>
    <x v="2"/>
  </r>
  <r>
    <x v="113"/>
    <s v="Amina Todd"/>
    <x v="2"/>
    <n v="66"/>
    <x v="24"/>
    <x v="4"/>
    <x v="2"/>
    <x v="1"/>
    <x v="3"/>
    <x v="3"/>
    <n v="33"/>
    <s v="200GB Monthly Broadband Plan"/>
    <n v="25000"/>
    <n v="14"/>
    <n v="350000"/>
    <n v="134.91999999999999"/>
    <x v="0"/>
    <x v="1"/>
  </r>
  <r>
    <x v="114"/>
    <s v="Maryam Smith"/>
    <x v="2"/>
    <n v="19"/>
    <x v="31"/>
    <x v="2"/>
    <x v="1"/>
    <x v="1"/>
    <x v="1"/>
    <x v="1"/>
    <n v="42"/>
    <s v="1.5GB 2-Day Plan"/>
    <n v="600"/>
    <n v="8"/>
    <n v="4800"/>
    <n v="164.42"/>
    <x v="1"/>
    <x v="2"/>
  </r>
  <r>
    <x v="115"/>
    <s v="Bola Garcia"/>
    <x v="1"/>
    <n v="30"/>
    <x v="18"/>
    <x v="0"/>
    <x v="1"/>
    <x v="0"/>
    <x v="4"/>
    <x v="4"/>
    <n v="29"/>
    <s v="16.5GB+10mins Monthly Plan"/>
    <n v="6500"/>
    <n v="16"/>
    <n v="104000"/>
    <n v="155.11000000000001"/>
    <x v="0"/>
    <x v="7"/>
  </r>
  <r>
    <x v="116"/>
    <s v="Sade Collins"/>
    <x v="1"/>
    <n v="33"/>
    <x v="8"/>
    <x v="2"/>
    <x v="0"/>
    <x v="0"/>
    <x v="4"/>
    <x v="4"/>
    <n v="36"/>
    <s v="25GB Monthly Plan"/>
    <n v="9000"/>
    <n v="9"/>
    <n v="81000"/>
    <n v="109.48"/>
    <x v="1"/>
    <x v="2"/>
  </r>
  <r>
    <x v="116"/>
    <s v="Sade Collins"/>
    <x v="1"/>
    <n v="33"/>
    <x v="8"/>
    <x v="2"/>
    <x v="1"/>
    <x v="0"/>
    <x v="4"/>
    <x v="4"/>
    <n v="36"/>
    <s v="12.5GB Monthly Plan"/>
    <n v="5500"/>
    <n v="8"/>
    <n v="44000"/>
    <n v="38.86"/>
    <x v="1"/>
    <x v="2"/>
  </r>
  <r>
    <x v="117"/>
    <s v="Zainab Garcia"/>
    <x v="1"/>
    <n v="54"/>
    <x v="16"/>
    <x v="3"/>
    <x v="2"/>
    <x v="1"/>
    <x v="0"/>
    <x v="0"/>
    <n v="50"/>
    <s v="200GB Monthly Broadband Plan"/>
    <n v="25000"/>
    <n v="9"/>
    <n v="225000"/>
    <n v="112.32"/>
    <x v="1"/>
    <x v="2"/>
  </r>
  <r>
    <x v="117"/>
    <s v="Zainab Garcia"/>
    <x v="1"/>
    <n v="54"/>
    <x v="16"/>
    <x v="3"/>
    <x v="0"/>
    <x v="1"/>
    <x v="0"/>
    <x v="0"/>
    <n v="50"/>
    <s v="25GB Monthly Plan"/>
    <n v="9000"/>
    <n v="18"/>
    <n v="162000"/>
    <n v="24.81"/>
    <x v="1"/>
    <x v="2"/>
  </r>
  <r>
    <x v="118"/>
    <s v="Omamuzo Terry"/>
    <x v="0"/>
    <n v="66"/>
    <x v="25"/>
    <x v="3"/>
    <x v="2"/>
    <x v="0"/>
    <x v="2"/>
    <x v="2"/>
    <n v="19"/>
    <s v="1.5TB Yearly Broadband Plan"/>
    <n v="150000"/>
    <n v="16"/>
    <n v="2400000"/>
    <n v="131.37"/>
    <x v="1"/>
    <x v="2"/>
  </r>
  <r>
    <x v="119"/>
    <s v="Fatima Lindsey"/>
    <x v="1"/>
    <n v="41"/>
    <x v="11"/>
    <x v="2"/>
    <x v="0"/>
    <x v="1"/>
    <x v="0"/>
    <x v="0"/>
    <n v="60"/>
    <s v="10GB+10mins Monthly Plan"/>
    <n v="4500"/>
    <n v="2"/>
    <n v="9000"/>
    <n v="127.77"/>
    <x v="0"/>
    <x v="7"/>
  </r>
  <r>
    <x v="119"/>
    <s v="Fatima Lindsey"/>
    <x v="1"/>
    <n v="41"/>
    <x v="11"/>
    <x v="2"/>
    <x v="3"/>
    <x v="1"/>
    <x v="0"/>
    <x v="0"/>
    <n v="60"/>
    <s v="30GB Monthly Broadband Plan"/>
    <n v="9000"/>
    <n v="16"/>
    <n v="144000"/>
    <n v="82.95"/>
    <x v="0"/>
    <x v="7"/>
  </r>
  <r>
    <x v="119"/>
    <s v="Fatima Lindsey"/>
    <x v="1"/>
    <n v="41"/>
    <x v="11"/>
    <x v="2"/>
    <x v="2"/>
    <x v="1"/>
    <x v="0"/>
    <x v="0"/>
    <n v="60"/>
    <s v="150GB FUP Monthly Unlimited"/>
    <n v="20000"/>
    <n v="5"/>
    <n v="100000"/>
    <n v="136.4"/>
    <x v="0"/>
    <x v="7"/>
  </r>
  <r>
    <x v="120"/>
    <s v="Tunde Smith"/>
    <x v="2"/>
    <n v="36"/>
    <x v="15"/>
    <x v="0"/>
    <x v="3"/>
    <x v="1"/>
    <x v="2"/>
    <x v="2"/>
    <n v="31"/>
    <s v="120GB Monthly Broadband Plan"/>
    <n v="24000"/>
    <n v="2"/>
    <n v="48000"/>
    <n v="147.87"/>
    <x v="1"/>
    <x v="2"/>
  </r>
  <r>
    <x v="120"/>
    <s v="Tunde Smith"/>
    <x v="2"/>
    <n v="36"/>
    <x v="15"/>
    <x v="0"/>
    <x v="1"/>
    <x v="1"/>
    <x v="2"/>
    <x v="2"/>
    <n v="31"/>
    <s v="1.5GB 2-Day Plan"/>
    <n v="600"/>
    <n v="6"/>
    <n v="3600"/>
    <n v="83.87"/>
    <x v="1"/>
    <x v="2"/>
  </r>
  <r>
    <x v="120"/>
    <s v="Tunde Smith"/>
    <x v="2"/>
    <n v="36"/>
    <x v="15"/>
    <x v="0"/>
    <x v="2"/>
    <x v="1"/>
    <x v="2"/>
    <x v="2"/>
    <n v="31"/>
    <s v="30GB Monthly Broadband Plan"/>
    <n v="9000"/>
    <n v="13"/>
    <n v="117000"/>
    <n v="199.44"/>
    <x v="1"/>
    <x v="2"/>
  </r>
  <r>
    <x v="121"/>
    <s v="Grace Fowler"/>
    <x v="1"/>
    <n v="39"/>
    <x v="14"/>
    <x v="5"/>
    <x v="2"/>
    <x v="0"/>
    <x v="3"/>
    <x v="3"/>
    <n v="1"/>
    <s v="1.5TB Yearly Broadband Plan"/>
    <n v="150000"/>
    <n v="5"/>
    <n v="750000"/>
    <n v="177.91"/>
    <x v="1"/>
    <x v="2"/>
  </r>
  <r>
    <x v="121"/>
    <s v="Grace Fowler"/>
    <x v="1"/>
    <n v="39"/>
    <x v="14"/>
    <x v="5"/>
    <x v="0"/>
    <x v="0"/>
    <x v="3"/>
    <x v="3"/>
    <n v="1"/>
    <s v="165GB Monthly Plan"/>
    <n v="35000"/>
    <n v="4"/>
    <n v="140000"/>
    <n v="54.93"/>
    <x v="1"/>
    <x v="2"/>
  </r>
  <r>
    <x v="122"/>
    <s v="Tega Chen"/>
    <x v="2"/>
    <n v="36"/>
    <x v="2"/>
    <x v="1"/>
    <x v="0"/>
    <x v="1"/>
    <x v="1"/>
    <x v="1"/>
    <n v="46"/>
    <s v="165GB Monthly Plan"/>
    <n v="35000"/>
    <n v="17"/>
    <n v="595000"/>
    <n v="165.48"/>
    <x v="1"/>
    <x v="2"/>
  </r>
  <r>
    <x v="122"/>
    <s v="Tega Chen"/>
    <x v="2"/>
    <n v="36"/>
    <x v="2"/>
    <x v="1"/>
    <x v="3"/>
    <x v="1"/>
    <x v="1"/>
    <x v="1"/>
    <n v="46"/>
    <s v="300GB FUP Monthly Unlimited"/>
    <n v="30000"/>
    <n v="4"/>
    <n v="120000"/>
    <n v="17.8"/>
    <x v="1"/>
    <x v="2"/>
  </r>
  <r>
    <x v="123"/>
    <s v="Shehu Nguyen"/>
    <x v="2"/>
    <n v="33"/>
    <x v="31"/>
    <x v="2"/>
    <x v="2"/>
    <x v="1"/>
    <x v="1"/>
    <x v="1"/>
    <n v="60"/>
    <s v="120GB Monthly Broadband Plan"/>
    <n v="24000"/>
    <n v="19"/>
    <n v="456000"/>
    <n v="116.7"/>
    <x v="0"/>
    <x v="6"/>
  </r>
  <r>
    <x v="123"/>
    <s v="Shehu Nguyen"/>
    <x v="2"/>
    <n v="33"/>
    <x v="31"/>
    <x v="2"/>
    <x v="0"/>
    <x v="1"/>
    <x v="1"/>
    <x v="1"/>
    <n v="60"/>
    <s v="65GB Monthly Plan"/>
    <n v="16000"/>
    <n v="12"/>
    <n v="192000"/>
    <n v="52.68"/>
    <x v="0"/>
    <x v="6"/>
  </r>
  <r>
    <x v="124"/>
    <s v="Halima Aguilar"/>
    <x v="2"/>
    <n v="23"/>
    <x v="27"/>
    <x v="5"/>
    <x v="2"/>
    <x v="1"/>
    <x v="4"/>
    <x v="4"/>
    <n v="20"/>
    <s v="120GB Monthly Broadband Plan"/>
    <n v="24000"/>
    <n v="8"/>
    <n v="192000"/>
    <n v="73.83"/>
    <x v="1"/>
    <x v="2"/>
  </r>
  <r>
    <x v="124"/>
    <s v="Halima Aguilar"/>
    <x v="2"/>
    <n v="23"/>
    <x v="27"/>
    <x v="5"/>
    <x v="1"/>
    <x v="1"/>
    <x v="4"/>
    <x v="4"/>
    <n v="20"/>
    <s v="500MB Daily Plan"/>
    <n v="350"/>
    <n v="16"/>
    <n v="5600"/>
    <n v="191.49"/>
    <x v="1"/>
    <x v="2"/>
  </r>
  <r>
    <x v="124"/>
    <s v="Halima Aguilar"/>
    <x v="2"/>
    <n v="23"/>
    <x v="27"/>
    <x v="5"/>
    <x v="3"/>
    <x v="1"/>
    <x v="4"/>
    <x v="4"/>
    <n v="20"/>
    <s v="150GB FUP Monthly Unlimited"/>
    <n v="20000"/>
    <n v="20"/>
    <n v="400000"/>
    <n v="91.27"/>
    <x v="1"/>
    <x v="2"/>
  </r>
  <r>
    <x v="125"/>
    <s v="Ejiro Ware"/>
    <x v="2"/>
    <n v="69"/>
    <x v="31"/>
    <x v="2"/>
    <x v="1"/>
    <x v="0"/>
    <x v="3"/>
    <x v="3"/>
    <n v="49"/>
    <s v="16.5GB+10mins Monthly Plan"/>
    <n v="6500"/>
    <n v="3"/>
    <n v="19500"/>
    <n v="140.9"/>
    <x v="1"/>
    <x v="2"/>
  </r>
  <r>
    <x v="126"/>
    <s v="Ifeanyi Clayton"/>
    <x v="2"/>
    <n v="23"/>
    <x v="28"/>
    <x v="1"/>
    <x v="1"/>
    <x v="0"/>
    <x v="0"/>
    <x v="0"/>
    <n v="37"/>
    <s v="12.5GB Monthly Plan"/>
    <n v="5500"/>
    <n v="17"/>
    <n v="93500"/>
    <n v="18.64"/>
    <x v="1"/>
    <x v="2"/>
  </r>
  <r>
    <x v="126"/>
    <s v="Ifeanyi Clayton"/>
    <x v="2"/>
    <n v="23"/>
    <x v="28"/>
    <x v="1"/>
    <x v="3"/>
    <x v="0"/>
    <x v="0"/>
    <x v="0"/>
    <n v="37"/>
    <s v="60GB Monthly Broadband Plan"/>
    <n v="14500"/>
    <n v="15"/>
    <n v="217500"/>
    <n v="161.83000000000001"/>
    <x v="1"/>
    <x v="2"/>
  </r>
  <r>
    <x v="126"/>
    <s v="Ifeanyi Clayton"/>
    <x v="2"/>
    <n v="23"/>
    <x v="28"/>
    <x v="1"/>
    <x v="2"/>
    <x v="0"/>
    <x v="0"/>
    <x v="0"/>
    <n v="37"/>
    <s v="300GB FUP Monthly Unlimited"/>
    <n v="30000"/>
    <n v="15"/>
    <n v="450000"/>
    <n v="102.89"/>
    <x v="1"/>
    <x v="2"/>
  </r>
  <r>
    <x v="127"/>
    <s v="Sade Berry"/>
    <x v="1"/>
    <n v="75"/>
    <x v="24"/>
    <x v="4"/>
    <x v="3"/>
    <x v="0"/>
    <x v="1"/>
    <x v="1"/>
    <n v="26"/>
    <s v="300GB FUP Monthly Unlimited"/>
    <n v="30000"/>
    <n v="18"/>
    <n v="540000"/>
    <n v="140.22999999999999"/>
    <x v="1"/>
    <x v="2"/>
  </r>
  <r>
    <x v="127"/>
    <s v="Sade Berry"/>
    <x v="1"/>
    <n v="75"/>
    <x v="24"/>
    <x v="4"/>
    <x v="1"/>
    <x v="0"/>
    <x v="1"/>
    <x v="1"/>
    <n v="26"/>
    <s v="2.5GB 2-Day Plan"/>
    <n v="900"/>
    <n v="3"/>
    <n v="2700"/>
    <n v="186.95"/>
    <x v="1"/>
    <x v="2"/>
  </r>
  <r>
    <x v="127"/>
    <s v="Sade Berry"/>
    <x v="1"/>
    <n v="75"/>
    <x v="24"/>
    <x v="4"/>
    <x v="1"/>
    <x v="0"/>
    <x v="1"/>
    <x v="1"/>
    <n v="26"/>
    <s v="165GB Monthly Plan"/>
    <n v="35000"/>
    <n v="14"/>
    <n v="490000"/>
    <n v="6.83"/>
    <x v="1"/>
    <x v="2"/>
  </r>
  <r>
    <x v="128"/>
    <s v="Shehu Lee"/>
    <x v="2"/>
    <n v="33"/>
    <x v="15"/>
    <x v="0"/>
    <x v="1"/>
    <x v="1"/>
    <x v="4"/>
    <x v="4"/>
    <n v="58"/>
    <s v="16.5GB+10mins Monthly Plan"/>
    <n v="6500"/>
    <n v="12"/>
    <n v="78000"/>
    <n v="27.03"/>
    <x v="1"/>
    <x v="2"/>
  </r>
  <r>
    <x v="128"/>
    <s v="Shehu Lee"/>
    <x v="2"/>
    <n v="33"/>
    <x v="15"/>
    <x v="0"/>
    <x v="3"/>
    <x v="1"/>
    <x v="4"/>
    <x v="4"/>
    <n v="58"/>
    <s v="30GB Monthly Broadband Plan"/>
    <n v="9000"/>
    <n v="18"/>
    <n v="162000"/>
    <n v="36.11"/>
    <x v="1"/>
    <x v="2"/>
  </r>
  <r>
    <x v="129"/>
    <s v="Tamuno Greer"/>
    <x v="0"/>
    <n v="32"/>
    <x v="16"/>
    <x v="3"/>
    <x v="1"/>
    <x v="0"/>
    <x v="2"/>
    <x v="2"/>
    <n v="49"/>
    <s v="500MB Daily Plan"/>
    <n v="350"/>
    <n v="12"/>
    <n v="4200"/>
    <n v="49.88"/>
    <x v="1"/>
    <x v="2"/>
  </r>
  <r>
    <x v="129"/>
    <s v="Tamuno Greer"/>
    <x v="0"/>
    <n v="32"/>
    <x v="16"/>
    <x v="3"/>
    <x v="2"/>
    <x v="0"/>
    <x v="2"/>
    <x v="2"/>
    <n v="49"/>
    <s v="300GB FUP Monthly Unlimited"/>
    <n v="30000"/>
    <n v="4"/>
    <n v="120000"/>
    <n v="55.49"/>
    <x v="1"/>
    <x v="2"/>
  </r>
  <r>
    <x v="129"/>
    <s v="Tamuno Greer"/>
    <x v="0"/>
    <n v="32"/>
    <x v="16"/>
    <x v="3"/>
    <x v="0"/>
    <x v="0"/>
    <x v="2"/>
    <x v="2"/>
    <n v="49"/>
    <s v="65GB Monthly Plan"/>
    <n v="16000"/>
    <n v="14"/>
    <n v="224000"/>
    <n v="161.99"/>
    <x v="1"/>
    <x v="2"/>
  </r>
  <r>
    <x v="130"/>
    <s v="Funke Hart"/>
    <x v="0"/>
    <n v="46"/>
    <x v="9"/>
    <x v="3"/>
    <x v="3"/>
    <x v="0"/>
    <x v="4"/>
    <x v="4"/>
    <n v="7"/>
    <s v="60GB Monthly Broadband Plan"/>
    <n v="14500"/>
    <n v="18"/>
    <n v="261000"/>
    <n v="88.07"/>
    <x v="1"/>
    <x v="2"/>
  </r>
  <r>
    <x v="130"/>
    <s v="Funke Hart"/>
    <x v="0"/>
    <n v="46"/>
    <x v="9"/>
    <x v="3"/>
    <x v="1"/>
    <x v="0"/>
    <x v="4"/>
    <x v="4"/>
    <n v="7"/>
    <s v="500MB Daily Plan"/>
    <n v="350"/>
    <n v="2"/>
    <n v="700"/>
    <n v="151"/>
    <x v="1"/>
    <x v="2"/>
  </r>
  <r>
    <x v="130"/>
    <s v="Funke Hart"/>
    <x v="0"/>
    <n v="46"/>
    <x v="9"/>
    <x v="3"/>
    <x v="2"/>
    <x v="0"/>
    <x v="4"/>
    <x v="4"/>
    <n v="7"/>
    <s v="300GB FUP Monthly Unlimited"/>
    <n v="30000"/>
    <n v="10"/>
    <n v="300000"/>
    <n v="101.03"/>
    <x v="1"/>
    <x v="2"/>
  </r>
  <r>
    <x v="131"/>
    <s v="Nura Yang"/>
    <x v="2"/>
    <n v="56"/>
    <x v="32"/>
    <x v="0"/>
    <x v="3"/>
    <x v="0"/>
    <x v="3"/>
    <x v="3"/>
    <n v="20"/>
    <s v="120GB Monthly Broadband Plan"/>
    <n v="24000"/>
    <n v="6"/>
    <n v="144000"/>
    <n v="176"/>
    <x v="0"/>
    <x v="4"/>
  </r>
  <r>
    <x v="131"/>
    <s v="Nura Yang"/>
    <x v="2"/>
    <n v="56"/>
    <x v="32"/>
    <x v="0"/>
    <x v="2"/>
    <x v="0"/>
    <x v="3"/>
    <x v="3"/>
    <n v="20"/>
    <s v="450GB 3-Month Broadband Plan"/>
    <n v="75000"/>
    <n v="2"/>
    <n v="150000"/>
    <n v="111.39"/>
    <x v="0"/>
    <x v="4"/>
  </r>
  <r>
    <x v="132"/>
    <s v="Oghene Cooper"/>
    <x v="2"/>
    <n v="64"/>
    <x v="8"/>
    <x v="2"/>
    <x v="1"/>
    <x v="1"/>
    <x v="4"/>
    <x v="4"/>
    <n v="45"/>
    <s v="500MB Daily Plan"/>
    <n v="350"/>
    <n v="10"/>
    <n v="3500"/>
    <n v="169.94"/>
    <x v="0"/>
    <x v="5"/>
  </r>
  <r>
    <x v="133"/>
    <s v="Obinna Branch"/>
    <x v="2"/>
    <n v="75"/>
    <x v="4"/>
    <x v="3"/>
    <x v="3"/>
    <x v="1"/>
    <x v="4"/>
    <x v="4"/>
    <n v="27"/>
    <s v="300GB FUP Monthly Unlimited"/>
    <n v="30000"/>
    <n v="7"/>
    <n v="210000"/>
    <n v="18.95"/>
    <x v="0"/>
    <x v="6"/>
  </r>
  <r>
    <x v="133"/>
    <s v="Obinna Branch"/>
    <x v="2"/>
    <n v="75"/>
    <x v="4"/>
    <x v="3"/>
    <x v="0"/>
    <x v="1"/>
    <x v="4"/>
    <x v="4"/>
    <n v="27"/>
    <s v="65GB Monthly Plan"/>
    <n v="16000"/>
    <n v="20"/>
    <n v="320000"/>
    <n v="54.06"/>
    <x v="0"/>
    <x v="6"/>
  </r>
  <r>
    <x v="134"/>
    <s v="Bola Anderson"/>
    <x v="2"/>
    <n v="25"/>
    <x v="18"/>
    <x v="0"/>
    <x v="1"/>
    <x v="0"/>
    <x v="2"/>
    <x v="2"/>
    <n v="31"/>
    <s v="10GB+10mins Monthly Plan"/>
    <n v="4500"/>
    <n v="4"/>
    <n v="18000"/>
    <n v="192.43"/>
    <x v="1"/>
    <x v="2"/>
  </r>
  <r>
    <x v="135"/>
    <s v="John Hill"/>
    <x v="2"/>
    <n v="47"/>
    <x v="9"/>
    <x v="3"/>
    <x v="1"/>
    <x v="1"/>
    <x v="3"/>
    <x v="3"/>
    <n v="59"/>
    <s v="16.5GB+10mins Monthly Plan"/>
    <n v="6500"/>
    <n v="10"/>
    <n v="65000"/>
    <n v="129.91999999999999"/>
    <x v="1"/>
    <x v="2"/>
  </r>
  <r>
    <x v="135"/>
    <s v="John Hill"/>
    <x v="2"/>
    <n v="47"/>
    <x v="9"/>
    <x v="3"/>
    <x v="0"/>
    <x v="1"/>
    <x v="3"/>
    <x v="3"/>
    <n v="59"/>
    <s v="25GB Monthly Plan"/>
    <n v="9000"/>
    <n v="16"/>
    <n v="144000"/>
    <n v="72.25"/>
    <x v="1"/>
    <x v="2"/>
  </r>
  <r>
    <x v="136"/>
    <s v="Zina Singh"/>
    <x v="2"/>
    <n v="28"/>
    <x v="31"/>
    <x v="2"/>
    <x v="0"/>
    <x v="1"/>
    <x v="2"/>
    <x v="2"/>
    <n v="59"/>
    <s v="10GB+10mins Monthly Plan"/>
    <n v="4500"/>
    <n v="18"/>
    <n v="81000"/>
    <n v="3.74"/>
    <x v="1"/>
    <x v="2"/>
  </r>
  <r>
    <x v="137"/>
    <s v="Ibim Brown"/>
    <x v="2"/>
    <n v="53"/>
    <x v="5"/>
    <x v="0"/>
    <x v="1"/>
    <x v="0"/>
    <x v="4"/>
    <x v="4"/>
    <n v="22"/>
    <s v="16.5GB+10mins Monthly Plan"/>
    <n v="6500"/>
    <n v="11"/>
    <n v="71500"/>
    <n v="131.09"/>
    <x v="1"/>
    <x v="2"/>
  </r>
  <r>
    <x v="138"/>
    <s v="Saidu Holt"/>
    <x v="1"/>
    <n v="78"/>
    <x v="12"/>
    <x v="2"/>
    <x v="0"/>
    <x v="1"/>
    <x v="0"/>
    <x v="0"/>
    <n v="11"/>
    <s v="65GB Monthly Plan"/>
    <n v="16000"/>
    <n v="3"/>
    <n v="48000"/>
    <n v="105.03"/>
    <x v="0"/>
    <x v="0"/>
  </r>
  <r>
    <x v="138"/>
    <s v="Saidu Holt"/>
    <x v="1"/>
    <n v="78"/>
    <x v="12"/>
    <x v="2"/>
    <x v="2"/>
    <x v="1"/>
    <x v="0"/>
    <x v="0"/>
    <n v="11"/>
    <s v="30GB Monthly Broadband Plan"/>
    <n v="9000"/>
    <n v="14"/>
    <n v="126000"/>
    <n v="152.99"/>
    <x v="0"/>
    <x v="0"/>
  </r>
  <r>
    <x v="139"/>
    <s v="Amaka Vang"/>
    <x v="2"/>
    <n v="45"/>
    <x v="23"/>
    <x v="1"/>
    <x v="1"/>
    <x v="0"/>
    <x v="3"/>
    <x v="3"/>
    <n v="1"/>
    <s v="12.5GB Monthly Plan"/>
    <n v="5500"/>
    <n v="18"/>
    <n v="99000"/>
    <n v="3.64"/>
    <x v="1"/>
    <x v="2"/>
  </r>
  <r>
    <x v="140"/>
    <s v="Ibim Faulkner"/>
    <x v="1"/>
    <n v="17"/>
    <x v="17"/>
    <x v="1"/>
    <x v="1"/>
    <x v="1"/>
    <x v="1"/>
    <x v="1"/>
    <n v="35"/>
    <s v="3.2GB 2-Day Plan"/>
    <n v="1000"/>
    <n v="8"/>
    <n v="8000"/>
    <n v="105.11"/>
    <x v="1"/>
    <x v="2"/>
  </r>
  <r>
    <x v="141"/>
    <s v="Bala Hood"/>
    <x v="2"/>
    <n v="48"/>
    <x v="25"/>
    <x v="3"/>
    <x v="1"/>
    <x v="1"/>
    <x v="1"/>
    <x v="1"/>
    <n v="51"/>
    <s v="500MB Daily Plan"/>
    <n v="350"/>
    <n v="8"/>
    <n v="2800"/>
    <n v="198.05"/>
    <x v="1"/>
    <x v="2"/>
  </r>
  <r>
    <x v="141"/>
    <s v="Bala Hood"/>
    <x v="2"/>
    <n v="48"/>
    <x v="25"/>
    <x v="3"/>
    <x v="2"/>
    <x v="1"/>
    <x v="1"/>
    <x v="1"/>
    <n v="51"/>
    <s v="120GB Monthly Broadband Plan"/>
    <n v="24000"/>
    <n v="3"/>
    <n v="72000"/>
    <n v="136.97"/>
    <x v="1"/>
    <x v="2"/>
  </r>
  <r>
    <x v="142"/>
    <s v="Bola Brooks"/>
    <x v="2"/>
    <n v="27"/>
    <x v="10"/>
    <x v="1"/>
    <x v="1"/>
    <x v="1"/>
    <x v="1"/>
    <x v="1"/>
    <n v="25"/>
    <s v="165GB Monthly Plan"/>
    <n v="35000"/>
    <n v="11"/>
    <n v="385000"/>
    <n v="129.16"/>
    <x v="1"/>
    <x v="2"/>
  </r>
  <r>
    <x v="142"/>
    <s v="Bola Brooks"/>
    <x v="2"/>
    <n v="27"/>
    <x v="10"/>
    <x v="1"/>
    <x v="3"/>
    <x v="1"/>
    <x v="1"/>
    <x v="1"/>
    <n v="25"/>
    <s v="120GB Monthly Broadband Plan"/>
    <n v="24000"/>
    <n v="4"/>
    <n v="96000"/>
    <n v="195.48"/>
    <x v="1"/>
    <x v="2"/>
  </r>
  <r>
    <x v="142"/>
    <s v="Bola Brooks"/>
    <x v="2"/>
    <n v="27"/>
    <x v="10"/>
    <x v="1"/>
    <x v="1"/>
    <x v="1"/>
    <x v="1"/>
    <x v="1"/>
    <n v="25"/>
    <s v="16.5GB+10mins Monthly Plan"/>
    <n v="6500"/>
    <n v="8"/>
    <n v="52000"/>
    <n v="183.87"/>
    <x v="1"/>
    <x v="2"/>
  </r>
  <r>
    <x v="143"/>
    <s v="Fatima Wheeler"/>
    <x v="0"/>
    <n v="76"/>
    <x v="29"/>
    <x v="5"/>
    <x v="3"/>
    <x v="0"/>
    <x v="2"/>
    <x v="2"/>
    <n v="60"/>
    <s v="30GB Monthly Broadband Plan"/>
    <n v="9000"/>
    <n v="19"/>
    <n v="171000"/>
    <n v="192.31"/>
    <x v="1"/>
    <x v="2"/>
  </r>
  <r>
    <x v="143"/>
    <s v="Fatima Wheeler"/>
    <x v="0"/>
    <n v="76"/>
    <x v="29"/>
    <x v="5"/>
    <x v="1"/>
    <x v="0"/>
    <x v="2"/>
    <x v="2"/>
    <n v="60"/>
    <s v="1.5GB 2-Day Plan"/>
    <n v="600"/>
    <n v="13"/>
    <n v="7800"/>
    <n v="150.57"/>
    <x v="1"/>
    <x v="2"/>
  </r>
  <r>
    <x v="143"/>
    <s v="Fatima Wheeler"/>
    <x v="0"/>
    <n v="76"/>
    <x v="29"/>
    <x v="5"/>
    <x v="0"/>
    <x v="0"/>
    <x v="2"/>
    <x v="2"/>
    <n v="60"/>
    <s v="65GB Monthly Plan"/>
    <n v="16000"/>
    <n v="19"/>
    <n v="304000"/>
    <n v="60.21"/>
    <x v="1"/>
    <x v="2"/>
  </r>
  <r>
    <x v="144"/>
    <s v="Halima Valencia"/>
    <x v="2"/>
    <n v="65"/>
    <x v="11"/>
    <x v="2"/>
    <x v="3"/>
    <x v="1"/>
    <x v="1"/>
    <x v="1"/>
    <n v="25"/>
    <s v="60GB Monthly Broadband Plan"/>
    <n v="14500"/>
    <n v="3"/>
    <n v="43500"/>
    <n v="46.81"/>
    <x v="1"/>
    <x v="2"/>
  </r>
  <r>
    <x v="144"/>
    <s v="Halima Valencia"/>
    <x v="2"/>
    <n v="65"/>
    <x v="11"/>
    <x v="2"/>
    <x v="1"/>
    <x v="1"/>
    <x v="1"/>
    <x v="1"/>
    <n v="25"/>
    <s v="7GB Monthly Plan"/>
    <n v="3500"/>
    <n v="20"/>
    <n v="70000"/>
    <n v="121.23"/>
    <x v="1"/>
    <x v="2"/>
  </r>
  <r>
    <x v="145"/>
    <s v="Tamuno Boyd"/>
    <x v="2"/>
    <n v="57"/>
    <x v="17"/>
    <x v="1"/>
    <x v="1"/>
    <x v="1"/>
    <x v="4"/>
    <x v="4"/>
    <n v="51"/>
    <s v="20GB Monthly Plan"/>
    <n v="7500"/>
    <n v="20"/>
    <n v="150000"/>
    <n v="17.600000000000001"/>
    <x v="0"/>
    <x v="0"/>
  </r>
  <r>
    <x v="145"/>
    <s v="Tamuno Boyd"/>
    <x v="2"/>
    <n v="57"/>
    <x v="17"/>
    <x v="1"/>
    <x v="3"/>
    <x v="1"/>
    <x v="4"/>
    <x v="4"/>
    <n v="51"/>
    <s v="300GB FUP Monthly Unlimited"/>
    <n v="30000"/>
    <n v="3"/>
    <n v="90000"/>
    <n v="159.71"/>
    <x v="0"/>
    <x v="0"/>
  </r>
  <r>
    <x v="146"/>
    <s v="Chinedu Martinez"/>
    <x v="2"/>
    <n v="50"/>
    <x v="5"/>
    <x v="0"/>
    <x v="3"/>
    <x v="1"/>
    <x v="4"/>
    <x v="4"/>
    <n v="46"/>
    <s v="30GB Monthly Broadband Plan"/>
    <n v="9000"/>
    <n v="15"/>
    <n v="135000"/>
    <n v="188.62"/>
    <x v="1"/>
    <x v="2"/>
  </r>
  <r>
    <x v="147"/>
    <s v="Ejiro Finley"/>
    <x v="2"/>
    <n v="50"/>
    <x v="13"/>
    <x v="4"/>
    <x v="1"/>
    <x v="0"/>
    <x v="4"/>
    <x v="4"/>
    <n v="6"/>
    <s v="3.2GB 2-Day Plan"/>
    <n v="1000"/>
    <n v="3"/>
    <n v="3000"/>
    <n v="71.11"/>
    <x v="1"/>
    <x v="2"/>
  </r>
  <r>
    <x v="147"/>
    <s v="Ejiro Finley"/>
    <x v="2"/>
    <n v="50"/>
    <x v="13"/>
    <x v="4"/>
    <x v="3"/>
    <x v="0"/>
    <x v="4"/>
    <x v="4"/>
    <n v="6"/>
    <s v="120GB Monthly Broadband Plan"/>
    <n v="24000"/>
    <n v="11"/>
    <n v="264000"/>
    <n v="119.81"/>
    <x v="1"/>
    <x v="2"/>
  </r>
  <r>
    <x v="147"/>
    <s v="Ejiro Finley"/>
    <x v="2"/>
    <n v="50"/>
    <x v="13"/>
    <x v="4"/>
    <x v="2"/>
    <x v="0"/>
    <x v="4"/>
    <x v="4"/>
    <n v="6"/>
    <s v="450GB 3-Month Broadband Plan"/>
    <n v="75000"/>
    <n v="14"/>
    <n v="1050000"/>
    <n v="2.96"/>
    <x v="1"/>
    <x v="2"/>
  </r>
  <r>
    <x v="148"/>
    <s v="Omamuzo Levine"/>
    <x v="2"/>
    <n v="26"/>
    <x v="7"/>
    <x v="4"/>
    <x v="1"/>
    <x v="0"/>
    <x v="0"/>
    <x v="0"/>
    <n v="44"/>
    <s v="3.2GB 2-Day Plan"/>
    <n v="1000"/>
    <n v="9"/>
    <n v="9000"/>
    <n v="33.86"/>
    <x v="0"/>
    <x v="4"/>
  </r>
  <r>
    <x v="148"/>
    <s v="Omamuzo Levine"/>
    <x v="2"/>
    <n v="26"/>
    <x v="7"/>
    <x v="4"/>
    <x v="3"/>
    <x v="0"/>
    <x v="0"/>
    <x v="0"/>
    <n v="44"/>
    <s v="60GB Monthly Broadband Plan"/>
    <n v="14500"/>
    <n v="3"/>
    <n v="43500"/>
    <n v="60.3"/>
    <x v="0"/>
    <x v="4"/>
  </r>
  <r>
    <x v="149"/>
    <s v="Ejiro Roman"/>
    <x v="2"/>
    <n v="48"/>
    <x v="7"/>
    <x v="4"/>
    <x v="1"/>
    <x v="1"/>
    <x v="4"/>
    <x v="4"/>
    <n v="39"/>
    <s v="7GB Monthly Plan"/>
    <n v="3500"/>
    <n v="13"/>
    <n v="45500"/>
    <n v="168.4"/>
    <x v="0"/>
    <x v="4"/>
  </r>
  <r>
    <x v="150"/>
    <s v="Tega Mendez"/>
    <x v="2"/>
    <n v="72"/>
    <x v="26"/>
    <x v="5"/>
    <x v="0"/>
    <x v="1"/>
    <x v="2"/>
    <x v="2"/>
    <n v="53"/>
    <s v="10GB+10mins Monthly Plan"/>
    <n v="4500"/>
    <n v="11"/>
    <n v="49500"/>
    <n v="192.93"/>
    <x v="1"/>
    <x v="2"/>
  </r>
  <r>
    <x v="150"/>
    <s v="Tega Mendez"/>
    <x v="2"/>
    <n v="72"/>
    <x v="26"/>
    <x v="5"/>
    <x v="1"/>
    <x v="1"/>
    <x v="2"/>
    <x v="2"/>
    <n v="53"/>
    <s v="1GB+1.5mins Daily Plan"/>
    <n v="500"/>
    <n v="16"/>
    <n v="8000"/>
    <n v="147.11000000000001"/>
    <x v="1"/>
    <x v="2"/>
  </r>
  <r>
    <x v="150"/>
    <s v="Tega Mendez"/>
    <x v="2"/>
    <n v="72"/>
    <x v="26"/>
    <x v="5"/>
    <x v="2"/>
    <x v="1"/>
    <x v="2"/>
    <x v="2"/>
    <n v="53"/>
    <s v="60GB Monthly Broadband Plan"/>
    <n v="14500"/>
    <n v="9"/>
    <n v="130500"/>
    <n v="65.510000000000005"/>
    <x v="1"/>
    <x v="2"/>
  </r>
  <r>
    <x v="151"/>
    <s v="Tamuno Yang"/>
    <x v="2"/>
    <n v="62"/>
    <x v="27"/>
    <x v="5"/>
    <x v="0"/>
    <x v="0"/>
    <x v="3"/>
    <x v="3"/>
    <n v="38"/>
    <s v="25GB Monthly Plan"/>
    <n v="9000"/>
    <n v="3"/>
    <n v="27000"/>
    <n v="166.34"/>
    <x v="0"/>
    <x v="7"/>
  </r>
  <r>
    <x v="151"/>
    <s v="Tamuno Yang"/>
    <x v="2"/>
    <n v="62"/>
    <x v="27"/>
    <x v="5"/>
    <x v="1"/>
    <x v="0"/>
    <x v="3"/>
    <x v="3"/>
    <n v="38"/>
    <s v="20GB Monthly Plan"/>
    <n v="7500"/>
    <n v="5"/>
    <n v="37500"/>
    <n v="134.76"/>
    <x v="0"/>
    <x v="7"/>
  </r>
  <r>
    <x v="152"/>
    <s v="Maryam Williams"/>
    <x v="2"/>
    <n v="46"/>
    <x v="22"/>
    <x v="5"/>
    <x v="1"/>
    <x v="0"/>
    <x v="4"/>
    <x v="4"/>
    <n v="46"/>
    <s v="16.5GB+10mins Monthly Plan"/>
    <n v="6500"/>
    <n v="14"/>
    <n v="91000"/>
    <n v="184.74"/>
    <x v="0"/>
    <x v="0"/>
  </r>
  <r>
    <x v="152"/>
    <s v="Maryam Williams"/>
    <x v="2"/>
    <n v="46"/>
    <x v="22"/>
    <x v="5"/>
    <x v="2"/>
    <x v="0"/>
    <x v="4"/>
    <x v="4"/>
    <n v="46"/>
    <s v="30GB Monthly Broadband Plan"/>
    <n v="9000"/>
    <n v="12"/>
    <n v="108000"/>
    <n v="158.25"/>
    <x v="0"/>
    <x v="0"/>
  </r>
  <r>
    <x v="153"/>
    <s v="David Miller"/>
    <x v="1"/>
    <n v="26"/>
    <x v="13"/>
    <x v="4"/>
    <x v="1"/>
    <x v="0"/>
    <x v="0"/>
    <x v="0"/>
    <n v="43"/>
    <s v="7GB Monthly Plan"/>
    <n v="3500"/>
    <n v="14"/>
    <n v="49000"/>
    <n v="193.16"/>
    <x v="1"/>
    <x v="2"/>
  </r>
  <r>
    <x v="154"/>
    <s v="Ngozi Fowler"/>
    <x v="2"/>
    <n v="17"/>
    <x v="13"/>
    <x v="4"/>
    <x v="0"/>
    <x v="1"/>
    <x v="4"/>
    <x v="4"/>
    <n v="15"/>
    <s v="10GB+10mins Monthly Plan"/>
    <n v="4500"/>
    <n v="10"/>
    <n v="45000"/>
    <n v="96.81"/>
    <x v="1"/>
    <x v="2"/>
  </r>
  <r>
    <x v="154"/>
    <s v="Ngozi Fowler"/>
    <x v="2"/>
    <n v="17"/>
    <x v="13"/>
    <x v="4"/>
    <x v="1"/>
    <x v="1"/>
    <x v="4"/>
    <x v="4"/>
    <n v="15"/>
    <s v="12.5GB Monthly Plan"/>
    <n v="5500"/>
    <n v="3"/>
    <n v="16500"/>
    <n v="184.15"/>
    <x v="1"/>
    <x v="2"/>
  </r>
  <r>
    <x v="155"/>
    <s v="Ifeanyi Garcia"/>
    <x v="2"/>
    <n v="34"/>
    <x v="25"/>
    <x v="3"/>
    <x v="1"/>
    <x v="1"/>
    <x v="0"/>
    <x v="0"/>
    <n v="22"/>
    <s v="12.5GB Monthly Plan"/>
    <n v="5500"/>
    <n v="15"/>
    <n v="82500"/>
    <n v="144.54"/>
    <x v="1"/>
    <x v="2"/>
  </r>
  <r>
    <x v="155"/>
    <s v="Ifeanyi Garcia"/>
    <x v="2"/>
    <n v="34"/>
    <x v="25"/>
    <x v="3"/>
    <x v="3"/>
    <x v="1"/>
    <x v="0"/>
    <x v="0"/>
    <n v="22"/>
    <s v="300GB FUP Monthly Unlimited"/>
    <n v="30000"/>
    <n v="2"/>
    <n v="60000"/>
    <n v="13.9"/>
    <x v="1"/>
    <x v="2"/>
  </r>
  <r>
    <x v="156"/>
    <s v="Ifeanyi Jimenez"/>
    <x v="2"/>
    <n v="18"/>
    <x v="26"/>
    <x v="5"/>
    <x v="0"/>
    <x v="0"/>
    <x v="0"/>
    <x v="0"/>
    <n v="44"/>
    <s v="10GB+10mins Monthly Plan"/>
    <n v="4500"/>
    <n v="13"/>
    <n v="58500"/>
    <n v="46.76"/>
    <x v="1"/>
    <x v="2"/>
  </r>
  <r>
    <x v="156"/>
    <s v="Ifeanyi Jimenez"/>
    <x v="2"/>
    <n v="18"/>
    <x v="26"/>
    <x v="5"/>
    <x v="1"/>
    <x v="0"/>
    <x v="0"/>
    <x v="0"/>
    <n v="44"/>
    <s v="1.5GB 2-Day Plan"/>
    <n v="600"/>
    <n v="14"/>
    <n v="8400"/>
    <n v="37.68"/>
    <x v="1"/>
    <x v="2"/>
  </r>
  <r>
    <x v="157"/>
    <s v="Kunle Nielsen"/>
    <x v="1"/>
    <n v="29"/>
    <x v="11"/>
    <x v="2"/>
    <x v="1"/>
    <x v="0"/>
    <x v="0"/>
    <x v="0"/>
    <n v="24"/>
    <s v="7GB Monthly Plan"/>
    <n v="3500"/>
    <n v="20"/>
    <n v="70000"/>
    <n v="119.6"/>
    <x v="1"/>
    <x v="2"/>
  </r>
  <r>
    <x v="157"/>
    <s v="Kunle Nielsen"/>
    <x v="1"/>
    <n v="29"/>
    <x v="11"/>
    <x v="2"/>
    <x v="2"/>
    <x v="0"/>
    <x v="0"/>
    <x v="0"/>
    <n v="24"/>
    <s v="450GB 3-Month Broadband Plan"/>
    <n v="75000"/>
    <n v="12"/>
    <n v="900000"/>
    <n v="117.61"/>
    <x v="1"/>
    <x v="2"/>
  </r>
  <r>
    <x v="158"/>
    <s v="Oghene Diaz"/>
    <x v="0"/>
    <n v="74"/>
    <x v="20"/>
    <x v="4"/>
    <x v="2"/>
    <x v="1"/>
    <x v="0"/>
    <x v="0"/>
    <n v="59"/>
    <s v="150GB FUP Monthly Unlimited"/>
    <n v="20000"/>
    <n v="5"/>
    <n v="100000"/>
    <n v="37.020000000000003"/>
    <x v="1"/>
    <x v="2"/>
  </r>
  <r>
    <x v="159"/>
    <s v="Michael Wilson"/>
    <x v="2"/>
    <n v="65"/>
    <x v="15"/>
    <x v="0"/>
    <x v="0"/>
    <x v="0"/>
    <x v="4"/>
    <x v="4"/>
    <n v="37"/>
    <s v="165GB Monthly Plan"/>
    <n v="35000"/>
    <n v="6"/>
    <n v="210000"/>
    <n v="58.12"/>
    <x v="0"/>
    <x v="7"/>
  </r>
  <r>
    <x v="159"/>
    <s v="Michael Wilson"/>
    <x v="2"/>
    <n v="65"/>
    <x v="15"/>
    <x v="0"/>
    <x v="2"/>
    <x v="0"/>
    <x v="4"/>
    <x v="4"/>
    <n v="37"/>
    <s v="200GB Monthly Broadband Plan"/>
    <n v="25000"/>
    <n v="20"/>
    <n v="500000"/>
    <n v="168.48"/>
    <x v="0"/>
    <x v="7"/>
  </r>
  <r>
    <x v="159"/>
    <s v="Michael Wilson"/>
    <x v="2"/>
    <n v="65"/>
    <x v="15"/>
    <x v="0"/>
    <x v="3"/>
    <x v="0"/>
    <x v="4"/>
    <x v="4"/>
    <n v="37"/>
    <s v="30GB Monthly Broadband Plan"/>
    <n v="9000"/>
    <n v="1"/>
    <n v="9000"/>
    <n v="173.17"/>
    <x v="0"/>
    <x v="7"/>
  </r>
  <r>
    <x v="160"/>
    <s v="Grace Gallegos"/>
    <x v="2"/>
    <n v="33"/>
    <x v="18"/>
    <x v="0"/>
    <x v="1"/>
    <x v="1"/>
    <x v="4"/>
    <x v="4"/>
    <n v="36"/>
    <s v="1.5GB 2-Day Plan"/>
    <n v="600"/>
    <n v="1"/>
    <n v="600"/>
    <n v="16.989999999999998"/>
    <x v="1"/>
    <x v="2"/>
  </r>
  <r>
    <x v="160"/>
    <s v="Grace Gallegos"/>
    <x v="2"/>
    <n v="33"/>
    <x v="18"/>
    <x v="0"/>
    <x v="0"/>
    <x v="1"/>
    <x v="4"/>
    <x v="4"/>
    <n v="36"/>
    <s v="10GB+10mins Monthly Plan"/>
    <n v="4500"/>
    <n v="9"/>
    <n v="40500"/>
    <n v="58.77"/>
    <x v="1"/>
    <x v="2"/>
  </r>
  <r>
    <x v="161"/>
    <s v="Nura Jackson"/>
    <x v="2"/>
    <n v="52"/>
    <x v="1"/>
    <x v="0"/>
    <x v="3"/>
    <x v="1"/>
    <x v="3"/>
    <x v="3"/>
    <n v="37"/>
    <s v="120GB Monthly Broadband Plan"/>
    <n v="24000"/>
    <n v="2"/>
    <n v="48000"/>
    <n v="164.61"/>
    <x v="1"/>
    <x v="2"/>
  </r>
  <r>
    <x v="161"/>
    <s v="Nura Jackson"/>
    <x v="2"/>
    <n v="52"/>
    <x v="1"/>
    <x v="0"/>
    <x v="0"/>
    <x v="1"/>
    <x v="3"/>
    <x v="3"/>
    <n v="37"/>
    <s v="165GB Monthly Plan"/>
    <n v="35000"/>
    <n v="14"/>
    <n v="490000"/>
    <n v="109.5"/>
    <x v="1"/>
    <x v="2"/>
  </r>
  <r>
    <x v="161"/>
    <s v="Nura Jackson"/>
    <x v="2"/>
    <n v="52"/>
    <x v="1"/>
    <x v="0"/>
    <x v="2"/>
    <x v="1"/>
    <x v="3"/>
    <x v="3"/>
    <n v="37"/>
    <s v="150GB FUP Monthly Unlimited"/>
    <n v="20000"/>
    <n v="8"/>
    <n v="160000"/>
    <n v="147.33000000000001"/>
    <x v="1"/>
    <x v="2"/>
  </r>
  <r>
    <x v="162"/>
    <s v="Maryam Diaz"/>
    <x v="0"/>
    <n v="20"/>
    <x v="30"/>
    <x v="0"/>
    <x v="1"/>
    <x v="1"/>
    <x v="4"/>
    <x v="4"/>
    <n v="23"/>
    <s v="10GB+10mins Monthly Plan"/>
    <n v="4500"/>
    <n v="19"/>
    <n v="85500"/>
    <n v="162.24"/>
    <x v="1"/>
    <x v="2"/>
  </r>
  <r>
    <x v="163"/>
    <s v="Oghene Allison"/>
    <x v="2"/>
    <n v="70"/>
    <x v="1"/>
    <x v="0"/>
    <x v="2"/>
    <x v="0"/>
    <x v="0"/>
    <x v="0"/>
    <n v="51"/>
    <s v="300GB FUP Monthly Unlimited"/>
    <n v="30000"/>
    <n v="10"/>
    <n v="300000"/>
    <n v="65.069999999999993"/>
    <x v="1"/>
    <x v="2"/>
  </r>
  <r>
    <x v="163"/>
    <s v="Oghene Allison"/>
    <x v="2"/>
    <n v="70"/>
    <x v="1"/>
    <x v="0"/>
    <x v="1"/>
    <x v="0"/>
    <x v="0"/>
    <x v="0"/>
    <n v="51"/>
    <s v="1GB+1.5mins Daily Plan"/>
    <n v="500"/>
    <n v="17"/>
    <n v="8500"/>
    <n v="114.76"/>
    <x v="1"/>
    <x v="2"/>
  </r>
  <r>
    <x v="163"/>
    <s v="Oghene Allison"/>
    <x v="2"/>
    <n v="70"/>
    <x v="1"/>
    <x v="0"/>
    <x v="0"/>
    <x v="0"/>
    <x v="0"/>
    <x v="0"/>
    <n v="51"/>
    <s v="65GB Monthly Plan"/>
    <n v="16000"/>
    <n v="14"/>
    <n v="224000"/>
    <n v="27.55"/>
    <x v="1"/>
    <x v="2"/>
  </r>
  <r>
    <x v="164"/>
    <s v="Sade Suarez"/>
    <x v="2"/>
    <n v="51"/>
    <x v="21"/>
    <x v="2"/>
    <x v="1"/>
    <x v="0"/>
    <x v="2"/>
    <x v="2"/>
    <n v="16"/>
    <s v="1GB+1.5mins Daily Plan"/>
    <n v="500"/>
    <n v="13"/>
    <n v="6500"/>
    <n v="125.75"/>
    <x v="1"/>
    <x v="2"/>
  </r>
  <r>
    <x v="164"/>
    <s v="Sade Suarez"/>
    <x v="2"/>
    <n v="51"/>
    <x v="21"/>
    <x v="2"/>
    <x v="0"/>
    <x v="0"/>
    <x v="2"/>
    <x v="2"/>
    <n v="16"/>
    <s v="165GB Monthly Plan"/>
    <n v="35000"/>
    <n v="3"/>
    <n v="105000"/>
    <n v="15.57"/>
    <x v="1"/>
    <x v="2"/>
  </r>
  <r>
    <x v="164"/>
    <s v="Sade Suarez"/>
    <x v="2"/>
    <n v="51"/>
    <x v="21"/>
    <x v="2"/>
    <x v="3"/>
    <x v="0"/>
    <x v="2"/>
    <x v="2"/>
    <n v="16"/>
    <s v="60GB Monthly Broadband Plan"/>
    <n v="14500"/>
    <n v="9"/>
    <n v="130500"/>
    <n v="103.36"/>
    <x v="1"/>
    <x v="2"/>
  </r>
  <r>
    <x v="165"/>
    <s v="Ejiro Thomas"/>
    <x v="0"/>
    <n v="74"/>
    <x v="12"/>
    <x v="2"/>
    <x v="2"/>
    <x v="1"/>
    <x v="1"/>
    <x v="1"/>
    <n v="38"/>
    <s v="450GB 3-Month Broadband Plan"/>
    <n v="75000"/>
    <n v="14"/>
    <n v="1050000"/>
    <n v="43.96"/>
    <x v="1"/>
    <x v="2"/>
  </r>
  <r>
    <x v="165"/>
    <s v="Ejiro Thomas"/>
    <x v="0"/>
    <n v="74"/>
    <x v="12"/>
    <x v="2"/>
    <x v="3"/>
    <x v="1"/>
    <x v="1"/>
    <x v="1"/>
    <n v="38"/>
    <s v="150GB FUP Monthly Unlimited"/>
    <n v="20000"/>
    <n v="11"/>
    <n v="220000"/>
    <n v="99.2"/>
    <x v="1"/>
    <x v="2"/>
  </r>
  <r>
    <x v="166"/>
    <s v="Abubakar Weiss"/>
    <x v="1"/>
    <n v="59"/>
    <x v="21"/>
    <x v="2"/>
    <x v="3"/>
    <x v="1"/>
    <x v="1"/>
    <x v="1"/>
    <n v="51"/>
    <s v="150GB FUP Monthly Unlimited"/>
    <n v="20000"/>
    <n v="1"/>
    <n v="20000"/>
    <n v="88.54"/>
    <x v="0"/>
    <x v="7"/>
  </r>
  <r>
    <x v="166"/>
    <s v="Abubakar Weiss"/>
    <x v="1"/>
    <n v="59"/>
    <x v="21"/>
    <x v="2"/>
    <x v="1"/>
    <x v="1"/>
    <x v="1"/>
    <x v="1"/>
    <n v="51"/>
    <s v="20GB Monthly Plan"/>
    <n v="7500"/>
    <n v="5"/>
    <n v="37500"/>
    <n v="40.86"/>
    <x v="0"/>
    <x v="7"/>
  </r>
  <r>
    <x v="167"/>
    <s v="Maryam Dean"/>
    <x v="1"/>
    <n v="36"/>
    <x v="29"/>
    <x v="5"/>
    <x v="0"/>
    <x v="0"/>
    <x v="2"/>
    <x v="2"/>
    <n v="42"/>
    <s v="25GB Monthly Plan"/>
    <n v="9000"/>
    <n v="8"/>
    <n v="72000"/>
    <n v="145.33000000000001"/>
    <x v="0"/>
    <x v="7"/>
  </r>
  <r>
    <x v="167"/>
    <s v="Maryam Dean"/>
    <x v="1"/>
    <n v="36"/>
    <x v="29"/>
    <x v="5"/>
    <x v="3"/>
    <x v="0"/>
    <x v="2"/>
    <x v="2"/>
    <n v="42"/>
    <s v="60GB Monthly Broadband Plan"/>
    <n v="14500"/>
    <n v="4"/>
    <n v="58000"/>
    <n v="131.27000000000001"/>
    <x v="0"/>
    <x v="7"/>
  </r>
  <r>
    <x v="167"/>
    <s v="Maryam Dean"/>
    <x v="1"/>
    <n v="36"/>
    <x v="29"/>
    <x v="5"/>
    <x v="1"/>
    <x v="0"/>
    <x v="2"/>
    <x v="2"/>
    <n v="42"/>
    <s v="2.5GB 2-Day Plan"/>
    <n v="900"/>
    <n v="3"/>
    <n v="2700"/>
    <n v="43.08"/>
    <x v="0"/>
    <x v="7"/>
  </r>
  <r>
    <x v="168"/>
    <s v="Amaka Whitaker"/>
    <x v="0"/>
    <n v="44"/>
    <x v="8"/>
    <x v="2"/>
    <x v="0"/>
    <x v="1"/>
    <x v="2"/>
    <x v="2"/>
    <n v="1"/>
    <s v="65GB Monthly Plan"/>
    <n v="16000"/>
    <n v="3"/>
    <n v="48000"/>
    <n v="46.17"/>
    <x v="1"/>
    <x v="2"/>
  </r>
  <r>
    <x v="168"/>
    <s v="Amaka Whitaker"/>
    <x v="0"/>
    <n v="44"/>
    <x v="8"/>
    <x v="2"/>
    <x v="1"/>
    <x v="1"/>
    <x v="2"/>
    <x v="2"/>
    <n v="1"/>
    <s v="3.2GB 2-Day Plan"/>
    <n v="1000"/>
    <n v="12"/>
    <n v="12000"/>
    <n v="21.09"/>
    <x v="1"/>
    <x v="2"/>
  </r>
  <r>
    <x v="169"/>
    <s v="Maryam Dixon"/>
    <x v="2"/>
    <n v="33"/>
    <x v="6"/>
    <x v="1"/>
    <x v="0"/>
    <x v="0"/>
    <x v="1"/>
    <x v="1"/>
    <n v="42"/>
    <s v="165GB Monthly Plan"/>
    <n v="35000"/>
    <n v="7"/>
    <n v="245000"/>
    <n v="70.56"/>
    <x v="1"/>
    <x v="2"/>
  </r>
  <r>
    <x v="170"/>
    <s v="Obinna Miller"/>
    <x v="0"/>
    <n v="68"/>
    <x v="30"/>
    <x v="0"/>
    <x v="1"/>
    <x v="0"/>
    <x v="0"/>
    <x v="0"/>
    <n v="6"/>
    <s v="7GB Monthly Plan"/>
    <n v="3500"/>
    <n v="8"/>
    <n v="28000"/>
    <n v="158.32"/>
    <x v="1"/>
    <x v="2"/>
  </r>
  <r>
    <x v="170"/>
    <s v="Obinna Miller"/>
    <x v="0"/>
    <n v="68"/>
    <x v="30"/>
    <x v="0"/>
    <x v="0"/>
    <x v="0"/>
    <x v="0"/>
    <x v="0"/>
    <n v="6"/>
    <s v="25GB Monthly Plan"/>
    <n v="9000"/>
    <n v="8"/>
    <n v="72000"/>
    <n v="129.1"/>
    <x v="1"/>
    <x v="2"/>
  </r>
  <r>
    <x v="170"/>
    <s v="Obinna Miller"/>
    <x v="0"/>
    <n v="68"/>
    <x v="30"/>
    <x v="0"/>
    <x v="2"/>
    <x v="0"/>
    <x v="0"/>
    <x v="0"/>
    <n v="6"/>
    <s v="120GB Monthly Broadband Plan"/>
    <n v="24000"/>
    <n v="1"/>
    <n v="24000"/>
    <n v="155.9"/>
    <x v="1"/>
    <x v="2"/>
  </r>
  <r>
    <x v="171"/>
    <s v="Maryam Soto"/>
    <x v="2"/>
    <n v="42"/>
    <x v="8"/>
    <x v="2"/>
    <x v="1"/>
    <x v="0"/>
    <x v="2"/>
    <x v="2"/>
    <n v="48"/>
    <s v="20GB Monthly Plan"/>
    <n v="7500"/>
    <n v="16"/>
    <n v="120000"/>
    <n v="22.99"/>
    <x v="1"/>
    <x v="2"/>
  </r>
  <r>
    <x v="172"/>
    <s v="Kunle Jones"/>
    <x v="2"/>
    <n v="17"/>
    <x v="3"/>
    <x v="2"/>
    <x v="0"/>
    <x v="1"/>
    <x v="3"/>
    <x v="3"/>
    <n v="9"/>
    <s v="10GB+10mins Monthly Plan"/>
    <n v="4500"/>
    <n v="1"/>
    <n v="4500"/>
    <n v="117.68"/>
    <x v="1"/>
    <x v="2"/>
  </r>
  <r>
    <x v="172"/>
    <s v="Kunle Jones"/>
    <x v="2"/>
    <n v="17"/>
    <x v="3"/>
    <x v="2"/>
    <x v="1"/>
    <x v="1"/>
    <x v="3"/>
    <x v="3"/>
    <n v="9"/>
    <s v="1GB+1.5mins Daily Plan"/>
    <n v="500"/>
    <n v="2"/>
    <n v="1000"/>
    <n v="43.54"/>
    <x v="1"/>
    <x v="2"/>
  </r>
  <r>
    <x v="173"/>
    <s v="Tamuno Patton"/>
    <x v="2"/>
    <n v="80"/>
    <x v="14"/>
    <x v="5"/>
    <x v="1"/>
    <x v="1"/>
    <x v="1"/>
    <x v="1"/>
    <n v="28"/>
    <s v="25GB Monthly Plan"/>
    <n v="9000"/>
    <n v="7"/>
    <n v="63000"/>
    <n v="16.260000000000002"/>
    <x v="1"/>
    <x v="2"/>
  </r>
  <r>
    <x v="173"/>
    <s v="Tamuno Patton"/>
    <x v="2"/>
    <n v="80"/>
    <x v="14"/>
    <x v="5"/>
    <x v="1"/>
    <x v="1"/>
    <x v="1"/>
    <x v="1"/>
    <n v="28"/>
    <s v="1.5GB 2-Day Plan"/>
    <n v="600"/>
    <n v="13"/>
    <n v="7800"/>
    <n v="107.51"/>
    <x v="1"/>
    <x v="2"/>
  </r>
  <r>
    <x v="173"/>
    <s v="Tamuno Patton"/>
    <x v="2"/>
    <n v="80"/>
    <x v="14"/>
    <x v="5"/>
    <x v="3"/>
    <x v="1"/>
    <x v="1"/>
    <x v="1"/>
    <n v="28"/>
    <s v="120GB Monthly Broadband Plan"/>
    <n v="24000"/>
    <n v="3"/>
    <n v="72000"/>
    <n v="127.04"/>
    <x v="1"/>
    <x v="2"/>
  </r>
  <r>
    <x v="174"/>
    <s v="Maryam Martinez"/>
    <x v="0"/>
    <n v="71"/>
    <x v="7"/>
    <x v="4"/>
    <x v="3"/>
    <x v="0"/>
    <x v="4"/>
    <x v="4"/>
    <n v="16"/>
    <s v="30GB Monthly Broadband Plan"/>
    <n v="9000"/>
    <n v="5"/>
    <n v="45000"/>
    <n v="3.03"/>
    <x v="0"/>
    <x v="0"/>
  </r>
  <r>
    <x v="174"/>
    <s v="Maryam Martinez"/>
    <x v="0"/>
    <n v="71"/>
    <x v="7"/>
    <x v="4"/>
    <x v="0"/>
    <x v="0"/>
    <x v="4"/>
    <x v="4"/>
    <n v="16"/>
    <s v="65GB Monthly Plan"/>
    <n v="16000"/>
    <n v="12"/>
    <n v="192000"/>
    <n v="33.18"/>
    <x v="0"/>
    <x v="0"/>
  </r>
  <r>
    <x v="174"/>
    <s v="Maryam Martinez"/>
    <x v="0"/>
    <n v="71"/>
    <x v="7"/>
    <x v="4"/>
    <x v="1"/>
    <x v="0"/>
    <x v="4"/>
    <x v="4"/>
    <n v="16"/>
    <s v="16.5GB+10mins Monthly Plan"/>
    <n v="6500"/>
    <n v="9"/>
    <n v="58500"/>
    <n v="103.69"/>
    <x v="0"/>
    <x v="0"/>
  </r>
  <r>
    <x v="175"/>
    <s v="Amina Johnson"/>
    <x v="0"/>
    <n v="63"/>
    <x v="21"/>
    <x v="2"/>
    <x v="2"/>
    <x v="1"/>
    <x v="1"/>
    <x v="1"/>
    <n v="47"/>
    <s v="150GB FUP Monthly Unlimited"/>
    <n v="20000"/>
    <n v="19"/>
    <n v="380000"/>
    <n v="52.96"/>
    <x v="1"/>
    <x v="2"/>
  </r>
  <r>
    <x v="175"/>
    <s v="Amina Johnson"/>
    <x v="0"/>
    <n v="63"/>
    <x v="21"/>
    <x v="2"/>
    <x v="1"/>
    <x v="1"/>
    <x v="1"/>
    <x v="1"/>
    <n v="47"/>
    <s v="3.2GB 2-Day Plan"/>
    <n v="1000"/>
    <n v="17"/>
    <n v="17000"/>
    <n v="99.48"/>
    <x v="1"/>
    <x v="2"/>
  </r>
  <r>
    <x v="176"/>
    <s v="Ejiro Johnson"/>
    <x v="2"/>
    <n v="23"/>
    <x v="12"/>
    <x v="2"/>
    <x v="3"/>
    <x v="0"/>
    <x v="2"/>
    <x v="2"/>
    <n v="24"/>
    <s v="30GB Monthly Broadband Plan"/>
    <n v="9000"/>
    <n v="1"/>
    <n v="9000"/>
    <n v="171.81"/>
    <x v="1"/>
    <x v="2"/>
  </r>
  <r>
    <x v="176"/>
    <s v="Ejiro Johnson"/>
    <x v="2"/>
    <n v="23"/>
    <x v="12"/>
    <x v="2"/>
    <x v="1"/>
    <x v="0"/>
    <x v="2"/>
    <x v="2"/>
    <n v="24"/>
    <s v="500MB Daily Plan"/>
    <n v="350"/>
    <n v="12"/>
    <n v="4200"/>
    <n v="9.67"/>
    <x v="1"/>
    <x v="2"/>
  </r>
  <r>
    <x v="176"/>
    <s v="Ejiro Johnson"/>
    <x v="2"/>
    <n v="23"/>
    <x v="12"/>
    <x v="2"/>
    <x v="2"/>
    <x v="0"/>
    <x v="2"/>
    <x v="2"/>
    <n v="24"/>
    <s v="450GB 3-Month Broadband Plan"/>
    <n v="75000"/>
    <n v="6"/>
    <n v="450000"/>
    <n v="184.09"/>
    <x v="1"/>
    <x v="2"/>
  </r>
  <r>
    <x v="177"/>
    <s v="Bola Curtis"/>
    <x v="2"/>
    <n v="69"/>
    <x v="16"/>
    <x v="3"/>
    <x v="2"/>
    <x v="1"/>
    <x v="2"/>
    <x v="2"/>
    <n v="16"/>
    <s v="300GB FUP Monthly Unlimited"/>
    <n v="30000"/>
    <n v="17"/>
    <n v="510000"/>
    <n v="45.03"/>
    <x v="0"/>
    <x v="3"/>
  </r>
  <r>
    <x v="177"/>
    <s v="Bola Curtis"/>
    <x v="2"/>
    <n v="69"/>
    <x v="16"/>
    <x v="3"/>
    <x v="3"/>
    <x v="1"/>
    <x v="2"/>
    <x v="2"/>
    <n v="16"/>
    <s v="30GB Monthly Broadband Plan"/>
    <n v="9000"/>
    <n v="3"/>
    <n v="27000"/>
    <n v="190.84"/>
    <x v="0"/>
    <x v="3"/>
  </r>
  <r>
    <x v="177"/>
    <s v="Bola Curtis"/>
    <x v="2"/>
    <n v="69"/>
    <x v="16"/>
    <x v="3"/>
    <x v="1"/>
    <x v="1"/>
    <x v="2"/>
    <x v="2"/>
    <n v="16"/>
    <s v="12.5GB Monthly Plan"/>
    <n v="5500"/>
    <n v="10"/>
    <n v="55000"/>
    <n v="173.27"/>
    <x v="0"/>
    <x v="3"/>
  </r>
  <r>
    <x v="178"/>
    <s v="Ese Haley"/>
    <x v="2"/>
    <n v="27"/>
    <x v="2"/>
    <x v="1"/>
    <x v="1"/>
    <x v="0"/>
    <x v="2"/>
    <x v="2"/>
    <n v="24"/>
    <s v="25GB Monthly Plan"/>
    <n v="9000"/>
    <n v="16"/>
    <n v="144000"/>
    <n v="118.54"/>
    <x v="1"/>
    <x v="2"/>
  </r>
  <r>
    <x v="178"/>
    <s v="Ese Haley"/>
    <x v="2"/>
    <n v="27"/>
    <x v="2"/>
    <x v="1"/>
    <x v="1"/>
    <x v="0"/>
    <x v="2"/>
    <x v="2"/>
    <n v="24"/>
    <s v="500MB Daily Plan"/>
    <n v="350"/>
    <n v="18"/>
    <n v="6300"/>
    <n v="146.63"/>
    <x v="1"/>
    <x v="2"/>
  </r>
  <r>
    <x v="179"/>
    <s v="Halima Walker"/>
    <x v="2"/>
    <n v="35"/>
    <x v="34"/>
    <x v="3"/>
    <x v="3"/>
    <x v="1"/>
    <x v="3"/>
    <x v="3"/>
    <n v="2"/>
    <s v="60GB Monthly Broadband Plan"/>
    <n v="14500"/>
    <n v="10"/>
    <n v="145000"/>
    <n v="169.88"/>
    <x v="1"/>
    <x v="2"/>
  </r>
  <r>
    <x v="179"/>
    <s v="Halima Walker"/>
    <x v="2"/>
    <n v="35"/>
    <x v="34"/>
    <x v="3"/>
    <x v="0"/>
    <x v="1"/>
    <x v="3"/>
    <x v="3"/>
    <n v="2"/>
    <s v="65GB Monthly Plan"/>
    <n v="16000"/>
    <n v="8"/>
    <n v="128000"/>
    <n v="41.44"/>
    <x v="1"/>
    <x v="2"/>
  </r>
  <r>
    <x v="179"/>
    <s v="Halima Walker"/>
    <x v="2"/>
    <n v="35"/>
    <x v="34"/>
    <x v="3"/>
    <x v="1"/>
    <x v="1"/>
    <x v="3"/>
    <x v="3"/>
    <n v="2"/>
    <s v="20GB Monthly Plan"/>
    <n v="7500"/>
    <n v="2"/>
    <n v="15000"/>
    <n v="98.66"/>
    <x v="1"/>
    <x v="2"/>
  </r>
  <r>
    <x v="180"/>
    <s v="Obinna Mills"/>
    <x v="2"/>
    <n v="51"/>
    <x v="33"/>
    <x v="1"/>
    <x v="1"/>
    <x v="0"/>
    <x v="3"/>
    <x v="3"/>
    <n v="59"/>
    <s v="3.2GB 2-Day Plan"/>
    <n v="1000"/>
    <n v="17"/>
    <n v="17000"/>
    <n v="116.36"/>
    <x v="1"/>
    <x v="2"/>
  </r>
  <r>
    <x v="180"/>
    <s v="Obinna Mills"/>
    <x v="2"/>
    <n v="51"/>
    <x v="33"/>
    <x v="1"/>
    <x v="2"/>
    <x v="0"/>
    <x v="3"/>
    <x v="3"/>
    <n v="59"/>
    <s v="300GB FUP Monthly Unlimited"/>
    <n v="30000"/>
    <n v="13"/>
    <n v="390000"/>
    <n v="127.62"/>
    <x v="1"/>
    <x v="2"/>
  </r>
  <r>
    <x v="181"/>
    <s v="Kunle Shaw"/>
    <x v="1"/>
    <n v="23"/>
    <x v="0"/>
    <x v="0"/>
    <x v="2"/>
    <x v="0"/>
    <x v="2"/>
    <x v="2"/>
    <n v="16"/>
    <s v="1.5TB Yearly Broadband Plan"/>
    <n v="150000"/>
    <n v="3"/>
    <n v="450000"/>
    <n v="54.76"/>
    <x v="1"/>
    <x v="2"/>
  </r>
  <r>
    <x v="181"/>
    <s v="Kunle Shaw"/>
    <x v="1"/>
    <n v="23"/>
    <x v="0"/>
    <x v="0"/>
    <x v="0"/>
    <x v="0"/>
    <x v="2"/>
    <x v="2"/>
    <n v="16"/>
    <s v="10GB+10mins Monthly Plan"/>
    <n v="4500"/>
    <n v="19"/>
    <n v="85500"/>
    <n v="27.65"/>
    <x v="1"/>
    <x v="2"/>
  </r>
  <r>
    <x v="182"/>
    <s v="Ngozi Webb"/>
    <x v="2"/>
    <n v="35"/>
    <x v="13"/>
    <x v="4"/>
    <x v="2"/>
    <x v="0"/>
    <x v="2"/>
    <x v="2"/>
    <n v="29"/>
    <s v="120GB Monthly Broadband Plan"/>
    <n v="24000"/>
    <n v="4"/>
    <n v="96000"/>
    <n v="92.94"/>
    <x v="1"/>
    <x v="2"/>
  </r>
  <r>
    <x v="182"/>
    <s v="Ngozi Webb"/>
    <x v="2"/>
    <n v="35"/>
    <x v="13"/>
    <x v="4"/>
    <x v="3"/>
    <x v="0"/>
    <x v="2"/>
    <x v="2"/>
    <n v="29"/>
    <s v="30GB Monthly Broadband Plan"/>
    <n v="9000"/>
    <n v="10"/>
    <n v="90000"/>
    <n v="31.94"/>
    <x v="1"/>
    <x v="2"/>
  </r>
  <r>
    <x v="182"/>
    <s v="Ngozi Webb"/>
    <x v="2"/>
    <n v="35"/>
    <x v="13"/>
    <x v="4"/>
    <x v="1"/>
    <x v="0"/>
    <x v="2"/>
    <x v="2"/>
    <n v="29"/>
    <s v="65GB Monthly Plan"/>
    <n v="16000"/>
    <n v="11"/>
    <n v="176000"/>
    <n v="43.4"/>
    <x v="1"/>
    <x v="2"/>
  </r>
  <r>
    <x v="183"/>
    <s v="Obinna Young"/>
    <x v="0"/>
    <n v="27"/>
    <x v="7"/>
    <x v="4"/>
    <x v="1"/>
    <x v="1"/>
    <x v="2"/>
    <x v="2"/>
    <n v="26"/>
    <s v="12.5GB Monthly Plan"/>
    <n v="5500"/>
    <n v="18"/>
    <n v="99000"/>
    <n v="111.41"/>
    <x v="0"/>
    <x v="6"/>
  </r>
  <r>
    <x v="184"/>
    <s v="Halima Harrison"/>
    <x v="2"/>
    <n v="28"/>
    <x v="2"/>
    <x v="1"/>
    <x v="0"/>
    <x v="0"/>
    <x v="1"/>
    <x v="1"/>
    <n v="52"/>
    <s v="10GB+10mins Monthly Plan"/>
    <n v="4500"/>
    <n v="12"/>
    <n v="54000"/>
    <n v="164.82"/>
    <x v="0"/>
    <x v="1"/>
  </r>
  <r>
    <x v="185"/>
    <s v="Chinedu Brown"/>
    <x v="2"/>
    <n v="49"/>
    <x v="23"/>
    <x v="1"/>
    <x v="2"/>
    <x v="0"/>
    <x v="4"/>
    <x v="4"/>
    <n v="5"/>
    <s v="150GB FUP Monthly Unlimited"/>
    <n v="20000"/>
    <n v="15"/>
    <n v="300000"/>
    <n v="9.02"/>
    <x v="1"/>
    <x v="2"/>
  </r>
  <r>
    <x v="186"/>
    <s v="Sade Cruz"/>
    <x v="0"/>
    <n v="37"/>
    <x v="0"/>
    <x v="0"/>
    <x v="2"/>
    <x v="1"/>
    <x v="4"/>
    <x v="4"/>
    <n v="32"/>
    <s v="60GB Monthly Broadband Plan"/>
    <n v="14500"/>
    <n v="9"/>
    <n v="130500"/>
    <n v="181.71"/>
    <x v="1"/>
    <x v="2"/>
  </r>
  <r>
    <x v="187"/>
    <s v="Zainab Mcguire"/>
    <x v="2"/>
    <n v="73"/>
    <x v="5"/>
    <x v="0"/>
    <x v="1"/>
    <x v="0"/>
    <x v="2"/>
    <x v="2"/>
    <n v="40"/>
    <s v="1GB+1.5mins Daily Plan"/>
    <n v="500"/>
    <n v="14"/>
    <n v="7000"/>
    <n v="76.91"/>
    <x v="1"/>
    <x v="2"/>
  </r>
  <r>
    <x v="187"/>
    <s v="Zainab Mcguire"/>
    <x v="2"/>
    <n v="73"/>
    <x v="5"/>
    <x v="0"/>
    <x v="3"/>
    <x v="0"/>
    <x v="2"/>
    <x v="2"/>
    <n v="40"/>
    <s v="150GB FUP Monthly Unlimited"/>
    <n v="20000"/>
    <n v="17"/>
    <n v="340000"/>
    <n v="128.71"/>
    <x v="1"/>
    <x v="2"/>
  </r>
  <r>
    <x v="187"/>
    <s v="Zainab Mcguire"/>
    <x v="2"/>
    <n v="73"/>
    <x v="5"/>
    <x v="0"/>
    <x v="2"/>
    <x v="0"/>
    <x v="2"/>
    <x v="2"/>
    <n v="40"/>
    <s v="60GB Monthly Broadband Plan"/>
    <n v="14500"/>
    <n v="18"/>
    <n v="261000"/>
    <n v="126.34"/>
    <x v="1"/>
    <x v="2"/>
  </r>
  <r>
    <x v="188"/>
    <s v="Funke Thomas"/>
    <x v="2"/>
    <n v="64"/>
    <x v="25"/>
    <x v="3"/>
    <x v="2"/>
    <x v="1"/>
    <x v="2"/>
    <x v="2"/>
    <n v="35"/>
    <s v="300GB FUP Monthly Unlimited"/>
    <n v="30000"/>
    <n v="20"/>
    <n v="600000"/>
    <n v="5.7"/>
    <x v="1"/>
    <x v="2"/>
  </r>
  <r>
    <x v="188"/>
    <s v="Funke Thomas"/>
    <x v="2"/>
    <n v="64"/>
    <x v="25"/>
    <x v="3"/>
    <x v="0"/>
    <x v="1"/>
    <x v="2"/>
    <x v="2"/>
    <n v="35"/>
    <s v="10GB+10mins Monthly Plan"/>
    <n v="4500"/>
    <n v="9"/>
    <n v="40500"/>
    <n v="6.35"/>
    <x v="1"/>
    <x v="2"/>
  </r>
  <r>
    <x v="188"/>
    <s v="Funke Thomas"/>
    <x v="2"/>
    <n v="64"/>
    <x v="25"/>
    <x v="3"/>
    <x v="1"/>
    <x v="1"/>
    <x v="2"/>
    <x v="2"/>
    <n v="35"/>
    <s v="2.5GB 2-Day Plan"/>
    <n v="900"/>
    <n v="16"/>
    <n v="14400"/>
    <n v="161.83000000000001"/>
    <x v="1"/>
    <x v="2"/>
  </r>
  <r>
    <x v="189"/>
    <s v="Sarah Meyer"/>
    <x v="2"/>
    <n v="61"/>
    <x v="16"/>
    <x v="3"/>
    <x v="3"/>
    <x v="0"/>
    <x v="0"/>
    <x v="0"/>
    <n v="7"/>
    <s v="300GB FUP Monthly Unlimited"/>
    <n v="30000"/>
    <n v="6"/>
    <n v="180000"/>
    <n v="187.07"/>
    <x v="0"/>
    <x v="1"/>
  </r>
  <r>
    <x v="189"/>
    <s v="Sarah Meyer"/>
    <x v="2"/>
    <n v="61"/>
    <x v="16"/>
    <x v="3"/>
    <x v="1"/>
    <x v="0"/>
    <x v="0"/>
    <x v="0"/>
    <n v="7"/>
    <s v="1.5GB 2-Day Plan"/>
    <n v="600"/>
    <n v="11"/>
    <n v="6600"/>
    <n v="47.69"/>
    <x v="0"/>
    <x v="1"/>
  </r>
  <r>
    <x v="189"/>
    <s v="Sarah Meyer"/>
    <x v="2"/>
    <n v="61"/>
    <x v="16"/>
    <x v="3"/>
    <x v="0"/>
    <x v="0"/>
    <x v="0"/>
    <x v="0"/>
    <n v="7"/>
    <s v="25GB Monthly Plan"/>
    <n v="9000"/>
    <n v="1"/>
    <n v="9000"/>
    <n v="182.84"/>
    <x v="0"/>
    <x v="1"/>
  </r>
  <r>
    <x v="190"/>
    <s v="Oghene Schroeder"/>
    <x v="1"/>
    <n v="34"/>
    <x v="18"/>
    <x v="0"/>
    <x v="3"/>
    <x v="1"/>
    <x v="0"/>
    <x v="0"/>
    <n v="35"/>
    <s v="150GB FUP Monthly Unlimited"/>
    <n v="20000"/>
    <n v="1"/>
    <n v="20000"/>
    <n v="120.53"/>
    <x v="1"/>
    <x v="2"/>
  </r>
  <r>
    <x v="191"/>
    <s v="Sarah Thomas"/>
    <x v="2"/>
    <n v="77"/>
    <x v="34"/>
    <x v="3"/>
    <x v="2"/>
    <x v="1"/>
    <x v="0"/>
    <x v="0"/>
    <n v="59"/>
    <s v="30GB Monthly Broadband Plan"/>
    <n v="9000"/>
    <n v="19"/>
    <n v="171000"/>
    <n v="4.87"/>
    <x v="1"/>
    <x v="2"/>
  </r>
  <r>
    <x v="192"/>
    <s v="Obinna Dunn"/>
    <x v="1"/>
    <n v="30"/>
    <x v="8"/>
    <x v="2"/>
    <x v="2"/>
    <x v="1"/>
    <x v="4"/>
    <x v="4"/>
    <n v="5"/>
    <s v="300GB FUP Monthly Unlimited"/>
    <n v="30000"/>
    <n v="14"/>
    <n v="420000"/>
    <n v="195.18"/>
    <x v="1"/>
    <x v="2"/>
  </r>
  <r>
    <x v="192"/>
    <s v="Obinna Dunn"/>
    <x v="1"/>
    <n v="30"/>
    <x v="8"/>
    <x v="2"/>
    <x v="0"/>
    <x v="1"/>
    <x v="4"/>
    <x v="4"/>
    <n v="5"/>
    <s v="165GB Monthly Plan"/>
    <n v="35000"/>
    <n v="6"/>
    <n v="210000"/>
    <n v="130.01"/>
    <x v="1"/>
    <x v="2"/>
  </r>
  <r>
    <x v="193"/>
    <s v="Oghene Munoz"/>
    <x v="1"/>
    <n v="44"/>
    <x v="20"/>
    <x v="4"/>
    <x v="1"/>
    <x v="1"/>
    <x v="0"/>
    <x v="0"/>
    <n v="20"/>
    <s v="1.5GB 2-Day Plan"/>
    <n v="600"/>
    <n v="20"/>
    <n v="12000"/>
    <n v="120.68"/>
    <x v="0"/>
    <x v="3"/>
  </r>
  <r>
    <x v="193"/>
    <s v="Oghene Munoz"/>
    <x v="1"/>
    <n v="44"/>
    <x v="20"/>
    <x v="4"/>
    <x v="2"/>
    <x v="1"/>
    <x v="0"/>
    <x v="0"/>
    <n v="20"/>
    <s v="60GB Monthly Broadband Plan"/>
    <n v="14500"/>
    <n v="4"/>
    <n v="58000"/>
    <n v="128.11000000000001"/>
    <x v="0"/>
    <x v="3"/>
  </r>
  <r>
    <x v="193"/>
    <s v="Oghene Munoz"/>
    <x v="1"/>
    <n v="44"/>
    <x v="20"/>
    <x v="4"/>
    <x v="3"/>
    <x v="1"/>
    <x v="0"/>
    <x v="0"/>
    <n v="20"/>
    <s v="60GB Monthly Broadband Plan"/>
    <n v="14500"/>
    <n v="3"/>
    <n v="43500"/>
    <n v="28.56"/>
    <x v="0"/>
    <x v="3"/>
  </r>
  <r>
    <x v="194"/>
    <s v="Halima Burns"/>
    <x v="0"/>
    <n v="60"/>
    <x v="32"/>
    <x v="0"/>
    <x v="0"/>
    <x v="0"/>
    <x v="2"/>
    <x v="2"/>
    <n v="41"/>
    <s v="65GB Monthly Plan"/>
    <n v="16000"/>
    <n v="4"/>
    <n v="64000"/>
    <n v="70.42"/>
    <x v="1"/>
    <x v="2"/>
  </r>
  <r>
    <x v="194"/>
    <s v="Halima Burns"/>
    <x v="0"/>
    <n v="60"/>
    <x v="32"/>
    <x v="0"/>
    <x v="3"/>
    <x v="0"/>
    <x v="2"/>
    <x v="2"/>
    <n v="41"/>
    <s v="30GB Monthly Broadband Plan"/>
    <n v="9000"/>
    <n v="15"/>
    <n v="135000"/>
    <n v="10.11"/>
    <x v="1"/>
    <x v="2"/>
  </r>
  <r>
    <x v="195"/>
    <s v="Ibim Murphy"/>
    <x v="2"/>
    <n v="37"/>
    <x v="15"/>
    <x v="0"/>
    <x v="1"/>
    <x v="1"/>
    <x v="2"/>
    <x v="2"/>
    <n v="57"/>
    <s v="500MB Daily Plan"/>
    <n v="350"/>
    <n v="3"/>
    <n v="1050"/>
    <n v="32.950000000000003"/>
    <x v="1"/>
    <x v="2"/>
  </r>
  <r>
    <x v="196"/>
    <s v="Bola Potter"/>
    <x v="0"/>
    <n v="53"/>
    <x v="17"/>
    <x v="1"/>
    <x v="0"/>
    <x v="1"/>
    <x v="1"/>
    <x v="1"/>
    <n v="17"/>
    <s v="65GB Monthly Plan"/>
    <n v="16000"/>
    <n v="3"/>
    <n v="48000"/>
    <n v="109.64"/>
    <x v="1"/>
    <x v="2"/>
  </r>
  <r>
    <x v="196"/>
    <s v="Bola Potter"/>
    <x v="0"/>
    <n v="53"/>
    <x v="17"/>
    <x v="1"/>
    <x v="2"/>
    <x v="1"/>
    <x v="1"/>
    <x v="1"/>
    <n v="17"/>
    <s v="200GB Monthly Broadband Plan"/>
    <n v="25000"/>
    <n v="20"/>
    <n v="500000"/>
    <n v="119.01"/>
    <x v="1"/>
    <x v="2"/>
  </r>
  <r>
    <x v="197"/>
    <s v="John Morales"/>
    <x v="2"/>
    <n v="19"/>
    <x v="0"/>
    <x v="0"/>
    <x v="0"/>
    <x v="0"/>
    <x v="0"/>
    <x v="0"/>
    <n v="39"/>
    <s v="10GB+10mins Monthly Plan"/>
    <n v="4500"/>
    <n v="18"/>
    <n v="81000"/>
    <n v="139.59"/>
    <x v="0"/>
    <x v="4"/>
  </r>
  <r>
    <x v="198"/>
    <s v="Saidu Tucker"/>
    <x v="0"/>
    <n v="52"/>
    <x v="24"/>
    <x v="4"/>
    <x v="0"/>
    <x v="0"/>
    <x v="4"/>
    <x v="4"/>
    <n v="7"/>
    <s v="25GB Monthly Plan"/>
    <n v="9000"/>
    <n v="3"/>
    <n v="27000"/>
    <n v="1.26"/>
    <x v="1"/>
    <x v="2"/>
  </r>
  <r>
    <x v="198"/>
    <s v="Saidu Tucker"/>
    <x v="0"/>
    <n v="52"/>
    <x v="24"/>
    <x v="4"/>
    <x v="3"/>
    <x v="0"/>
    <x v="4"/>
    <x v="4"/>
    <n v="7"/>
    <s v="300GB FUP Monthly Unlimited"/>
    <n v="30000"/>
    <n v="20"/>
    <n v="600000"/>
    <n v="164.87"/>
    <x v="1"/>
    <x v="2"/>
  </r>
  <r>
    <x v="199"/>
    <s v="John Mcgrath"/>
    <x v="2"/>
    <n v="41"/>
    <x v="13"/>
    <x v="4"/>
    <x v="3"/>
    <x v="0"/>
    <x v="2"/>
    <x v="2"/>
    <n v="14"/>
    <s v="60GB Monthly Broadband Plan"/>
    <n v="14500"/>
    <n v="9"/>
    <n v="130500"/>
    <n v="94.45"/>
    <x v="1"/>
    <x v="2"/>
  </r>
  <r>
    <x v="199"/>
    <s v="John Mcgrath"/>
    <x v="2"/>
    <n v="41"/>
    <x v="13"/>
    <x v="4"/>
    <x v="0"/>
    <x v="0"/>
    <x v="2"/>
    <x v="2"/>
    <n v="14"/>
    <s v="65GB Monthly Plan"/>
    <n v="16000"/>
    <n v="13"/>
    <n v="208000"/>
    <n v="128.55000000000001"/>
    <x v="1"/>
    <x v="2"/>
  </r>
  <r>
    <x v="200"/>
    <s v="Shehu Hays"/>
    <x v="2"/>
    <n v="63"/>
    <x v="6"/>
    <x v="1"/>
    <x v="0"/>
    <x v="1"/>
    <x v="1"/>
    <x v="1"/>
    <n v="12"/>
    <s v="65GB Monthly Plan"/>
    <n v="16000"/>
    <n v="4"/>
    <n v="64000"/>
    <n v="30.65"/>
    <x v="0"/>
    <x v="5"/>
  </r>
  <r>
    <x v="200"/>
    <s v="Shehu Hays"/>
    <x v="2"/>
    <n v="63"/>
    <x v="6"/>
    <x v="1"/>
    <x v="1"/>
    <x v="1"/>
    <x v="1"/>
    <x v="1"/>
    <n v="12"/>
    <s v="3.2GB 2-Day Plan"/>
    <n v="1000"/>
    <n v="18"/>
    <n v="18000"/>
    <n v="133.79"/>
    <x v="0"/>
    <x v="5"/>
  </r>
  <r>
    <x v="201"/>
    <s v="Ibim Castro"/>
    <x v="2"/>
    <n v="45"/>
    <x v="4"/>
    <x v="3"/>
    <x v="0"/>
    <x v="1"/>
    <x v="3"/>
    <x v="3"/>
    <n v="53"/>
    <s v="25GB Monthly Plan"/>
    <n v="9000"/>
    <n v="2"/>
    <n v="18000"/>
    <n v="16.25"/>
    <x v="1"/>
    <x v="2"/>
  </r>
  <r>
    <x v="201"/>
    <s v="Ibim Castro"/>
    <x v="2"/>
    <n v="45"/>
    <x v="4"/>
    <x v="3"/>
    <x v="1"/>
    <x v="1"/>
    <x v="3"/>
    <x v="3"/>
    <n v="53"/>
    <s v="16.5GB+10mins Monthly Plan"/>
    <n v="6500"/>
    <n v="17"/>
    <n v="110500"/>
    <n v="114.46"/>
    <x v="1"/>
    <x v="2"/>
  </r>
  <r>
    <x v="202"/>
    <s v="Obinna Patterson"/>
    <x v="2"/>
    <n v="31"/>
    <x v="30"/>
    <x v="0"/>
    <x v="1"/>
    <x v="0"/>
    <x v="0"/>
    <x v="0"/>
    <n v="11"/>
    <s v="500MB Daily Plan"/>
    <n v="350"/>
    <n v="5"/>
    <n v="1750"/>
    <n v="199.46"/>
    <x v="0"/>
    <x v="5"/>
  </r>
  <r>
    <x v="203"/>
    <s v="Saidu Munoz"/>
    <x v="2"/>
    <n v="56"/>
    <x v="23"/>
    <x v="1"/>
    <x v="1"/>
    <x v="0"/>
    <x v="3"/>
    <x v="3"/>
    <n v="25"/>
    <s v="16.5GB+10mins Monthly Plan"/>
    <n v="6500"/>
    <n v="4"/>
    <n v="26000"/>
    <n v="156.44999999999999"/>
    <x v="1"/>
    <x v="2"/>
  </r>
  <r>
    <x v="203"/>
    <s v="Saidu Munoz"/>
    <x v="2"/>
    <n v="56"/>
    <x v="23"/>
    <x v="1"/>
    <x v="3"/>
    <x v="0"/>
    <x v="3"/>
    <x v="3"/>
    <n v="25"/>
    <s v="60GB Monthly Broadband Plan"/>
    <n v="14500"/>
    <n v="19"/>
    <n v="275500"/>
    <n v="30.35"/>
    <x v="1"/>
    <x v="2"/>
  </r>
  <r>
    <x v="204"/>
    <s v="Ngozi Wood"/>
    <x v="1"/>
    <n v="29"/>
    <x v="13"/>
    <x v="4"/>
    <x v="1"/>
    <x v="1"/>
    <x v="4"/>
    <x v="4"/>
    <n v="56"/>
    <s v="1.5GB 2-Day Plan"/>
    <n v="600"/>
    <n v="5"/>
    <n v="3000"/>
    <n v="55.45"/>
    <x v="0"/>
    <x v="7"/>
  </r>
  <r>
    <x v="204"/>
    <s v="Ngozi Wood"/>
    <x v="1"/>
    <n v="29"/>
    <x v="13"/>
    <x v="4"/>
    <x v="3"/>
    <x v="1"/>
    <x v="4"/>
    <x v="4"/>
    <n v="56"/>
    <s v="120GB Monthly Broadband Plan"/>
    <n v="24000"/>
    <n v="13"/>
    <n v="312000"/>
    <n v="121.93"/>
    <x v="0"/>
    <x v="7"/>
  </r>
  <r>
    <x v="205"/>
    <s v="Bola Miller"/>
    <x v="2"/>
    <n v="66"/>
    <x v="26"/>
    <x v="5"/>
    <x v="2"/>
    <x v="0"/>
    <x v="2"/>
    <x v="2"/>
    <n v="4"/>
    <s v="120GB Monthly Broadband Plan"/>
    <n v="24000"/>
    <n v="16"/>
    <n v="384000"/>
    <n v="62.53"/>
    <x v="1"/>
    <x v="2"/>
  </r>
  <r>
    <x v="206"/>
    <s v="Ngozi Acevedo"/>
    <x v="2"/>
    <n v="45"/>
    <x v="21"/>
    <x v="2"/>
    <x v="3"/>
    <x v="1"/>
    <x v="2"/>
    <x v="2"/>
    <n v="48"/>
    <s v="150GB FUP Monthly Unlimited"/>
    <n v="20000"/>
    <n v="14"/>
    <n v="280000"/>
    <n v="182.73"/>
    <x v="0"/>
    <x v="5"/>
  </r>
  <r>
    <x v="206"/>
    <s v="Ngozi Acevedo"/>
    <x v="2"/>
    <n v="45"/>
    <x v="21"/>
    <x v="2"/>
    <x v="1"/>
    <x v="1"/>
    <x v="2"/>
    <x v="2"/>
    <n v="48"/>
    <s v="12.5GB Monthly Plan"/>
    <n v="5500"/>
    <n v="12"/>
    <n v="66000"/>
    <n v="152.02000000000001"/>
    <x v="0"/>
    <x v="5"/>
  </r>
  <r>
    <x v="206"/>
    <s v="Ngozi Acevedo"/>
    <x v="2"/>
    <n v="45"/>
    <x v="21"/>
    <x v="2"/>
    <x v="0"/>
    <x v="1"/>
    <x v="2"/>
    <x v="2"/>
    <n v="48"/>
    <s v="65GB Monthly Plan"/>
    <n v="16000"/>
    <n v="6"/>
    <n v="96000"/>
    <n v="103.3"/>
    <x v="0"/>
    <x v="5"/>
  </r>
  <r>
    <x v="207"/>
    <s v="Kunle Bird"/>
    <x v="0"/>
    <n v="55"/>
    <x v="28"/>
    <x v="1"/>
    <x v="3"/>
    <x v="1"/>
    <x v="0"/>
    <x v="0"/>
    <n v="9"/>
    <s v="150GB FUP Monthly Unlimited"/>
    <n v="20000"/>
    <n v="2"/>
    <n v="40000"/>
    <n v="7.1"/>
    <x v="0"/>
    <x v="1"/>
  </r>
  <r>
    <x v="208"/>
    <s v="Ejiro Gill"/>
    <x v="2"/>
    <n v="41"/>
    <x v="29"/>
    <x v="5"/>
    <x v="3"/>
    <x v="1"/>
    <x v="3"/>
    <x v="3"/>
    <n v="53"/>
    <s v="150GB FUP Monthly Unlimited"/>
    <n v="20000"/>
    <n v="20"/>
    <n v="400000"/>
    <n v="74.81"/>
    <x v="1"/>
    <x v="2"/>
  </r>
  <r>
    <x v="209"/>
    <s v="Alabo Clay"/>
    <x v="2"/>
    <n v="38"/>
    <x v="31"/>
    <x v="2"/>
    <x v="3"/>
    <x v="1"/>
    <x v="2"/>
    <x v="2"/>
    <n v="23"/>
    <s v="60GB Monthly Broadband Plan"/>
    <n v="14500"/>
    <n v="19"/>
    <n v="275500"/>
    <n v="10.41"/>
    <x v="1"/>
    <x v="2"/>
  </r>
  <r>
    <x v="209"/>
    <s v="Alabo Clay"/>
    <x v="2"/>
    <n v="38"/>
    <x v="31"/>
    <x v="2"/>
    <x v="1"/>
    <x v="1"/>
    <x v="2"/>
    <x v="2"/>
    <n v="23"/>
    <s v="10GB+10mins Monthly Plan"/>
    <n v="4500"/>
    <n v="8"/>
    <n v="36000"/>
    <n v="171.49"/>
    <x v="1"/>
    <x v="2"/>
  </r>
  <r>
    <x v="209"/>
    <s v="Alabo Clay"/>
    <x v="2"/>
    <n v="38"/>
    <x v="31"/>
    <x v="2"/>
    <x v="1"/>
    <x v="1"/>
    <x v="2"/>
    <x v="2"/>
    <n v="23"/>
    <s v="500MB Daily Plan"/>
    <n v="350"/>
    <n v="14"/>
    <n v="4900"/>
    <n v="54.18"/>
    <x v="1"/>
    <x v="2"/>
  </r>
  <r>
    <x v="210"/>
    <s v="Michael Williams"/>
    <x v="2"/>
    <n v="18"/>
    <x v="34"/>
    <x v="3"/>
    <x v="0"/>
    <x v="1"/>
    <x v="0"/>
    <x v="0"/>
    <n v="59"/>
    <s v="10GB+10mins Monthly Plan"/>
    <n v="4500"/>
    <n v="10"/>
    <n v="45000"/>
    <n v="121.86"/>
    <x v="1"/>
    <x v="2"/>
  </r>
  <r>
    <x v="211"/>
    <s v="Zainab Clark"/>
    <x v="1"/>
    <n v="70"/>
    <x v="6"/>
    <x v="1"/>
    <x v="1"/>
    <x v="1"/>
    <x v="0"/>
    <x v="0"/>
    <n v="30"/>
    <s v="2.5GB 2-Day Plan"/>
    <n v="900"/>
    <n v="12"/>
    <n v="10800"/>
    <n v="102.55"/>
    <x v="1"/>
    <x v="2"/>
  </r>
  <r>
    <x v="211"/>
    <s v="Zainab Clark"/>
    <x v="1"/>
    <n v="70"/>
    <x v="6"/>
    <x v="1"/>
    <x v="2"/>
    <x v="1"/>
    <x v="0"/>
    <x v="0"/>
    <n v="30"/>
    <s v="120GB Monthly Broadband Plan"/>
    <n v="24000"/>
    <n v="4"/>
    <n v="96000"/>
    <n v="60.05"/>
    <x v="1"/>
    <x v="2"/>
  </r>
  <r>
    <x v="211"/>
    <s v="Zainab Clark"/>
    <x v="1"/>
    <n v="70"/>
    <x v="6"/>
    <x v="1"/>
    <x v="3"/>
    <x v="1"/>
    <x v="0"/>
    <x v="0"/>
    <n v="30"/>
    <s v="60GB Monthly Broadband Plan"/>
    <n v="14500"/>
    <n v="9"/>
    <n v="130500"/>
    <n v="13.24"/>
    <x v="1"/>
    <x v="2"/>
  </r>
  <r>
    <x v="212"/>
    <s v="Ese Cooper"/>
    <x v="2"/>
    <n v="51"/>
    <x v="22"/>
    <x v="5"/>
    <x v="1"/>
    <x v="1"/>
    <x v="3"/>
    <x v="3"/>
    <n v="13"/>
    <s v="7GB Monthly Plan"/>
    <n v="3500"/>
    <n v="1"/>
    <n v="3500"/>
    <n v="136.31"/>
    <x v="1"/>
    <x v="2"/>
  </r>
  <r>
    <x v="213"/>
    <s v="Grace Figueroa"/>
    <x v="2"/>
    <n v="53"/>
    <x v="22"/>
    <x v="5"/>
    <x v="1"/>
    <x v="1"/>
    <x v="1"/>
    <x v="1"/>
    <n v="26"/>
    <s v="165GB Monthly Plan"/>
    <n v="35000"/>
    <n v="12"/>
    <n v="420000"/>
    <n v="181.35"/>
    <x v="1"/>
    <x v="2"/>
  </r>
  <r>
    <x v="213"/>
    <s v="Grace Figueroa"/>
    <x v="2"/>
    <n v="53"/>
    <x v="22"/>
    <x v="5"/>
    <x v="1"/>
    <x v="1"/>
    <x v="1"/>
    <x v="1"/>
    <n v="26"/>
    <s v="16.5GB+10mins Monthly Plan"/>
    <n v="6500"/>
    <n v="6"/>
    <n v="39000"/>
    <n v="60.39"/>
    <x v="1"/>
    <x v="2"/>
  </r>
  <r>
    <x v="213"/>
    <s v="Grace Figueroa"/>
    <x v="2"/>
    <n v="53"/>
    <x v="22"/>
    <x v="5"/>
    <x v="3"/>
    <x v="1"/>
    <x v="1"/>
    <x v="1"/>
    <n v="26"/>
    <s v="120GB Monthly Broadband Plan"/>
    <n v="24000"/>
    <n v="4"/>
    <n v="96000"/>
    <n v="36.64"/>
    <x v="1"/>
    <x v="2"/>
  </r>
  <r>
    <x v="214"/>
    <s v="John Erickson"/>
    <x v="1"/>
    <n v="32"/>
    <x v="22"/>
    <x v="5"/>
    <x v="2"/>
    <x v="0"/>
    <x v="1"/>
    <x v="1"/>
    <n v="44"/>
    <s v="200GB Monthly Broadband Plan"/>
    <n v="25000"/>
    <n v="10"/>
    <n v="250000"/>
    <n v="52.48"/>
    <x v="0"/>
    <x v="6"/>
  </r>
  <r>
    <x v="214"/>
    <s v="John Erickson"/>
    <x v="1"/>
    <n v="32"/>
    <x v="22"/>
    <x v="5"/>
    <x v="0"/>
    <x v="0"/>
    <x v="1"/>
    <x v="1"/>
    <n v="44"/>
    <s v="165GB Monthly Plan"/>
    <n v="35000"/>
    <n v="16"/>
    <n v="560000"/>
    <n v="170.32"/>
    <x v="0"/>
    <x v="6"/>
  </r>
  <r>
    <x v="214"/>
    <s v="John Erickson"/>
    <x v="1"/>
    <n v="32"/>
    <x v="22"/>
    <x v="5"/>
    <x v="1"/>
    <x v="0"/>
    <x v="1"/>
    <x v="1"/>
    <n v="44"/>
    <s v="2.5GB 2-Day Plan"/>
    <n v="900"/>
    <n v="19"/>
    <n v="17100"/>
    <n v="173.35"/>
    <x v="0"/>
    <x v="6"/>
  </r>
  <r>
    <x v="215"/>
    <s v="Kunle Collins"/>
    <x v="2"/>
    <n v="76"/>
    <x v="18"/>
    <x v="0"/>
    <x v="0"/>
    <x v="0"/>
    <x v="3"/>
    <x v="3"/>
    <n v="56"/>
    <s v="10GB+10mins Monthly Plan"/>
    <n v="4500"/>
    <n v="19"/>
    <n v="85500"/>
    <n v="68.86"/>
    <x v="0"/>
    <x v="3"/>
  </r>
  <r>
    <x v="216"/>
    <s v="Zina Dawson"/>
    <x v="0"/>
    <n v="34"/>
    <x v="32"/>
    <x v="0"/>
    <x v="2"/>
    <x v="0"/>
    <x v="4"/>
    <x v="4"/>
    <n v="50"/>
    <s v="30GB Monthly Broadband Plan"/>
    <n v="9000"/>
    <n v="9"/>
    <n v="81000"/>
    <n v="1.44"/>
    <x v="1"/>
    <x v="2"/>
  </r>
  <r>
    <x v="217"/>
    <s v="Fatima Scott"/>
    <x v="0"/>
    <n v="37"/>
    <x v="1"/>
    <x v="0"/>
    <x v="1"/>
    <x v="1"/>
    <x v="0"/>
    <x v="0"/>
    <n v="51"/>
    <s v="12.5GB Monthly Plan"/>
    <n v="5500"/>
    <n v="2"/>
    <n v="11000"/>
    <n v="76.97"/>
    <x v="1"/>
    <x v="2"/>
  </r>
  <r>
    <x v="217"/>
    <s v="Fatima Scott"/>
    <x v="0"/>
    <n v="37"/>
    <x v="1"/>
    <x v="0"/>
    <x v="0"/>
    <x v="1"/>
    <x v="0"/>
    <x v="0"/>
    <n v="51"/>
    <s v="10GB+10mins Monthly Plan"/>
    <n v="4500"/>
    <n v="1"/>
    <n v="4500"/>
    <n v="146.27000000000001"/>
    <x v="1"/>
    <x v="2"/>
  </r>
  <r>
    <x v="217"/>
    <s v="Fatima Scott"/>
    <x v="0"/>
    <n v="37"/>
    <x v="1"/>
    <x v="0"/>
    <x v="2"/>
    <x v="1"/>
    <x v="0"/>
    <x v="0"/>
    <n v="51"/>
    <s v="200GB Monthly Broadband Plan"/>
    <n v="25000"/>
    <n v="17"/>
    <n v="425000"/>
    <n v="151.49"/>
    <x v="1"/>
    <x v="2"/>
  </r>
  <r>
    <x v="218"/>
    <s v="Bala Smith"/>
    <x v="1"/>
    <n v="18"/>
    <x v="34"/>
    <x v="3"/>
    <x v="1"/>
    <x v="0"/>
    <x v="2"/>
    <x v="2"/>
    <n v="15"/>
    <s v="2.5GB 2-Day Plan"/>
    <n v="900"/>
    <n v="10"/>
    <n v="9000"/>
    <n v="59.99"/>
    <x v="0"/>
    <x v="5"/>
  </r>
  <r>
    <x v="219"/>
    <s v="Zina Cochran"/>
    <x v="2"/>
    <n v="59"/>
    <x v="0"/>
    <x v="0"/>
    <x v="1"/>
    <x v="0"/>
    <x v="2"/>
    <x v="2"/>
    <n v="22"/>
    <s v="2.5GB 2-Day Plan"/>
    <n v="900"/>
    <n v="5"/>
    <n v="4500"/>
    <n v="46.07"/>
    <x v="1"/>
    <x v="2"/>
  </r>
  <r>
    <x v="220"/>
    <s v="Fatima Carpenter"/>
    <x v="1"/>
    <n v="18"/>
    <x v="28"/>
    <x v="1"/>
    <x v="1"/>
    <x v="0"/>
    <x v="1"/>
    <x v="1"/>
    <n v="8"/>
    <s v="2.5GB 2-Day Plan"/>
    <n v="900"/>
    <n v="1"/>
    <n v="900"/>
    <n v="132.56"/>
    <x v="1"/>
    <x v="2"/>
  </r>
  <r>
    <x v="221"/>
    <s v="Sade Howell"/>
    <x v="0"/>
    <n v="30"/>
    <x v="15"/>
    <x v="0"/>
    <x v="1"/>
    <x v="1"/>
    <x v="3"/>
    <x v="3"/>
    <n v="25"/>
    <s v="65GB Monthly Plan"/>
    <n v="16000"/>
    <n v="4"/>
    <n v="64000"/>
    <n v="60.57"/>
    <x v="0"/>
    <x v="7"/>
  </r>
  <r>
    <x v="222"/>
    <s v="Sarah Stevens"/>
    <x v="0"/>
    <n v="50"/>
    <x v="21"/>
    <x v="2"/>
    <x v="2"/>
    <x v="1"/>
    <x v="3"/>
    <x v="3"/>
    <n v="54"/>
    <s v="150GB FUP Monthly Unlimited"/>
    <n v="20000"/>
    <n v="16"/>
    <n v="320000"/>
    <n v="157.06"/>
    <x v="1"/>
    <x v="2"/>
  </r>
  <r>
    <x v="223"/>
    <s v="Bala Cummings"/>
    <x v="2"/>
    <n v="41"/>
    <x v="22"/>
    <x v="5"/>
    <x v="1"/>
    <x v="0"/>
    <x v="2"/>
    <x v="2"/>
    <n v="23"/>
    <s v="165GB Monthly Plan"/>
    <n v="35000"/>
    <n v="1"/>
    <n v="35000"/>
    <n v="66.459999999999994"/>
    <x v="0"/>
    <x v="0"/>
  </r>
  <r>
    <x v="223"/>
    <s v="Bala Cummings"/>
    <x v="2"/>
    <n v="41"/>
    <x v="22"/>
    <x v="5"/>
    <x v="2"/>
    <x v="0"/>
    <x v="2"/>
    <x v="2"/>
    <n v="23"/>
    <s v="30GB Monthly Broadband Plan"/>
    <n v="9000"/>
    <n v="4"/>
    <n v="36000"/>
    <n v="134.49"/>
    <x v="0"/>
    <x v="0"/>
  </r>
  <r>
    <x v="224"/>
    <s v="Grace Carter"/>
    <x v="0"/>
    <n v="35"/>
    <x v="33"/>
    <x v="1"/>
    <x v="2"/>
    <x v="0"/>
    <x v="2"/>
    <x v="2"/>
    <n v="47"/>
    <s v="1.5TB Yearly Broadband Plan"/>
    <n v="150000"/>
    <n v="6"/>
    <n v="900000"/>
    <n v="10.49"/>
    <x v="1"/>
    <x v="2"/>
  </r>
  <r>
    <x v="224"/>
    <s v="Grace Carter"/>
    <x v="0"/>
    <n v="35"/>
    <x v="33"/>
    <x v="1"/>
    <x v="0"/>
    <x v="0"/>
    <x v="2"/>
    <x v="2"/>
    <n v="47"/>
    <s v="65GB Monthly Plan"/>
    <n v="16000"/>
    <n v="12"/>
    <n v="192000"/>
    <n v="170.52"/>
    <x v="1"/>
    <x v="2"/>
  </r>
  <r>
    <x v="225"/>
    <s v="Ese Stewart"/>
    <x v="0"/>
    <n v="70"/>
    <x v="27"/>
    <x v="5"/>
    <x v="0"/>
    <x v="0"/>
    <x v="1"/>
    <x v="1"/>
    <n v="55"/>
    <s v="165GB Monthly Plan"/>
    <n v="35000"/>
    <n v="9"/>
    <n v="315000"/>
    <n v="191.04"/>
    <x v="1"/>
    <x v="2"/>
  </r>
  <r>
    <x v="225"/>
    <s v="Ese Stewart"/>
    <x v="0"/>
    <n v="70"/>
    <x v="27"/>
    <x v="5"/>
    <x v="1"/>
    <x v="0"/>
    <x v="1"/>
    <x v="1"/>
    <n v="55"/>
    <s v="3.2GB 2-Day Plan"/>
    <n v="1000"/>
    <n v="11"/>
    <n v="11000"/>
    <n v="74.84"/>
    <x v="1"/>
    <x v="2"/>
  </r>
  <r>
    <x v="225"/>
    <s v="Ese Stewart"/>
    <x v="0"/>
    <n v="70"/>
    <x v="27"/>
    <x v="5"/>
    <x v="2"/>
    <x v="0"/>
    <x v="1"/>
    <x v="1"/>
    <n v="55"/>
    <s v="300GB FUP Monthly Unlimited"/>
    <n v="30000"/>
    <n v="13"/>
    <n v="390000"/>
    <n v="23.21"/>
    <x v="1"/>
    <x v="2"/>
  </r>
  <r>
    <x v="226"/>
    <s v="Zina Fuller"/>
    <x v="2"/>
    <n v="50"/>
    <x v="6"/>
    <x v="1"/>
    <x v="3"/>
    <x v="1"/>
    <x v="0"/>
    <x v="0"/>
    <n v="52"/>
    <s v="60GB Monthly Broadband Plan"/>
    <n v="14500"/>
    <n v="16"/>
    <n v="232000"/>
    <n v="182.29"/>
    <x v="0"/>
    <x v="7"/>
  </r>
  <r>
    <x v="226"/>
    <s v="Zina Fuller"/>
    <x v="2"/>
    <n v="50"/>
    <x v="6"/>
    <x v="1"/>
    <x v="1"/>
    <x v="1"/>
    <x v="0"/>
    <x v="0"/>
    <n v="52"/>
    <s v="12.5GB Monthly Plan"/>
    <n v="5500"/>
    <n v="13"/>
    <n v="71500"/>
    <n v="36.659999999999997"/>
    <x v="0"/>
    <x v="7"/>
  </r>
  <r>
    <x v="226"/>
    <s v="Zina Fuller"/>
    <x v="2"/>
    <n v="50"/>
    <x v="6"/>
    <x v="1"/>
    <x v="2"/>
    <x v="1"/>
    <x v="0"/>
    <x v="0"/>
    <n v="52"/>
    <s v="200GB Monthly Broadband Plan"/>
    <n v="25000"/>
    <n v="5"/>
    <n v="125000"/>
    <n v="122.47"/>
    <x v="0"/>
    <x v="7"/>
  </r>
  <r>
    <x v="227"/>
    <s v="John Edwards"/>
    <x v="0"/>
    <n v="78"/>
    <x v="27"/>
    <x v="5"/>
    <x v="1"/>
    <x v="1"/>
    <x v="1"/>
    <x v="1"/>
    <n v="29"/>
    <s v="25GB Monthly Plan"/>
    <n v="9000"/>
    <n v="20"/>
    <n v="180000"/>
    <n v="104.06"/>
    <x v="0"/>
    <x v="4"/>
  </r>
  <r>
    <x v="228"/>
    <s v="Ngozi Pierce"/>
    <x v="2"/>
    <n v="71"/>
    <x v="7"/>
    <x v="4"/>
    <x v="3"/>
    <x v="1"/>
    <x v="0"/>
    <x v="0"/>
    <n v="23"/>
    <s v="120GB Monthly Broadband Plan"/>
    <n v="24000"/>
    <n v="16"/>
    <n v="384000"/>
    <n v="169.84"/>
    <x v="1"/>
    <x v="2"/>
  </r>
  <r>
    <x v="228"/>
    <s v="Ngozi Pierce"/>
    <x v="2"/>
    <n v="71"/>
    <x v="7"/>
    <x v="4"/>
    <x v="1"/>
    <x v="1"/>
    <x v="0"/>
    <x v="0"/>
    <n v="23"/>
    <s v="1.5GB 2-Day Plan"/>
    <n v="600"/>
    <n v="16"/>
    <n v="9600"/>
    <n v="15.44"/>
    <x v="1"/>
    <x v="2"/>
  </r>
  <r>
    <x v="228"/>
    <s v="Ngozi Pierce"/>
    <x v="2"/>
    <n v="71"/>
    <x v="7"/>
    <x v="4"/>
    <x v="2"/>
    <x v="1"/>
    <x v="0"/>
    <x v="0"/>
    <n v="23"/>
    <s v="200GB Monthly Broadband Plan"/>
    <n v="25000"/>
    <n v="9"/>
    <n v="225000"/>
    <n v="48.56"/>
    <x v="1"/>
    <x v="2"/>
  </r>
  <r>
    <x v="229"/>
    <s v="Sade Smith"/>
    <x v="2"/>
    <n v="80"/>
    <x v="16"/>
    <x v="3"/>
    <x v="1"/>
    <x v="1"/>
    <x v="1"/>
    <x v="1"/>
    <n v="26"/>
    <s v="12.5GB Monthly Plan"/>
    <n v="5500"/>
    <n v="16"/>
    <n v="88000"/>
    <n v="63.55"/>
    <x v="1"/>
    <x v="2"/>
  </r>
  <r>
    <x v="229"/>
    <s v="Sade Smith"/>
    <x v="2"/>
    <n v="80"/>
    <x v="16"/>
    <x v="3"/>
    <x v="3"/>
    <x v="1"/>
    <x v="1"/>
    <x v="1"/>
    <n v="26"/>
    <s v="30GB Monthly Broadband Plan"/>
    <n v="9000"/>
    <n v="14"/>
    <n v="126000"/>
    <n v="20.98"/>
    <x v="1"/>
    <x v="2"/>
  </r>
  <r>
    <x v="229"/>
    <s v="Sade Smith"/>
    <x v="2"/>
    <n v="80"/>
    <x v="16"/>
    <x v="3"/>
    <x v="1"/>
    <x v="1"/>
    <x v="1"/>
    <x v="1"/>
    <n v="26"/>
    <s v="65GB Monthly Plan"/>
    <n v="16000"/>
    <n v="1"/>
    <n v="16000"/>
    <n v="111.65"/>
    <x v="1"/>
    <x v="2"/>
  </r>
  <r>
    <x v="230"/>
    <s v="Chinedu Hughes"/>
    <x v="2"/>
    <n v="54"/>
    <x v="28"/>
    <x v="1"/>
    <x v="0"/>
    <x v="0"/>
    <x v="2"/>
    <x v="2"/>
    <n v="42"/>
    <s v="165GB Monthly Plan"/>
    <n v="35000"/>
    <n v="20"/>
    <n v="700000"/>
    <n v="66.73"/>
    <x v="1"/>
    <x v="2"/>
  </r>
  <r>
    <x v="231"/>
    <s v="John Benjamin"/>
    <x v="2"/>
    <n v="62"/>
    <x v="30"/>
    <x v="0"/>
    <x v="2"/>
    <x v="0"/>
    <x v="1"/>
    <x v="1"/>
    <n v="7"/>
    <s v="150GB FUP Monthly Unlimited"/>
    <n v="20000"/>
    <n v="6"/>
    <n v="120000"/>
    <n v="9.6300000000000008"/>
    <x v="1"/>
    <x v="2"/>
  </r>
  <r>
    <x v="231"/>
    <s v="John Benjamin"/>
    <x v="2"/>
    <n v="62"/>
    <x v="30"/>
    <x v="0"/>
    <x v="1"/>
    <x v="0"/>
    <x v="1"/>
    <x v="1"/>
    <n v="7"/>
    <s v="12.5GB Monthly Plan"/>
    <n v="5500"/>
    <n v="14"/>
    <n v="77000"/>
    <n v="28.52"/>
    <x v="1"/>
    <x v="2"/>
  </r>
  <r>
    <x v="231"/>
    <s v="John Benjamin"/>
    <x v="2"/>
    <n v="62"/>
    <x v="30"/>
    <x v="0"/>
    <x v="0"/>
    <x v="0"/>
    <x v="1"/>
    <x v="1"/>
    <n v="7"/>
    <s v="65GB Monthly Plan"/>
    <n v="16000"/>
    <n v="7"/>
    <n v="112000"/>
    <n v="51.23"/>
    <x v="1"/>
    <x v="2"/>
  </r>
  <r>
    <x v="232"/>
    <s v="Bala Hardin"/>
    <x v="2"/>
    <n v="31"/>
    <x v="10"/>
    <x v="1"/>
    <x v="3"/>
    <x v="0"/>
    <x v="2"/>
    <x v="2"/>
    <n v="30"/>
    <s v="60GB Monthly Broadband Plan"/>
    <n v="14500"/>
    <n v="19"/>
    <n v="275500"/>
    <n v="91.75"/>
    <x v="0"/>
    <x v="5"/>
  </r>
  <r>
    <x v="233"/>
    <s v="Michael Savage"/>
    <x v="0"/>
    <n v="33"/>
    <x v="12"/>
    <x v="2"/>
    <x v="1"/>
    <x v="0"/>
    <x v="3"/>
    <x v="3"/>
    <n v="34"/>
    <s v="1.5GB 2-Day Plan"/>
    <n v="600"/>
    <n v="5"/>
    <n v="3000"/>
    <n v="146.22999999999999"/>
    <x v="1"/>
    <x v="2"/>
  </r>
  <r>
    <x v="233"/>
    <s v="Michael Savage"/>
    <x v="0"/>
    <n v="33"/>
    <x v="12"/>
    <x v="2"/>
    <x v="2"/>
    <x v="0"/>
    <x v="3"/>
    <x v="3"/>
    <n v="34"/>
    <s v="150GB FUP Monthly Unlimited"/>
    <n v="20000"/>
    <n v="20"/>
    <n v="400000"/>
    <n v="77.790000000000006"/>
    <x v="1"/>
    <x v="2"/>
  </r>
  <r>
    <x v="233"/>
    <s v="Michael Savage"/>
    <x v="0"/>
    <n v="33"/>
    <x v="12"/>
    <x v="2"/>
    <x v="3"/>
    <x v="0"/>
    <x v="3"/>
    <x v="3"/>
    <n v="34"/>
    <s v="120GB Monthly Broadband Plan"/>
    <n v="24000"/>
    <n v="17"/>
    <n v="408000"/>
    <n v="176.6"/>
    <x v="1"/>
    <x v="2"/>
  </r>
  <r>
    <x v="234"/>
    <s v="Omamuzo Stephenson"/>
    <x v="1"/>
    <n v="69"/>
    <x v="7"/>
    <x v="4"/>
    <x v="1"/>
    <x v="1"/>
    <x v="2"/>
    <x v="2"/>
    <n v="26"/>
    <s v="165GB Monthly Plan"/>
    <n v="35000"/>
    <n v="17"/>
    <n v="595000"/>
    <n v="120.7"/>
    <x v="1"/>
    <x v="2"/>
  </r>
  <r>
    <x v="235"/>
    <s v="Maryam Moore"/>
    <x v="1"/>
    <n v="56"/>
    <x v="9"/>
    <x v="3"/>
    <x v="0"/>
    <x v="0"/>
    <x v="2"/>
    <x v="2"/>
    <n v="14"/>
    <s v="25GB Monthly Plan"/>
    <n v="9000"/>
    <n v="12"/>
    <n v="108000"/>
    <n v="142.22"/>
    <x v="1"/>
    <x v="2"/>
  </r>
  <r>
    <x v="236"/>
    <s v="John Patel"/>
    <x v="2"/>
    <n v="69"/>
    <x v="11"/>
    <x v="2"/>
    <x v="1"/>
    <x v="1"/>
    <x v="1"/>
    <x v="1"/>
    <n v="57"/>
    <s v="1.5GB 2-Day Plan"/>
    <n v="600"/>
    <n v="2"/>
    <n v="1200"/>
    <n v="11.09"/>
    <x v="1"/>
    <x v="2"/>
  </r>
  <r>
    <x v="237"/>
    <s v="Bala Holt"/>
    <x v="1"/>
    <n v="50"/>
    <x v="1"/>
    <x v="0"/>
    <x v="2"/>
    <x v="1"/>
    <x v="0"/>
    <x v="0"/>
    <n v="44"/>
    <s v="200GB Monthly Broadband Plan"/>
    <n v="25000"/>
    <n v="4"/>
    <n v="100000"/>
    <n v="162.9"/>
    <x v="1"/>
    <x v="2"/>
  </r>
  <r>
    <x v="237"/>
    <s v="Bala Holt"/>
    <x v="1"/>
    <n v="50"/>
    <x v="1"/>
    <x v="0"/>
    <x v="3"/>
    <x v="1"/>
    <x v="0"/>
    <x v="0"/>
    <n v="44"/>
    <s v="120GB Monthly Broadband Plan"/>
    <n v="24000"/>
    <n v="18"/>
    <n v="432000"/>
    <n v="173.67"/>
    <x v="1"/>
    <x v="2"/>
  </r>
  <r>
    <x v="237"/>
    <s v="Bala Holt"/>
    <x v="1"/>
    <n v="50"/>
    <x v="1"/>
    <x v="0"/>
    <x v="1"/>
    <x v="1"/>
    <x v="0"/>
    <x v="0"/>
    <n v="44"/>
    <s v="500MB Daily Plan"/>
    <n v="350"/>
    <n v="18"/>
    <n v="6300"/>
    <n v="148.61000000000001"/>
    <x v="1"/>
    <x v="2"/>
  </r>
  <r>
    <x v="238"/>
    <s v="Omamuzo Roberts"/>
    <x v="0"/>
    <n v="46"/>
    <x v="28"/>
    <x v="1"/>
    <x v="2"/>
    <x v="1"/>
    <x v="4"/>
    <x v="4"/>
    <n v="45"/>
    <s v="30GB Monthly Broadband Plan"/>
    <n v="9000"/>
    <n v="7"/>
    <n v="63000"/>
    <n v="148.86000000000001"/>
    <x v="1"/>
    <x v="2"/>
  </r>
  <r>
    <x v="238"/>
    <s v="Omamuzo Roberts"/>
    <x v="0"/>
    <n v="46"/>
    <x v="28"/>
    <x v="1"/>
    <x v="1"/>
    <x v="1"/>
    <x v="4"/>
    <x v="4"/>
    <n v="45"/>
    <s v="12.5GB Monthly Plan"/>
    <n v="5500"/>
    <n v="12"/>
    <n v="66000"/>
    <n v="166.08"/>
    <x v="1"/>
    <x v="2"/>
  </r>
  <r>
    <x v="238"/>
    <s v="Omamuzo Roberts"/>
    <x v="0"/>
    <n v="46"/>
    <x v="28"/>
    <x v="1"/>
    <x v="3"/>
    <x v="1"/>
    <x v="4"/>
    <x v="4"/>
    <n v="45"/>
    <s v="120GB Monthly Broadband Plan"/>
    <n v="24000"/>
    <n v="20"/>
    <n v="480000"/>
    <n v="109.55"/>
    <x v="1"/>
    <x v="2"/>
  </r>
  <r>
    <x v="239"/>
    <s v="Bala Calhoun"/>
    <x v="0"/>
    <n v="40"/>
    <x v="14"/>
    <x v="5"/>
    <x v="3"/>
    <x v="1"/>
    <x v="0"/>
    <x v="0"/>
    <n v="12"/>
    <s v="60GB Monthly Broadband Plan"/>
    <n v="14500"/>
    <n v="9"/>
    <n v="130500"/>
    <n v="56.18"/>
    <x v="1"/>
    <x v="2"/>
  </r>
  <r>
    <x v="239"/>
    <s v="Bala Calhoun"/>
    <x v="0"/>
    <n v="40"/>
    <x v="14"/>
    <x v="5"/>
    <x v="0"/>
    <x v="1"/>
    <x v="0"/>
    <x v="0"/>
    <n v="12"/>
    <s v="10GB+10mins Monthly Plan"/>
    <n v="4500"/>
    <n v="9"/>
    <n v="40500"/>
    <n v="32.61"/>
    <x v="1"/>
    <x v="2"/>
  </r>
  <r>
    <x v="239"/>
    <s v="Bala Calhoun"/>
    <x v="0"/>
    <n v="40"/>
    <x v="14"/>
    <x v="5"/>
    <x v="1"/>
    <x v="1"/>
    <x v="0"/>
    <x v="0"/>
    <n v="12"/>
    <s v="2.5GB 2-Day Plan"/>
    <n v="900"/>
    <n v="5"/>
    <n v="4500"/>
    <n v="66.45"/>
    <x v="1"/>
    <x v="2"/>
  </r>
  <r>
    <x v="240"/>
    <s v="Bola Miller"/>
    <x v="1"/>
    <n v="35"/>
    <x v="32"/>
    <x v="0"/>
    <x v="2"/>
    <x v="0"/>
    <x v="4"/>
    <x v="4"/>
    <n v="50"/>
    <s v="60GB Monthly Broadband Plan"/>
    <n v="14500"/>
    <n v="17"/>
    <n v="246500"/>
    <n v="191.42"/>
    <x v="1"/>
    <x v="2"/>
  </r>
  <r>
    <x v="240"/>
    <s v="Bola Miller"/>
    <x v="1"/>
    <n v="35"/>
    <x v="32"/>
    <x v="0"/>
    <x v="3"/>
    <x v="0"/>
    <x v="4"/>
    <x v="4"/>
    <n v="50"/>
    <s v="30GB Monthly Broadband Plan"/>
    <n v="9000"/>
    <n v="6"/>
    <n v="54000"/>
    <n v="157.36000000000001"/>
    <x v="1"/>
    <x v="2"/>
  </r>
  <r>
    <x v="240"/>
    <s v="Bola Miller"/>
    <x v="1"/>
    <n v="35"/>
    <x v="32"/>
    <x v="0"/>
    <x v="0"/>
    <x v="0"/>
    <x v="4"/>
    <x v="4"/>
    <n v="50"/>
    <s v="165GB Monthly Plan"/>
    <n v="35000"/>
    <n v="13"/>
    <n v="455000"/>
    <n v="108.84"/>
    <x v="1"/>
    <x v="2"/>
  </r>
  <r>
    <x v="241"/>
    <s v="Chinedu Elliott"/>
    <x v="1"/>
    <n v="60"/>
    <x v="16"/>
    <x v="3"/>
    <x v="1"/>
    <x v="0"/>
    <x v="2"/>
    <x v="2"/>
    <n v="43"/>
    <s v="16.5GB+10mins Monthly Plan"/>
    <n v="6500"/>
    <n v="1"/>
    <n v="6500"/>
    <n v="164.83"/>
    <x v="1"/>
    <x v="2"/>
  </r>
  <r>
    <x v="242"/>
    <s v="Ifeanyi Austin"/>
    <x v="2"/>
    <n v="60"/>
    <x v="30"/>
    <x v="0"/>
    <x v="1"/>
    <x v="0"/>
    <x v="1"/>
    <x v="1"/>
    <n v="58"/>
    <s v="20GB Monthly Plan"/>
    <n v="7500"/>
    <n v="10"/>
    <n v="75000"/>
    <n v="51.69"/>
    <x v="1"/>
    <x v="2"/>
  </r>
  <r>
    <x v="242"/>
    <s v="Ifeanyi Austin"/>
    <x v="2"/>
    <n v="60"/>
    <x v="30"/>
    <x v="0"/>
    <x v="3"/>
    <x v="0"/>
    <x v="1"/>
    <x v="1"/>
    <n v="58"/>
    <s v="30GB Monthly Broadband Plan"/>
    <n v="9000"/>
    <n v="12"/>
    <n v="108000"/>
    <n v="182.31"/>
    <x v="1"/>
    <x v="2"/>
  </r>
  <r>
    <x v="243"/>
    <s v="Michael Jones"/>
    <x v="2"/>
    <n v="73"/>
    <x v="12"/>
    <x v="2"/>
    <x v="0"/>
    <x v="0"/>
    <x v="2"/>
    <x v="2"/>
    <n v="19"/>
    <s v="65GB Monthly Plan"/>
    <n v="16000"/>
    <n v="7"/>
    <n v="112000"/>
    <n v="125.57"/>
    <x v="1"/>
    <x v="2"/>
  </r>
  <r>
    <x v="244"/>
    <s v="Fatima Foster"/>
    <x v="2"/>
    <n v="70"/>
    <x v="13"/>
    <x v="4"/>
    <x v="3"/>
    <x v="0"/>
    <x v="1"/>
    <x v="1"/>
    <n v="35"/>
    <s v="60GB Monthly Broadband Plan"/>
    <n v="14500"/>
    <n v="2"/>
    <n v="29000"/>
    <n v="143.52000000000001"/>
    <x v="1"/>
    <x v="2"/>
  </r>
  <r>
    <x v="245"/>
    <s v="Chinedu Yates"/>
    <x v="1"/>
    <n v="25"/>
    <x v="4"/>
    <x v="3"/>
    <x v="2"/>
    <x v="0"/>
    <x v="3"/>
    <x v="3"/>
    <n v="51"/>
    <s v="450GB 3-Month Broadband Plan"/>
    <n v="75000"/>
    <n v="13"/>
    <n v="975000"/>
    <n v="77.91"/>
    <x v="0"/>
    <x v="1"/>
  </r>
  <r>
    <x v="246"/>
    <s v="Boma Peterson"/>
    <x v="0"/>
    <n v="56"/>
    <x v="17"/>
    <x v="1"/>
    <x v="3"/>
    <x v="1"/>
    <x v="3"/>
    <x v="3"/>
    <n v="44"/>
    <s v="30GB Monthly Broadband Plan"/>
    <n v="9000"/>
    <n v="17"/>
    <n v="153000"/>
    <n v="71.86"/>
    <x v="0"/>
    <x v="7"/>
  </r>
  <r>
    <x v="246"/>
    <s v="Boma Peterson"/>
    <x v="0"/>
    <n v="56"/>
    <x v="17"/>
    <x v="1"/>
    <x v="2"/>
    <x v="1"/>
    <x v="3"/>
    <x v="3"/>
    <n v="44"/>
    <s v="150GB FUP Monthly Unlimited"/>
    <n v="20000"/>
    <n v="10"/>
    <n v="200000"/>
    <n v="58.32"/>
    <x v="0"/>
    <x v="7"/>
  </r>
  <r>
    <x v="246"/>
    <s v="Boma Peterson"/>
    <x v="0"/>
    <n v="56"/>
    <x v="17"/>
    <x v="1"/>
    <x v="1"/>
    <x v="1"/>
    <x v="3"/>
    <x v="3"/>
    <n v="44"/>
    <s v="3.2GB 2-Day Plan"/>
    <n v="1000"/>
    <n v="15"/>
    <n v="15000"/>
    <n v="56.66"/>
    <x v="0"/>
    <x v="7"/>
  </r>
  <r>
    <x v="247"/>
    <s v="Omamuzo Jones"/>
    <x v="2"/>
    <n v="66"/>
    <x v="17"/>
    <x v="1"/>
    <x v="2"/>
    <x v="1"/>
    <x v="0"/>
    <x v="0"/>
    <n v="11"/>
    <s v="120GB Monthly Broadband Plan"/>
    <n v="24000"/>
    <n v="12"/>
    <n v="288000"/>
    <n v="135.62"/>
    <x v="1"/>
    <x v="2"/>
  </r>
  <r>
    <x v="247"/>
    <s v="Omamuzo Jones"/>
    <x v="2"/>
    <n v="66"/>
    <x v="17"/>
    <x v="1"/>
    <x v="1"/>
    <x v="1"/>
    <x v="0"/>
    <x v="0"/>
    <n v="11"/>
    <s v="2.5GB 2-Day Plan"/>
    <n v="900"/>
    <n v="18"/>
    <n v="16200"/>
    <n v="110.93"/>
    <x v="1"/>
    <x v="2"/>
  </r>
  <r>
    <x v="247"/>
    <s v="Omamuzo Jones"/>
    <x v="2"/>
    <n v="66"/>
    <x v="17"/>
    <x v="1"/>
    <x v="3"/>
    <x v="1"/>
    <x v="0"/>
    <x v="0"/>
    <n v="11"/>
    <s v="150GB FUP Monthly Unlimited"/>
    <n v="20000"/>
    <n v="1"/>
    <n v="20000"/>
    <n v="25.09"/>
    <x v="1"/>
    <x v="2"/>
  </r>
  <r>
    <x v="248"/>
    <s v="Tamuno Lawrence"/>
    <x v="1"/>
    <n v="26"/>
    <x v="24"/>
    <x v="4"/>
    <x v="0"/>
    <x v="0"/>
    <x v="0"/>
    <x v="0"/>
    <n v="48"/>
    <s v="10GB+10mins Monthly Plan"/>
    <n v="4500"/>
    <n v="9"/>
    <n v="40500"/>
    <n v="123.57"/>
    <x v="1"/>
    <x v="2"/>
  </r>
  <r>
    <x v="248"/>
    <s v="Tamuno Lawrence"/>
    <x v="1"/>
    <n v="26"/>
    <x v="24"/>
    <x v="4"/>
    <x v="3"/>
    <x v="0"/>
    <x v="0"/>
    <x v="0"/>
    <n v="48"/>
    <s v="150GB FUP Monthly Unlimited"/>
    <n v="20000"/>
    <n v="19"/>
    <n v="380000"/>
    <n v="23.37"/>
    <x v="1"/>
    <x v="2"/>
  </r>
  <r>
    <x v="248"/>
    <s v="Tamuno Lawrence"/>
    <x v="1"/>
    <n v="26"/>
    <x v="24"/>
    <x v="4"/>
    <x v="2"/>
    <x v="0"/>
    <x v="0"/>
    <x v="0"/>
    <n v="48"/>
    <s v="30GB Monthly Broadband Plan"/>
    <n v="9000"/>
    <n v="18"/>
    <n v="162000"/>
    <n v="170.35"/>
    <x v="1"/>
    <x v="2"/>
  </r>
  <r>
    <x v="249"/>
    <s v="Zina Nicholson"/>
    <x v="0"/>
    <n v="25"/>
    <x v="14"/>
    <x v="5"/>
    <x v="2"/>
    <x v="0"/>
    <x v="0"/>
    <x v="0"/>
    <n v="17"/>
    <s v="300GB FUP Monthly Unlimited"/>
    <n v="30000"/>
    <n v="8"/>
    <n v="240000"/>
    <n v="134.41999999999999"/>
    <x v="1"/>
    <x v="2"/>
  </r>
  <r>
    <x v="249"/>
    <s v="Zina Nicholson"/>
    <x v="0"/>
    <n v="25"/>
    <x v="14"/>
    <x v="5"/>
    <x v="0"/>
    <x v="0"/>
    <x v="0"/>
    <x v="0"/>
    <n v="17"/>
    <s v="65GB Monthly Plan"/>
    <n v="16000"/>
    <n v="3"/>
    <n v="48000"/>
    <n v="57.38"/>
    <x v="1"/>
    <x v="2"/>
  </r>
  <r>
    <x v="250"/>
    <s v="Bala Graham"/>
    <x v="1"/>
    <n v="56"/>
    <x v="12"/>
    <x v="2"/>
    <x v="2"/>
    <x v="1"/>
    <x v="3"/>
    <x v="3"/>
    <n v="22"/>
    <s v="300GB FUP Monthly Unlimited"/>
    <n v="30000"/>
    <n v="8"/>
    <n v="240000"/>
    <n v="1.46"/>
    <x v="0"/>
    <x v="0"/>
  </r>
  <r>
    <x v="250"/>
    <s v="Bala Graham"/>
    <x v="1"/>
    <n v="56"/>
    <x v="12"/>
    <x v="2"/>
    <x v="1"/>
    <x v="1"/>
    <x v="3"/>
    <x v="3"/>
    <n v="22"/>
    <s v="10GB+10mins Monthly Plan"/>
    <n v="4500"/>
    <n v="14"/>
    <n v="63000"/>
    <n v="142.58000000000001"/>
    <x v="0"/>
    <x v="0"/>
  </r>
  <r>
    <x v="251"/>
    <s v="Zainab Blackwell"/>
    <x v="2"/>
    <n v="62"/>
    <x v="21"/>
    <x v="2"/>
    <x v="1"/>
    <x v="1"/>
    <x v="4"/>
    <x v="4"/>
    <n v="57"/>
    <s v="3.2GB 2-Day Plan"/>
    <n v="1000"/>
    <n v="20"/>
    <n v="20000"/>
    <n v="35.57"/>
    <x v="1"/>
    <x v="2"/>
  </r>
  <r>
    <x v="251"/>
    <s v="Zainab Blackwell"/>
    <x v="2"/>
    <n v="62"/>
    <x v="21"/>
    <x v="2"/>
    <x v="2"/>
    <x v="1"/>
    <x v="4"/>
    <x v="4"/>
    <n v="57"/>
    <s v="150GB FUP Monthly Unlimited"/>
    <n v="20000"/>
    <n v="5"/>
    <n v="100000"/>
    <n v="168.44"/>
    <x v="1"/>
    <x v="2"/>
  </r>
  <r>
    <x v="252"/>
    <s v="David Rodriguez"/>
    <x v="0"/>
    <n v="41"/>
    <x v="22"/>
    <x v="5"/>
    <x v="3"/>
    <x v="0"/>
    <x v="1"/>
    <x v="1"/>
    <n v="47"/>
    <s v="120GB Monthly Broadband Plan"/>
    <n v="24000"/>
    <n v="2"/>
    <n v="48000"/>
    <n v="42.95"/>
    <x v="1"/>
    <x v="2"/>
  </r>
  <r>
    <x v="252"/>
    <s v="David Rodriguez"/>
    <x v="0"/>
    <n v="41"/>
    <x v="22"/>
    <x v="5"/>
    <x v="2"/>
    <x v="0"/>
    <x v="1"/>
    <x v="1"/>
    <n v="47"/>
    <s v="120GB Monthly Broadband Plan"/>
    <n v="24000"/>
    <n v="18"/>
    <n v="432000"/>
    <n v="108.92"/>
    <x v="1"/>
    <x v="2"/>
  </r>
  <r>
    <x v="252"/>
    <s v="David Rodriguez"/>
    <x v="0"/>
    <n v="41"/>
    <x v="22"/>
    <x v="5"/>
    <x v="0"/>
    <x v="0"/>
    <x v="1"/>
    <x v="1"/>
    <n v="47"/>
    <s v="165GB Monthly Plan"/>
    <n v="35000"/>
    <n v="5"/>
    <n v="175000"/>
    <n v="130.94999999999999"/>
    <x v="1"/>
    <x v="2"/>
  </r>
  <r>
    <x v="253"/>
    <s v="Ejiro Miller"/>
    <x v="2"/>
    <n v="66"/>
    <x v="16"/>
    <x v="3"/>
    <x v="2"/>
    <x v="1"/>
    <x v="3"/>
    <x v="3"/>
    <n v="9"/>
    <s v="30GB Monthly Broadband Plan"/>
    <n v="9000"/>
    <n v="20"/>
    <n v="180000"/>
    <n v="132.69999999999999"/>
    <x v="1"/>
    <x v="2"/>
  </r>
  <r>
    <x v="253"/>
    <s v="Ejiro Miller"/>
    <x v="2"/>
    <n v="66"/>
    <x v="16"/>
    <x v="3"/>
    <x v="1"/>
    <x v="1"/>
    <x v="3"/>
    <x v="3"/>
    <n v="9"/>
    <s v="1.5GB 2-Day Plan"/>
    <n v="600"/>
    <n v="5"/>
    <n v="3000"/>
    <n v="151.56"/>
    <x v="1"/>
    <x v="2"/>
  </r>
  <r>
    <x v="254"/>
    <s v="Alabo Smith"/>
    <x v="2"/>
    <n v="36"/>
    <x v="20"/>
    <x v="4"/>
    <x v="0"/>
    <x v="0"/>
    <x v="2"/>
    <x v="2"/>
    <n v="48"/>
    <s v="25GB Monthly Plan"/>
    <n v="9000"/>
    <n v="2"/>
    <n v="18000"/>
    <n v="74.2"/>
    <x v="0"/>
    <x v="1"/>
  </r>
  <r>
    <x v="254"/>
    <s v="Alabo Smith"/>
    <x v="2"/>
    <n v="36"/>
    <x v="20"/>
    <x v="4"/>
    <x v="3"/>
    <x v="0"/>
    <x v="2"/>
    <x v="2"/>
    <n v="48"/>
    <s v="150GB FUP Monthly Unlimited"/>
    <n v="20000"/>
    <n v="12"/>
    <n v="240000"/>
    <n v="103.82"/>
    <x v="0"/>
    <x v="1"/>
  </r>
  <r>
    <x v="255"/>
    <s v="Omamuzo Smith"/>
    <x v="1"/>
    <n v="76"/>
    <x v="2"/>
    <x v="1"/>
    <x v="2"/>
    <x v="0"/>
    <x v="1"/>
    <x v="1"/>
    <n v="3"/>
    <s v="300GB FUP Monthly Unlimited"/>
    <n v="30000"/>
    <n v="13"/>
    <n v="390000"/>
    <n v="75.64"/>
    <x v="1"/>
    <x v="2"/>
  </r>
  <r>
    <x v="255"/>
    <s v="Omamuzo Smith"/>
    <x v="1"/>
    <n v="76"/>
    <x v="2"/>
    <x v="1"/>
    <x v="1"/>
    <x v="0"/>
    <x v="1"/>
    <x v="1"/>
    <n v="3"/>
    <s v="7GB Monthly Plan"/>
    <n v="3500"/>
    <n v="3"/>
    <n v="10500"/>
    <n v="117.74"/>
    <x v="1"/>
    <x v="2"/>
  </r>
  <r>
    <x v="255"/>
    <s v="Omamuzo Smith"/>
    <x v="1"/>
    <n v="76"/>
    <x v="2"/>
    <x v="1"/>
    <x v="0"/>
    <x v="0"/>
    <x v="1"/>
    <x v="1"/>
    <n v="3"/>
    <s v="25GB Monthly Plan"/>
    <n v="9000"/>
    <n v="8"/>
    <n v="72000"/>
    <n v="75.58"/>
    <x v="1"/>
    <x v="2"/>
  </r>
  <r>
    <x v="256"/>
    <s v="Sarah Munoz"/>
    <x v="2"/>
    <n v="67"/>
    <x v="25"/>
    <x v="3"/>
    <x v="1"/>
    <x v="1"/>
    <x v="3"/>
    <x v="3"/>
    <n v="32"/>
    <s v="65GB Monthly Plan"/>
    <n v="16000"/>
    <n v="9"/>
    <n v="144000"/>
    <n v="103.15"/>
    <x v="0"/>
    <x v="6"/>
  </r>
  <r>
    <x v="256"/>
    <s v="Sarah Munoz"/>
    <x v="2"/>
    <n v="67"/>
    <x v="25"/>
    <x v="3"/>
    <x v="3"/>
    <x v="1"/>
    <x v="3"/>
    <x v="3"/>
    <n v="32"/>
    <s v="150GB FUP Monthly Unlimited"/>
    <n v="20000"/>
    <n v="6"/>
    <n v="120000"/>
    <n v="30.47"/>
    <x v="0"/>
    <x v="6"/>
  </r>
  <r>
    <x v="257"/>
    <s v="Ejiro Collins"/>
    <x v="1"/>
    <n v="31"/>
    <x v="16"/>
    <x v="3"/>
    <x v="1"/>
    <x v="1"/>
    <x v="1"/>
    <x v="1"/>
    <n v="52"/>
    <s v="1.5GB 2-Day Plan"/>
    <n v="600"/>
    <n v="14"/>
    <n v="8400"/>
    <n v="129.63"/>
    <x v="1"/>
    <x v="2"/>
  </r>
  <r>
    <x v="257"/>
    <s v="Ejiro Collins"/>
    <x v="1"/>
    <n v="31"/>
    <x v="16"/>
    <x v="3"/>
    <x v="3"/>
    <x v="1"/>
    <x v="1"/>
    <x v="1"/>
    <n v="52"/>
    <s v="30GB Monthly Broadband Plan"/>
    <n v="9000"/>
    <n v="5"/>
    <n v="45000"/>
    <n v="49.11"/>
    <x v="1"/>
    <x v="2"/>
  </r>
  <r>
    <x v="258"/>
    <s v="Amina Johns"/>
    <x v="2"/>
    <n v="33"/>
    <x v="28"/>
    <x v="1"/>
    <x v="1"/>
    <x v="0"/>
    <x v="1"/>
    <x v="1"/>
    <n v="58"/>
    <s v="1GB+1.5mins Daily Plan"/>
    <n v="500"/>
    <n v="7"/>
    <n v="3500"/>
    <n v="189.48"/>
    <x v="0"/>
    <x v="6"/>
  </r>
  <r>
    <x v="258"/>
    <s v="Amina Johns"/>
    <x v="2"/>
    <n v="33"/>
    <x v="28"/>
    <x v="1"/>
    <x v="2"/>
    <x v="0"/>
    <x v="1"/>
    <x v="1"/>
    <n v="58"/>
    <s v="1.5TB Yearly Broadband Plan"/>
    <n v="150000"/>
    <n v="16"/>
    <n v="2400000"/>
    <n v="121.5"/>
    <x v="0"/>
    <x v="6"/>
  </r>
  <r>
    <x v="258"/>
    <s v="Amina Johns"/>
    <x v="2"/>
    <n v="33"/>
    <x v="28"/>
    <x v="1"/>
    <x v="3"/>
    <x v="0"/>
    <x v="1"/>
    <x v="1"/>
    <n v="58"/>
    <s v="60GB Monthly Broadband Plan"/>
    <n v="14500"/>
    <n v="14"/>
    <n v="203000"/>
    <n v="34.53"/>
    <x v="0"/>
    <x v="6"/>
  </r>
  <r>
    <x v="259"/>
    <s v="Obinna Simon"/>
    <x v="1"/>
    <n v="39"/>
    <x v="28"/>
    <x v="1"/>
    <x v="0"/>
    <x v="1"/>
    <x v="4"/>
    <x v="4"/>
    <n v="11"/>
    <s v="165GB Monthly Plan"/>
    <n v="35000"/>
    <n v="4"/>
    <n v="140000"/>
    <n v="77.400000000000006"/>
    <x v="1"/>
    <x v="2"/>
  </r>
  <r>
    <x v="260"/>
    <s v="Funke Alexander"/>
    <x v="2"/>
    <n v="41"/>
    <x v="8"/>
    <x v="2"/>
    <x v="3"/>
    <x v="1"/>
    <x v="3"/>
    <x v="3"/>
    <n v="53"/>
    <s v="30GB Monthly Broadband Plan"/>
    <n v="9000"/>
    <n v="5"/>
    <n v="45000"/>
    <n v="96.71"/>
    <x v="0"/>
    <x v="5"/>
  </r>
  <r>
    <x v="260"/>
    <s v="Funke Alexander"/>
    <x v="2"/>
    <n v="41"/>
    <x v="8"/>
    <x v="2"/>
    <x v="2"/>
    <x v="1"/>
    <x v="3"/>
    <x v="3"/>
    <n v="53"/>
    <s v="30GB Monthly Broadband Plan"/>
    <n v="9000"/>
    <n v="14"/>
    <n v="126000"/>
    <n v="179.45"/>
    <x v="0"/>
    <x v="5"/>
  </r>
  <r>
    <x v="260"/>
    <s v="Funke Alexander"/>
    <x v="2"/>
    <n v="41"/>
    <x v="8"/>
    <x v="2"/>
    <x v="1"/>
    <x v="1"/>
    <x v="3"/>
    <x v="3"/>
    <n v="53"/>
    <s v="16.5GB+10mins Monthly Plan"/>
    <n v="6500"/>
    <n v="2"/>
    <n v="13000"/>
    <n v="84.43"/>
    <x v="0"/>
    <x v="5"/>
  </r>
  <r>
    <x v="261"/>
    <s v="Sarah Fritz"/>
    <x v="2"/>
    <n v="70"/>
    <x v="16"/>
    <x v="3"/>
    <x v="3"/>
    <x v="1"/>
    <x v="2"/>
    <x v="2"/>
    <n v="51"/>
    <s v="300GB FUP Monthly Unlimited"/>
    <n v="30000"/>
    <n v="8"/>
    <n v="240000"/>
    <n v="95.69"/>
    <x v="1"/>
    <x v="2"/>
  </r>
  <r>
    <x v="261"/>
    <s v="Sarah Fritz"/>
    <x v="2"/>
    <n v="70"/>
    <x v="16"/>
    <x v="3"/>
    <x v="0"/>
    <x v="1"/>
    <x v="2"/>
    <x v="2"/>
    <n v="51"/>
    <s v="65GB Monthly Plan"/>
    <n v="16000"/>
    <n v="18"/>
    <n v="288000"/>
    <n v="57.01"/>
    <x v="1"/>
    <x v="2"/>
  </r>
  <r>
    <x v="261"/>
    <s v="Sarah Fritz"/>
    <x v="2"/>
    <n v="70"/>
    <x v="16"/>
    <x v="3"/>
    <x v="1"/>
    <x v="1"/>
    <x v="2"/>
    <x v="2"/>
    <n v="51"/>
    <s v="20GB Monthly Plan"/>
    <n v="7500"/>
    <n v="1"/>
    <n v="7500"/>
    <n v="51.93"/>
    <x v="1"/>
    <x v="2"/>
  </r>
  <r>
    <x v="262"/>
    <s v="Tunde Smith"/>
    <x v="2"/>
    <n v="31"/>
    <x v="8"/>
    <x v="2"/>
    <x v="1"/>
    <x v="0"/>
    <x v="2"/>
    <x v="2"/>
    <n v="25"/>
    <s v="165GB Monthly Plan"/>
    <n v="35000"/>
    <n v="9"/>
    <n v="315000"/>
    <n v="130.49"/>
    <x v="1"/>
    <x v="2"/>
  </r>
  <r>
    <x v="263"/>
    <s v="Saidu Martinez"/>
    <x v="2"/>
    <n v="70"/>
    <x v="3"/>
    <x v="2"/>
    <x v="1"/>
    <x v="1"/>
    <x v="0"/>
    <x v="0"/>
    <n v="44"/>
    <s v="16.5GB+10mins Monthly Plan"/>
    <n v="6500"/>
    <n v="9"/>
    <n v="58500"/>
    <n v="111.2"/>
    <x v="1"/>
    <x v="2"/>
  </r>
  <r>
    <x v="263"/>
    <s v="Saidu Martinez"/>
    <x v="2"/>
    <n v="70"/>
    <x v="3"/>
    <x v="2"/>
    <x v="3"/>
    <x v="1"/>
    <x v="0"/>
    <x v="0"/>
    <n v="44"/>
    <s v="300GB FUP Monthly Unlimited"/>
    <n v="30000"/>
    <n v="13"/>
    <n v="390000"/>
    <n v="115.74"/>
    <x v="1"/>
    <x v="2"/>
  </r>
  <r>
    <x v="263"/>
    <s v="Saidu Martinez"/>
    <x v="2"/>
    <n v="70"/>
    <x v="3"/>
    <x v="2"/>
    <x v="0"/>
    <x v="1"/>
    <x v="0"/>
    <x v="0"/>
    <n v="44"/>
    <s v="10GB+10mins Monthly Plan"/>
    <n v="4500"/>
    <n v="4"/>
    <n v="18000"/>
    <n v="171.07"/>
    <x v="1"/>
    <x v="2"/>
  </r>
  <r>
    <x v="264"/>
    <s v="Nura Hunter"/>
    <x v="2"/>
    <n v="73"/>
    <x v="1"/>
    <x v="0"/>
    <x v="3"/>
    <x v="0"/>
    <x v="2"/>
    <x v="2"/>
    <n v="14"/>
    <s v="30GB Monthly Broadband Plan"/>
    <n v="9000"/>
    <n v="5"/>
    <n v="45000"/>
    <n v="160.97"/>
    <x v="1"/>
    <x v="2"/>
  </r>
  <r>
    <x v="264"/>
    <s v="Nura Hunter"/>
    <x v="2"/>
    <n v="73"/>
    <x v="1"/>
    <x v="0"/>
    <x v="1"/>
    <x v="0"/>
    <x v="2"/>
    <x v="2"/>
    <n v="14"/>
    <s v="12.5GB Monthly Plan"/>
    <n v="5500"/>
    <n v="14"/>
    <n v="77000"/>
    <n v="185.21"/>
    <x v="1"/>
    <x v="2"/>
  </r>
  <r>
    <x v="264"/>
    <s v="Nura Hunter"/>
    <x v="2"/>
    <n v="73"/>
    <x v="1"/>
    <x v="0"/>
    <x v="0"/>
    <x v="0"/>
    <x v="2"/>
    <x v="2"/>
    <n v="14"/>
    <s v="65GB Monthly Plan"/>
    <n v="16000"/>
    <n v="8"/>
    <n v="128000"/>
    <n v="13.28"/>
    <x v="1"/>
    <x v="2"/>
  </r>
  <r>
    <x v="265"/>
    <s v="Ejiro Mendoza"/>
    <x v="2"/>
    <n v="26"/>
    <x v="19"/>
    <x v="5"/>
    <x v="3"/>
    <x v="1"/>
    <x v="3"/>
    <x v="3"/>
    <n v="60"/>
    <s v="60GB Monthly Broadband Plan"/>
    <n v="14500"/>
    <n v="7"/>
    <n v="101500"/>
    <n v="88.07"/>
    <x v="1"/>
    <x v="2"/>
  </r>
  <r>
    <x v="265"/>
    <s v="Ejiro Mendoza"/>
    <x v="2"/>
    <n v="26"/>
    <x v="19"/>
    <x v="5"/>
    <x v="1"/>
    <x v="1"/>
    <x v="3"/>
    <x v="3"/>
    <n v="60"/>
    <s v="16.5GB+10mins Monthly Plan"/>
    <n v="6500"/>
    <n v="2"/>
    <n v="13000"/>
    <n v="57.56"/>
    <x v="1"/>
    <x v="2"/>
  </r>
  <r>
    <x v="266"/>
    <s v="Michael Peterson"/>
    <x v="2"/>
    <n v="45"/>
    <x v="1"/>
    <x v="0"/>
    <x v="2"/>
    <x v="0"/>
    <x v="1"/>
    <x v="1"/>
    <n v="24"/>
    <s v="450GB 3-Month Broadband Plan"/>
    <n v="75000"/>
    <n v="13"/>
    <n v="975000"/>
    <n v="70.95"/>
    <x v="1"/>
    <x v="2"/>
  </r>
  <r>
    <x v="267"/>
    <s v="Tamuno Diaz"/>
    <x v="0"/>
    <n v="41"/>
    <x v="8"/>
    <x v="2"/>
    <x v="2"/>
    <x v="0"/>
    <x v="1"/>
    <x v="1"/>
    <n v="48"/>
    <s v="60GB Monthly Broadband Plan"/>
    <n v="14500"/>
    <n v="7"/>
    <n v="101500"/>
    <n v="121.47"/>
    <x v="1"/>
    <x v="2"/>
  </r>
  <r>
    <x v="267"/>
    <s v="Tamuno Diaz"/>
    <x v="0"/>
    <n v="41"/>
    <x v="8"/>
    <x v="2"/>
    <x v="0"/>
    <x v="0"/>
    <x v="1"/>
    <x v="1"/>
    <n v="48"/>
    <s v="165GB Monthly Plan"/>
    <n v="35000"/>
    <n v="19"/>
    <n v="665000"/>
    <n v="185.98"/>
    <x v="1"/>
    <x v="2"/>
  </r>
  <r>
    <x v="267"/>
    <s v="Tamuno Diaz"/>
    <x v="0"/>
    <n v="41"/>
    <x v="8"/>
    <x v="2"/>
    <x v="1"/>
    <x v="0"/>
    <x v="1"/>
    <x v="1"/>
    <n v="48"/>
    <s v="2.5GB 2-Day Plan"/>
    <n v="900"/>
    <n v="14"/>
    <n v="12600"/>
    <n v="52.59"/>
    <x v="1"/>
    <x v="2"/>
  </r>
  <r>
    <x v="268"/>
    <s v="Michael Rodriguez"/>
    <x v="0"/>
    <n v="29"/>
    <x v="23"/>
    <x v="1"/>
    <x v="2"/>
    <x v="1"/>
    <x v="3"/>
    <x v="3"/>
    <n v="22"/>
    <s v="450GB 3-Month Broadband Plan"/>
    <n v="75000"/>
    <n v="8"/>
    <n v="600000"/>
    <n v="112.85"/>
    <x v="1"/>
    <x v="2"/>
  </r>
  <r>
    <x v="268"/>
    <s v="Michael Rodriguez"/>
    <x v="0"/>
    <n v="29"/>
    <x v="23"/>
    <x v="1"/>
    <x v="1"/>
    <x v="1"/>
    <x v="3"/>
    <x v="3"/>
    <n v="22"/>
    <s v="7GB Monthly Plan"/>
    <n v="3500"/>
    <n v="15"/>
    <n v="52500"/>
    <n v="192.27"/>
    <x v="1"/>
    <x v="2"/>
  </r>
  <r>
    <x v="268"/>
    <s v="Michael Rodriguez"/>
    <x v="0"/>
    <n v="29"/>
    <x v="23"/>
    <x v="1"/>
    <x v="1"/>
    <x v="1"/>
    <x v="3"/>
    <x v="3"/>
    <n v="22"/>
    <s v="165GB Monthly Plan"/>
    <n v="35000"/>
    <n v="1"/>
    <n v="35000"/>
    <n v="179.36"/>
    <x v="1"/>
    <x v="2"/>
  </r>
  <r>
    <x v="269"/>
    <s v="John Benson"/>
    <x v="2"/>
    <n v="30"/>
    <x v="22"/>
    <x v="5"/>
    <x v="2"/>
    <x v="0"/>
    <x v="0"/>
    <x v="0"/>
    <n v="25"/>
    <s v="30GB Monthly Broadband Plan"/>
    <n v="9000"/>
    <n v="9"/>
    <n v="81000"/>
    <n v="140.31"/>
    <x v="1"/>
    <x v="2"/>
  </r>
  <r>
    <x v="269"/>
    <s v="John Benson"/>
    <x v="2"/>
    <n v="30"/>
    <x v="22"/>
    <x v="5"/>
    <x v="1"/>
    <x v="0"/>
    <x v="0"/>
    <x v="0"/>
    <n v="25"/>
    <s v="500MB Daily Plan"/>
    <n v="350"/>
    <n v="13"/>
    <n v="4550"/>
    <n v="57.81"/>
    <x v="1"/>
    <x v="2"/>
  </r>
  <r>
    <x v="270"/>
    <s v="Tega Cooper"/>
    <x v="1"/>
    <n v="25"/>
    <x v="20"/>
    <x v="4"/>
    <x v="1"/>
    <x v="1"/>
    <x v="0"/>
    <x v="0"/>
    <n v="21"/>
    <s v="10GB+10mins Monthly Plan"/>
    <n v="4500"/>
    <n v="7"/>
    <n v="31500"/>
    <n v="100.05"/>
    <x v="1"/>
    <x v="2"/>
  </r>
  <r>
    <x v="270"/>
    <s v="Tega Cooper"/>
    <x v="1"/>
    <n v="25"/>
    <x v="20"/>
    <x v="4"/>
    <x v="2"/>
    <x v="1"/>
    <x v="0"/>
    <x v="0"/>
    <n v="21"/>
    <s v="60GB Monthly Broadband Plan"/>
    <n v="14500"/>
    <n v="9"/>
    <n v="130500"/>
    <n v="147.22"/>
    <x v="1"/>
    <x v="2"/>
  </r>
  <r>
    <x v="271"/>
    <s v="Fatima Lewis"/>
    <x v="1"/>
    <n v="45"/>
    <x v="18"/>
    <x v="0"/>
    <x v="3"/>
    <x v="0"/>
    <x v="0"/>
    <x v="0"/>
    <n v="54"/>
    <s v="60GB Monthly Broadband Plan"/>
    <n v="14500"/>
    <n v="18"/>
    <n v="261000"/>
    <n v="122.96"/>
    <x v="1"/>
    <x v="2"/>
  </r>
  <r>
    <x v="272"/>
    <s v="Bola Duffy"/>
    <x v="1"/>
    <n v="77"/>
    <x v="3"/>
    <x v="2"/>
    <x v="2"/>
    <x v="1"/>
    <x v="4"/>
    <x v="4"/>
    <n v="32"/>
    <s v="300GB FUP Monthly Unlimited"/>
    <n v="30000"/>
    <n v="14"/>
    <n v="420000"/>
    <n v="11.3"/>
    <x v="0"/>
    <x v="1"/>
  </r>
  <r>
    <x v="272"/>
    <s v="Bola Duffy"/>
    <x v="1"/>
    <n v="77"/>
    <x v="3"/>
    <x v="2"/>
    <x v="1"/>
    <x v="1"/>
    <x v="4"/>
    <x v="4"/>
    <n v="32"/>
    <s v="165GB Monthly Plan"/>
    <n v="35000"/>
    <n v="2"/>
    <n v="70000"/>
    <n v="187.96"/>
    <x v="0"/>
    <x v="1"/>
  </r>
  <r>
    <x v="272"/>
    <s v="Bola Duffy"/>
    <x v="1"/>
    <n v="77"/>
    <x v="3"/>
    <x v="2"/>
    <x v="3"/>
    <x v="1"/>
    <x v="4"/>
    <x v="4"/>
    <n v="32"/>
    <s v="120GB Monthly Broadband Plan"/>
    <n v="24000"/>
    <n v="6"/>
    <n v="144000"/>
    <n v="69.78"/>
    <x v="0"/>
    <x v="1"/>
  </r>
  <r>
    <x v="273"/>
    <s v="Zina Gallegos"/>
    <x v="0"/>
    <n v="31"/>
    <x v="8"/>
    <x v="2"/>
    <x v="3"/>
    <x v="1"/>
    <x v="1"/>
    <x v="1"/>
    <n v="21"/>
    <s v="300GB FUP Monthly Unlimited"/>
    <n v="30000"/>
    <n v="9"/>
    <n v="270000"/>
    <n v="122.75"/>
    <x v="1"/>
    <x v="2"/>
  </r>
  <r>
    <x v="273"/>
    <s v="Zina Gallegos"/>
    <x v="0"/>
    <n v="31"/>
    <x v="8"/>
    <x v="2"/>
    <x v="1"/>
    <x v="1"/>
    <x v="1"/>
    <x v="1"/>
    <n v="21"/>
    <s v="10GB+10mins Monthly Plan"/>
    <n v="4500"/>
    <n v="8"/>
    <n v="36000"/>
    <n v="109.94"/>
    <x v="1"/>
    <x v="2"/>
  </r>
  <r>
    <x v="274"/>
    <s v="Zainab Rogers"/>
    <x v="2"/>
    <n v="76"/>
    <x v="26"/>
    <x v="5"/>
    <x v="2"/>
    <x v="1"/>
    <x v="4"/>
    <x v="4"/>
    <n v="12"/>
    <s v="120GB Monthly Broadband Plan"/>
    <n v="24000"/>
    <n v="19"/>
    <n v="456000"/>
    <n v="90.42"/>
    <x v="0"/>
    <x v="7"/>
  </r>
  <r>
    <x v="274"/>
    <s v="Zainab Rogers"/>
    <x v="2"/>
    <n v="76"/>
    <x v="26"/>
    <x v="5"/>
    <x v="0"/>
    <x v="1"/>
    <x v="4"/>
    <x v="4"/>
    <n v="12"/>
    <s v="10GB+10mins Monthly Plan"/>
    <n v="4500"/>
    <n v="8"/>
    <n v="36000"/>
    <n v="195.86"/>
    <x v="0"/>
    <x v="7"/>
  </r>
  <r>
    <x v="275"/>
    <s v="Ngozi Dunn"/>
    <x v="2"/>
    <n v="50"/>
    <x v="7"/>
    <x v="4"/>
    <x v="1"/>
    <x v="1"/>
    <x v="0"/>
    <x v="0"/>
    <n v="55"/>
    <s v="2.5GB 2-Day Plan"/>
    <n v="900"/>
    <n v="16"/>
    <n v="14400"/>
    <n v="35.729999999999997"/>
    <x v="0"/>
    <x v="7"/>
  </r>
  <r>
    <x v="276"/>
    <s v="Amaka Johnson"/>
    <x v="0"/>
    <n v="56"/>
    <x v="12"/>
    <x v="2"/>
    <x v="0"/>
    <x v="1"/>
    <x v="4"/>
    <x v="4"/>
    <n v="17"/>
    <s v="25GB Monthly Plan"/>
    <n v="9000"/>
    <n v="4"/>
    <n v="36000"/>
    <n v="95.57"/>
    <x v="0"/>
    <x v="6"/>
  </r>
  <r>
    <x v="277"/>
    <s v="Alabo Carlson"/>
    <x v="1"/>
    <n v="58"/>
    <x v="22"/>
    <x v="5"/>
    <x v="1"/>
    <x v="1"/>
    <x v="2"/>
    <x v="2"/>
    <n v="24"/>
    <s v="10GB+10mins Monthly Plan"/>
    <n v="4500"/>
    <n v="10"/>
    <n v="45000"/>
    <n v="195.88"/>
    <x v="0"/>
    <x v="3"/>
  </r>
  <r>
    <x v="277"/>
    <s v="Alabo Carlson"/>
    <x v="1"/>
    <n v="58"/>
    <x v="22"/>
    <x v="5"/>
    <x v="2"/>
    <x v="1"/>
    <x v="2"/>
    <x v="2"/>
    <n v="24"/>
    <s v="200GB Monthly Broadband Plan"/>
    <n v="25000"/>
    <n v="17"/>
    <n v="425000"/>
    <n v="65.36"/>
    <x v="0"/>
    <x v="3"/>
  </r>
  <r>
    <x v="278"/>
    <s v="Grace Brock"/>
    <x v="1"/>
    <n v="73"/>
    <x v="33"/>
    <x v="1"/>
    <x v="0"/>
    <x v="1"/>
    <x v="4"/>
    <x v="4"/>
    <n v="40"/>
    <s v="25GB Monthly Plan"/>
    <n v="9000"/>
    <n v="20"/>
    <n v="180000"/>
    <n v="84.65"/>
    <x v="1"/>
    <x v="2"/>
  </r>
  <r>
    <x v="279"/>
    <s v="Tamuno Ortiz"/>
    <x v="2"/>
    <n v="25"/>
    <x v="33"/>
    <x v="1"/>
    <x v="2"/>
    <x v="0"/>
    <x v="2"/>
    <x v="2"/>
    <n v="22"/>
    <s v="450GB 3-Month Broadband Plan"/>
    <n v="75000"/>
    <n v="15"/>
    <n v="1125000"/>
    <n v="54.61"/>
    <x v="1"/>
    <x v="2"/>
  </r>
  <r>
    <x v="279"/>
    <s v="Tamuno Ortiz"/>
    <x v="2"/>
    <n v="25"/>
    <x v="33"/>
    <x v="1"/>
    <x v="1"/>
    <x v="0"/>
    <x v="2"/>
    <x v="2"/>
    <n v="22"/>
    <s v="7GB Monthly Plan"/>
    <n v="3500"/>
    <n v="17"/>
    <n v="59500"/>
    <n v="149.71"/>
    <x v="1"/>
    <x v="2"/>
  </r>
  <r>
    <x v="280"/>
    <s v="Alabo Chavez"/>
    <x v="0"/>
    <n v="68"/>
    <x v="1"/>
    <x v="0"/>
    <x v="2"/>
    <x v="0"/>
    <x v="0"/>
    <x v="0"/>
    <n v="55"/>
    <s v="60GB Monthly Broadband Plan"/>
    <n v="14500"/>
    <n v="4"/>
    <n v="58000"/>
    <n v="33.799999999999997"/>
    <x v="1"/>
    <x v="2"/>
  </r>
  <r>
    <x v="280"/>
    <s v="Alabo Chavez"/>
    <x v="0"/>
    <n v="68"/>
    <x v="1"/>
    <x v="0"/>
    <x v="1"/>
    <x v="0"/>
    <x v="0"/>
    <x v="0"/>
    <n v="55"/>
    <s v="3.2GB 2-Day Plan"/>
    <n v="1000"/>
    <n v="16"/>
    <n v="16000"/>
    <n v="13.23"/>
    <x v="1"/>
    <x v="2"/>
  </r>
  <r>
    <x v="280"/>
    <s v="Alabo Chavez"/>
    <x v="0"/>
    <n v="68"/>
    <x v="1"/>
    <x v="0"/>
    <x v="3"/>
    <x v="0"/>
    <x v="0"/>
    <x v="0"/>
    <n v="55"/>
    <s v="120GB Monthly Broadband Plan"/>
    <n v="24000"/>
    <n v="13"/>
    <n v="312000"/>
    <n v="11.24"/>
    <x v="1"/>
    <x v="2"/>
  </r>
  <r>
    <x v="281"/>
    <s v="Sarah Ballard"/>
    <x v="2"/>
    <n v="26"/>
    <x v="13"/>
    <x v="4"/>
    <x v="2"/>
    <x v="1"/>
    <x v="1"/>
    <x v="1"/>
    <n v="40"/>
    <s v="60GB Monthly Broadband Plan"/>
    <n v="14500"/>
    <n v="15"/>
    <n v="217500"/>
    <n v="147.65"/>
    <x v="1"/>
    <x v="2"/>
  </r>
  <r>
    <x v="281"/>
    <s v="Sarah Ballard"/>
    <x v="2"/>
    <n v="26"/>
    <x v="13"/>
    <x v="4"/>
    <x v="3"/>
    <x v="1"/>
    <x v="1"/>
    <x v="1"/>
    <n v="40"/>
    <s v="150GB FUP Monthly Unlimited"/>
    <n v="20000"/>
    <n v="6"/>
    <n v="120000"/>
    <n v="26.69"/>
    <x v="1"/>
    <x v="2"/>
  </r>
  <r>
    <x v="282"/>
    <s v="Funke Shaffer"/>
    <x v="2"/>
    <n v="20"/>
    <x v="25"/>
    <x v="3"/>
    <x v="2"/>
    <x v="1"/>
    <x v="4"/>
    <x v="4"/>
    <n v="56"/>
    <s v="300GB FUP Monthly Unlimited"/>
    <n v="30000"/>
    <n v="18"/>
    <n v="540000"/>
    <n v="193.92"/>
    <x v="1"/>
    <x v="2"/>
  </r>
  <r>
    <x v="282"/>
    <s v="Funke Shaffer"/>
    <x v="2"/>
    <n v="20"/>
    <x v="25"/>
    <x v="3"/>
    <x v="1"/>
    <x v="1"/>
    <x v="4"/>
    <x v="4"/>
    <n v="56"/>
    <s v="1.5GB 2-Day Plan"/>
    <n v="600"/>
    <n v="15"/>
    <n v="9000"/>
    <n v="118.37"/>
    <x v="1"/>
    <x v="2"/>
  </r>
  <r>
    <x v="282"/>
    <s v="Funke Shaffer"/>
    <x v="2"/>
    <n v="20"/>
    <x v="25"/>
    <x v="3"/>
    <x v="0"/>
    <x v="1"/>
    <x v="4"/>
    <x v="4"/>
    <n v="56"/>
    <s v="165GB Monthly Plan"/>
    <n v="35000"/>
    <n v="18"/>
    <n v="630000"/>
    <n v="104.93"/>
    <x v="1"/>
    <x v="2"/>
  </r>
  <r>
    <x v="283"/>
    <s v="Maryam Gates"/>
    <x v="0"/>
    <n v="60"/>
    <x v="31"/>
    <x v="2"/>
    <x v="2"/>
    <x v="0"/>
    <x v="4"/>
    <x v="4"/>
    <n v="52"/>
    <s v="120GB Monthly Broadband Plan"/>
    <n v="24000"/>
    <n v="17"/>
    <n v="408000"/>
    <n v="2.61"/>
    <x v="1"/>
    <x v="2"/>
  </r>
  <r>
    <x v="283"/>
    <s v="Maryam Gates"/>
    <x v="0"/>
    <n v="60"/>
    <x v="31"/>
    <x v="2"/>
    <x v="3"/>
    <x v="0"/>
    <x v="4"/>
    <x v="4"/>
    <n v="52"/>
    <s v="150GB FUP Monthly Unlimited"/>
    <n v="20000"/>
    <n v="16"/>
    <n v="320000"/>
    <n v="69.11"/>
    <x v="1"/>
    <x v="2"/>
  </r>
  <r>
    <x v="284"/>
    <s v="David George"/>
    <x v="0"/>
    <n v="17"/>
    <x v="12"/>
    <x v="2"/>
    <x v="0"/>
    <x v="1"/>
    <x v="4"/>
    <x v="4"/>
    <n v="20"/>
    <s v="10GB+10mins Monthly Plan"/>
    <n v="4500"/>
    <n v="18"/>
    <n v="81000"/>
    <n v="82.64"/>
    <x v="1"/>
    <x v="2"/>
  </r>
  <r>
    <x v="284"/>
    <s v="David George"/>
    <x v="0"/>
    <n v="17"/>
    <x v="12"/>
    <x v="2"/>
    <x v="1"/>
    <x v="1"/>
    <x v="4"/>
    <x v="4"/>
    <n v="20"/>
    <s v="12.5GB Monthly Plan"/>
    <n v="5500"/>
    <n v="6"/>
    <n v="33000"/>
    <n v="79.25"/>
    <x v="1"/>
    <x v="2"/>
  </r>
  <r>
    <x v="285"/>
    <s v="Omamuzo Rivera"/>
    <x v="2"/>
    <n v="64"/>
    <x v="16"/>
    <x v="3"/>
    <x v="2"/>
    <x v="1"/>
    <x v="0"/>
    <x v="0"/>
    <n v="6"/>
    <s v="450GB 3-Month Broadband Plan"/>
    <n v="75000"/>
    <n v="3"/>
    <n v="225000"/>
    <n v="38.01"/>
    <x v="1"/>
    <x v="2"/>
  </r>
  <r>
    <x v="285"/>
    <s v="Omamuzo Rivera"/>
    <x v="2"/>
    <n v="64"/>
    <x v="16"/>
    <x v="3"/>
    <x v="0"/>
    <x v="1"/>
    <x v="0"/>
    <x v="0"/>
    <n v="6"/>
    <s v="10GB+10mins Monthly Plan"/>
    <n v="4500"/>
    <n v="4"/>
    <n v="18000"/>
    <n v="27.76"/>
    <x v="1"/>
    <x v="2"/>
  </r>
  <r>
    <x v="285"/>
    <s v="Omamuzo Rivera"/>
    <x v="2"/>
    <n v="64"/>
    <x v="16"/>
    <x v="3"/>
    <x v="1"/>
    <x v="1"/>
    <x v="0"/>
    <x v="0"/>
    <n v="6"/>
    <s v="12.5GB Monthly Plan"/>
    <n v="5500"/>
    <n v="9"/>
    <n v="49500"/>
    <n v="123.74"/>
    <x v="1"/>
    <x v="2"/>
  </r>
  <r>
    <x v="286"/>
    <s v="Grace Chaney"/>
    <x v="0"/>
    <n v="40"/>
    <x v="32"/>
    <x v="0"/>
    <x v="2"/>
    <x v="0"/>
    <x v="3"/>
    <x v="3"/>
    <n v="10"/>
    <s v="1.5TB Yearly Broadband Plan"/>
    <n v="150000"/>
    <n v="8"/>
    <n v="1200000"/>
    <n v="145.56"/>
    <x v="0"/>
    <x v="3"/>
  </r>
  <r>
    <x v="286"/>
    <s v="Grace Chaney"/>
    <x v="0"/>
    <n v="40"/>
    <x v="32"/>
    <x v="0"/>
    <x v="3"/>
    <x v="0"/>
    <x v="3"/>
    <x v="3"/>
    <n v="10"/>
    <s v="30GB Monthly Broadband Plan"/>
    <n v="9000"/>
    <n v="16"/>
    <n v="144000"/>
    <n v="30.56"/>
    <x v="0"/>
    <x v="3"/>
  </r>
  <r>
    <x v="287"/>
    <s v="Fatima Wheeler"/>
    <x v="2"/>
    <n v="59"/>
    <x v="15"/>
    <x v="0"/>
    <x v="2"/>
    <x v="1"/>
    <x v="2"/>
    <x v="2"/>
    <n v="51"/>
    <s v="150GB FUP Monthly Unlimited"/>
    <n v="20000"/>
    <n v="5"/>
    <n v="100000"/>
    <n v="168.79"/>
    <x v="1"/>
    <x v="2"/>
  </r>
  <r>
    <x v="288"/>
    <s v="Sade Ryan"/>
    <x v="2"/>
    <n v="50"/>
    <x v="10"/>
    <x v="1"/>
    <x v="1"/>
    <x v="0"/>
    <x v="0"/>
    <x v="0"/>
    <n v="35"/>
    <s v="3.2GB 2-Day Plan"/>
    <n v="1000"/>
    <n v="8"/>
    <n v="8000"/>
    <n v="194.93"/>
    <x v="0"/>
    <x v="1"/>
  </r>
  <r>
    <x v="288"/>
    <s v="Sade Ryan"/>
    <x v="2"/>
    <n v="50"/>
    <x v="10"/>
    <x v="1"/>
    <x v="3"/>
    <x v="0"/>
    <x v="0"/>
    <x v="0"/>
    <n v="35"/>
    <s v="60GB Monthly Broadband Plan"/>
    <n v="14500"/>
    <n v="15"/>
    <n v="217500"/>
    <n v="154.36000000000001"/>
    <x v="0"/>
    <x v="1"/>
  </r>
  <r>
    <x v="289"/>
    <s v="Halima Mahoney"/>
    <x v="0"/>
    <n v="20"/>
    <x v="18"/>
    <x v="0"/>
    <x v="1"/>
    <x v="1"/>
    <x v="3"/>
    <x v="3"/>
    <n v="48"/>
    <s v="20GB Monthly Plan"/>
    <n v="7500"/>
    <n v="10"/>
    <n v="75000"/>
    <n v="136.44999999999999"/>
    <x v="1"/>
    <x v="2"/>
  </r>
  <r>
    <x v="290"/>
    <s v="Ese Rose"/>
    <x v="2"/>
    <n v="36"/>
    <x v="19"/>
    <x v="5"/>
    <x v="0"/>
    <x v="0"/>
    <x v="2"/>
    <x v="2"/>
    <n v="17"/>
    <s v="165GB Monthly Plan"/>
    <n v="35000"/>
    <n v="6"/>
    <n v="210000"/>
    <n v="65.239999999999995"/>
    <x v="0"/>
    <x v="3"/>
  </r>
  <r>
    <x v="290"/>
    <s v="Ese Rose"/>
    <x v="2"/>
    <n v="36"/>
    <x v="19"/>
    <x v="5"/>
    <x v="3"/>
    <x v="0"/>
    <x v="2"/>
    <x v="2"/>
    <n v="17"/>
    <s v="300GB FUP Monthly Unlimited"/>
    <n v="30000"/>
    <n v="13"/>
    <n v="390000"/>
    <n v="117.15"/>
    <x v="0"/>
    <x v="3"/>
  </r>
  <r>
    <x v="290"/>
    <s v="Ese Rose"/>
    <x v="2"/>
    <n v="36"/>
    <x v="19"/>
    <x v="5"/>
    <x v="2"/>
    <x v="0"/>
    <x v="2"/>
    <x v="2"/>
    <n v="17"/>
    <s v="60GB Monthly Broadband Plan"/>
    <n v="14500"/>
    <n v="2"/>
    <n v="29000"/>
    <n v="2.2799999999999998"/>
    <x v="0"/>
    <x v="3"/>
  </r>
  <r>
    <x v="291"/>
    <s v="John Jones"/>
    <x v="2"/>
    <n v="35"/>
    <x v="3"/>
    <x v="2"/>
    <x v="3"/>
    <x v="0"/>
    <x v="4"/>
    <x v="4"/>
    <n v="16"/>
    <s v="300GB FUP Monthly Unlimited"/>
    <n v="30000"/>
    <n v="18"/>
    <n v="540000"/>
    <n v="129.09"/>
    <x v="0"/>
    <x v="0"/>
  </r>
  <r>
    <x v="291"/>
    <s v="John Jones"/>
    <x v="2"/>
    <n v="35"/>
    <x v="3"/>
    <x v="2"/>
    <x v="1"/>
    <x v="0"/>
    <x v="4"/>
    <x v="4"/>
    <n v="16"/>
    <s v="3.2GB 2-Day Plan"/>
    <n v="1000"/>
    <n v="8"/>
    <n v="8000"/>
    <n v="25.6"/>
    <x v="0"/>
    <x v="0"/>
  </r>
  <r>
    <x v="292"/>
    <s v="Ese Bailey"/>
    <x v="2"/>
    <n v="60"/>
    <x v="30"/>
    <x v="0"/>
    <x v="3"/>
    <x v="0"/>
    <x v="2"/>
    <x v="2"/>
    <n v="2"/>
    <s v="60GB Monthly Broadband Plan"/>
    <n v="14500"/>
    <n v="18"/>
    <n v="261000"/>
    <n v="112.03"/>
    <x v="1"/>
    <x v="2"/>
  </r>
  <r>
    <x v="292"/>
    <s v="Ese Bailey"/>
    <x v="2"/>
    <n v="60"/>
    <x v="30"/>
    <x v="0"/>
    <x v="0"/>
    <x v="0"/>
    <x v="2"/>
    <x v="2"/>
    <n v="2"/>
    <s v="165GB Monthly Plan"/>
    <n v="35000"/>
    <n v="6"/>
    <n v="210000"/>
    <n v="38.36"/>
    <x v="1"/>
    <x v="2"/>
  </r>
  <r>
    <x v="293"/>
    <s v="David Higgins"/>
    <x v="2"/>
    <n v="60"/>
    <x v="32"/>
    <x v="0"/>
    <x v="2"/>
    <x v="1"/>
    <x v="1"/>
    <x v="1"/>
    <n v="18"/>
    <s v="200GB Monthly Broadband Plan"/>
    <n v="25000"/>
    <n v="17"/>
    <n v="425000"/>
    <n v="91.09"/>
    <x v="1"/>
    <x v="2"/>
  </r>
  <r>
    <x v="293"/>
    <s v="David Higgins"/>
    <x v="2"/>
    <n v="60"/>
    <x v="32"/>
    <x v="0"/>
    <x v="0"/>
    <x v="1"/>
    <x v="1"/>
    <x v="1"/>
    <n v="18"/>
    <s v="165GB Monthly Plan"/>
    <n v="35000"/>
    <n v="1"/>
    <n v="35000"/>
    <n v="146.86000000000001"/>
    <x v="1"/>
    <x v="2"/>
  </r>
  <r>
    <x v="294"/>
    <s v="Ejiro Scott"/>
    <x v="2"/>
    <n v="46"/>
    <x v="32"/>
    <x v="0"/>
    <x v="0"/>
    <x v="0"/>
    <x v="0"/>
    <x v="0"/>
    <n v="43"/>
    <s v="25GB Monthly Plan"/>
    <n v="9000"/>
    <n v="11"/>
    <n v="99000"/>
    <n v="64.86"/>
    <x v="1"/>
    <x v="2"/>
  </r>
  <r>
    <x v="294"/>
    <s v="Ejiro Scott"/>
    <x v="2"/>
    <n v="46"/>
    <x v="32"/>
    <x v="0"/>
    <x v="2"/>
    <x v="0"/>
    <x v="0"/>
    <x v="0"/>
    <n v="43"/>
    <s v="150GB FUP Monthly Unlimited"/>
    <n v="20000"/>
    <n v="3"/>
    <n v="60000"/>
    <n v="19.7"/>
    <x v="1"/>
    <x v="2"/>
  </r>
  <r>
    <x v="295"/>
    <s v="Bola Spencer"/>
    <x v="0"/>
    <n v="32"/>
    <x v="20"/>
    <x v="4"/>
    <x v="1"/>
    <x v="0"/>
    <x v="4"/>
    <x v="4"/>
    <n v="13"/>
    <s v="16.5GB+10mins Monthly Plan"/>
    <n v="6500"/>
    <n v="19"/>
    <n v="123500"/>
    <n v="124.98"/>
    <x v="0"/>
    <x v="3"/>
  </r>
  <r>
    <x v="295"/>
    <s v="Bola Spencer"/>
    <x v="0"/>
    <n v="32"/>
    <x v="20"/>
    <x v="4"/>
    <x v="2"/>
    <x v="0"/>
    <x v="4"/>
    <x v="4"/>
    <n v="13"/>
    <s v="120GB Monthly Broadband Plan"/>
    <n v="24000"/>
    <n v="8"/>
    <n v="192000"/>
    <n v="10.29"/>
    <x v="0"/>
    <x v="3"/>
  </r>
  <r>
    <x v="295"/>
    <s v="Bola Spencer"/>
    <x v="0"/>
    <n v="32"/>
    <x v="20"/>
    <x v="4"/>
    <x v="0"/>
    <x v="0"/>
    <x v="4"/>
    <x v="4"/>
    <n v="13"/>
    <s v="65GB Monthly Plan"/>
    <n v="16000"/>
    <n v="7"/>
    <n v="112000"/>
    <n v="3.11"/>
    <x v="0"/>
    <x v="3"/>
  </r>
  <r>
    <x v="296"/>
    <s v="Grace Davis"/>
    <x v="2"/>
    <n v="26"/>
    <x v="2"/>
    <x v="1"/>
    <x v="2"/>
    <x v="0"/>
    <x v="2"/>
    <x v="2"/>
    <n v="24"/>
    <s v="30GB Monthly Broadband Plan"/>
    <n v="9000"/>
    <n v="10"/>
    <n v="90000"/>
    <n v="146.99"/>
    <x v="1"/>
    <x v="2"/>
  </r>
  <r>
    <x v="297"/>
    <s v="Kunle Fuller"/>
    <x v="2"/>
    <n v="43"/>
    <x v="8"/>
    <x v="2"/>
    <x v="0"/>
    <x v="0"/>
    <x v="3"/>
    <x v="3"/>
    <n v="7"/>
    <s v="10GB+10mins Monthly Plan"/>
    <n v="4500"/>
    <n v="18"/>
    <n v="81000"/>
    <n v="111.91"/>
    <x v="1"/>
    <x v="2"/>
  </r>
  <r>
    <x v="298"/>
    <s v="Ibim Wilkerson"/>
    <x v="2"/>
    <n v="29"/>
    <x v="25"/>
    <x v="3"/>
    <x v="1"/>
    <x v="1"/>
    <x v="1"/>
    <x v="1"/>
    <n v="45"/>
    <s v="1.5GB 2-Day Plan"/>
    <n v="600"/>
    <n v="20"/>
    <n v="12000"/>
    <n v="107.01"/>
    <x v="0"/>
    <x v="6"/>
  </r>
  <r>
    <x v="298"/>
    <s v="Ibim Wilkerson"/>
    <x v="2"/>
    <n v="29"/>
    <x v="25"/>
    <x v="3"/>
    <x v="2"/>
    <x v="1"/>
    <x v="1"/>
    <x v="1"/>
    <n v="45"/>
    <s v="1.5TB Yearly Broadband Plan"/>
    <n v="150000"/>
    <n v="11"/>
    <n v="1650000"/>
    <n v="186.74"/>
    <x v="0"/>
    <x v="6"/>
  </r>
  <r>
    <x v="298"/>
    <s v="Ibim Wilkerson"/>
    <x v="2"/>
    <n v="29"/>
    <x v="25"/>
    <x v="3"/>
    <x v="0"/>
    <x v="1"/>
    <x v="1"/>
    <x v="1"/>
    <n v="45"/>
    <s v="25GB Monthly Plan"/>
    <n v="9000"/>
    <n v="14"/>
    <n v="126000"/>
    <n v="169.05"/>
    <x v="0"/>
    <x v="6"/>
  </r>
  <r>
    <x v="299"/>
    <s v="Boma Knight"/>
    <x v="1"/>
    <n v="57"/>
    <x v="7"/>
    <x v="4"/>
    <x v="1"/>
    <x v="0"/>
    <x v="2"/>
    <x v="2"/>
    <n v="25"/>
    <s v="2.5GB 2-Day Plan"/>
    <n v="900"/>
    <n v="20"/>
    <n v="18000"/>
    <n v="196.6"/>
    <x v="1"/>
    <x v="2"/>
  </r>
  <r>
    <x v="299"/>
    <s v="Boma Knight"/>
    <x v="1"/>
    <n v="57"/>
    <x v="7"/>
    <x v="4"/>
    <x v="3"/>
    <x v="0"/>
    <x v="2"/>
    <x v="2"/>
    <n v="25"/>
    <s v="30GB Monthly Broadband Plan"/>
    <n v="9000"/>
    <n v="10"/>
    <n v="90000"/>
    <n v="103.76"/>
    <x v="1"/>
    <x v="2"/>
  </r>
  <r>
    <x v="300"/>
    <s v="Tunde Wallace"/>
    <x v="1"/>
    <n v="54"/>
    <x v="16"/>
    <x v="3"/>
    <x v="2"/>
    <x v="0"/>
    <x v="1"/>
    <x v="1"/>
    <n v="55"/>
    <s v="150GB FUP Monthly Unlimited"/>
    <n v="20000"/>
    <n v="12"/>
    <n v="240000"/>
    <n v="8.0299999999999994"/>
    <x v="1"/>
    <x v="2"/>
  </r>
  <r>
    <x v="300"/>
    <s v="Tunde Wallace"/>
    <x v="1"/>
    <n v="54"/>
    <x v="16"/>
    <x v="3"/>
    <x v="1"/>
    <x v="0"/>
    <x v="1"/>
    <x v="1"/>
    <n v="55"/>
    <s v="1.5GB 2-Day Plan"/>
    <n v="600"/>
    <n v="12"/>
    <n v="7200"/>
    <n v="28.11"/>
    <x v="1"/>
    <x v="2"/>
  </r>
  <r>
    <x v="300"/>
    <s v="Tunde Wallace"/>
    <x v="1"/>
    <n v="54"/>
    <x v="16"/>
    <x v="3"/>
    <x v="3"/>
    <x v="0"/>
    <x v="1"/>
    <x v="1"/>
    <n v="55"/>
    <s v="120GB Monthly Broadband Plan"/>
    <n v="24000"/>
    <n v="9"/>
    <n v="216000"/>
    <n v="50.35"/>
    <x v="1"/>
    <x v="2"/>
  </r>
  <r>
    <x v="301"/>
    <s v="Maryam Walker"/>
    <x v="0"/>
    <n v="27"/>
    <x v="10"/>
    <x v="1"/>
    <x v="1"/>
    <x v="0"/>
    <x v="2"/>
    <x v="2"/>
    <n v="47"/>
    <s v="3.2GB 2-Day Plan"/>
    <n v="1000"/>
    <n v="10"/>
    <n v="10000"/>
    <n v="119.25"/>
    <x v="1"/>
    <x v="2"/>
  </r>
  <r>
    <x v="302"/>
    <s v="Bola Castro"/>
    <x v="1"/>
    <n v="64"/>
    <x v="33"/>
    <x v="1"/>
    <x v="1"/>
    <x v="0"/>
    <x v="2"/>
    <x v="2"/>
    <n v="59"/>
    <s v="500MB Daily Plan"/>
    <n v="350"/>
    <n v="20"/>
    <n v="7000"/>
    <n v="149.66"/>
    <x v="1"/>
    <x v="2"/>
  </r>
  <r>
    <x v="302"/>
    <s v="Bola Castro"/>
    <x v="1"/>
    <n v="64"/>
    <x v="33"/>
    <x v="1"/>
    <x v="3"/>
    <x v="0"/>
    <x v="2"/>
    <x v="2"/>
    <n v="59"/>
    <s v="30GB Monthly Broadband Plan"/>
    <n v="9000"/>
    <n v="13"/>
    <n v="117000"/>
    <n v="126.96"/>
    <x v="1"/>
    <x v="2"/>
  </r>
  <r>
    <x v="303"/>
    <s v="Sade Shepard"/>
    <x v="2"/>
    <n v="55"/>
    <x v="8"/>
    <x v="2"/>
    <x v="1"/>
    <x v="0"/>
    <x v="2"/>
    <x v="2"/>
    <n v="21"/>
    <s v="65GB Monthly Plan"/>
    <n v="16000"/>
    <n v="13"/>
    <n v="208000"/>
    <n v="134.88999999999999"/>
    <x v="1"/>
    <x v="2"/>
  </r>
  <r>
    <x v="304"/>
    <s v="Alabo Cortez"/>
    <x v="1"/>
    <n v="80"/>
    <x v="33"/>
    <x v="1"/>
    <x v="1"/>
    <x v="0"/>
    <x v="4"/>
    <x v="4"/>
    <n v="28"/>
    <s v="2.5GB 2-Day Plan"/>
    <n v="900"/>
    <n v="9"/>
    <n v="8100"/>
    <n v="109.86"/>
    <x v="0"/>
    <x v="4"/>
  </r>
  <r>
    <x v="305"/>
    <s v="Chinedu Hoffman"/>
    <x v="2"/>
    <n v="67"/>
    <x v="28"/>
    <x v="1"/>
    <x v="1"/>
    <x v="1"/>
    <x v="0"/>
    <x v="0"/>
    <n v="50"/>
    <s v="20GB Monthly Plan"/>
    <n v="7500"/>
    <n v="7"/>
    <n v="52500"/>
    <n v="130.62"/>
    <x v="1"/>
    <x v="2"/>
  </r>
  <r>
    <x v="306"/>
    <s v="Sarah Flores"/>
    <x v="2"/>
    <n v="47"/>
    <x v="7"/>
    <x v="4"/>
    <x v="3"/>
    <x v="0"/>
    <x v="2"/>
    <x v="2"/>
    <n v="18"/>
    <s v="60GB Monthly Broadband Plan"/>
    <n v="14500"/>
    <n v="7"/>
    <n v="101500"/>
    <n v="73.37"/>
    <x v="1"/>
    <x v="2"/>
  </r>
  <r>
    <x v="306"/>
    <s v="Sarah Flores"/>
    <x v="2"/>
    <n v="47"/>
    <x v="7"/>
    <x v="4"/>
    <x v="1"/>
    <x v="0"/>
    <x v="2"/>
    <x v="2"/>
    <n v="18"/>
    <s v="7GB Monthly Plan"/>
    <n v="3500"/>
    <n v="1"/>
    <n v="3500"/>
    <n v="69.23"/>
    <x v="1"/>
    <x v="2"/>
  </r>
  <r>
    <x v="306"/>
    <s v="Sarah Flores"/>
    <x v="2"/>
    <n v="47"/>
    <x v="7"/>
    <x v="4"/>
    <x v="0"/>
    <x v="0"/>
    <x v="2"/>
    <x v="2"/>
    <n v="18"/>
    <s v="25GB Monthly Plan"/>
    <n v="9000"/>
    <n v="12"/>
    <n v="108000"/>
    <n v="34.270000000000003"/>
    <x v="1"/>
    <x v="2"/>
  </r>
  <r>
    <x v="307"/>
    <s v="Alabo Guerra"/>
    <x v="2"/>
    <n v="34"/>
    <x v="30"/>
    <x v="0"/>
    <x v="3"/>
    <x v="0"/>
    <x v="0"/>
    <x v="0"/>
    <n v="60"/>
    <s v="30GB Monthly Broadband Plan"/>
    <n v="9000"/>
    <n v="8"/>
    <n v="72000"/>
    <n v="148.05000000000001"/>
    <x v="1"/>
    <x v="2"/>
  </r>
  <r>
    <x v="308"/>
    <s v="Obinna Ballard"/>
    <x v="0"/>
    <n v="52"/>
    <x v="34"/>
    <x v="3"/>
    <x v="2"/>
    <x v="1"/>
    <x v="2"/>
    <x v="2"/>
    <n v="45"/>
    <s v="60GB Monthly Broadband Plan"/>
    <n v="14500"/>
    <n v="7"/>
    <n v="101500"/>
    <n v="148.13"/>
    <x v="1"/>
    <x v="2"/>
  </r>
  <r>
    <x v="309"/>
    <s v="Fatima Freeman"/>
    <x v="0"/>
    <n v="49"/>
    <x v="31"/>
    <x v="2"/>
    <x v="3"/>
    <x v="0"/>
    <x v="4"/>
    <x v="4"/>
    <n v="45"/>
    <s v="30GB Monthly Broadband Plan"/>
    <n v="9000"/>
    <n v="20"/>
    <n v="180000"/>
    <n v="57.16"/>
    <x v="1"/>
    <x v="2"/>
  </r>
  <r>
    <x v="309"/>
    <s v="Fatima Freeman"/>
    <x v="0"/>
    <n v="49"/>
    <x v="31"/>
    <x v="2"/>
    <x v="0"/>
    <x v="0"/>
    <x v="4"/>
    <x v="4"/>
    <n v="45"/>
    <s v="25GB Monthly Plan"/>
    <n v="9000"/>
    <n v="1"/>
    <n v="9000"/>
    <n v="11.09"/>
    <x v="1"/>
    <x v="2"/>
  </r>
  <r>
    <x v="309"/>
    <s v="Fatima Freeman"/>
    <x v="0"/>
    <n v="49"/>
    <x v="31"/>
    <x v="2"/>
    <x v="1"/>
    <x v="0"/>
    <x v="4"/>
    <x v="4"/>
    <n v="45"/>
    <s v="3.2GB 2-Day Plan"/>
    <n v="1000"/>
    <n v="9"/>
    <n v="9000"/>
    <n v="78.03"/>
    <x v="1"/>
    <x v="2"/>
  </r>
  <r>
    <x v="310"/>
    <s v="Ejiro Barker"/>
    <x v="2"/>
    <n v="29"/>
    <x v="17"/>
    <x v="1"/>
    <x v="3"/>
    <x v="1"/>
    <x v="0"/>
    <x v="0"/>
    <n v="56"/>
    <s v="120GB Monthly Broadband Plan"/>
    <n v="24000"/>
    <n v="6"/>
    <n v="144000"/>
    <n v="106.55"/>
    <x v="1"/>
    <x v="2"/>
  </r>
  <r>
    <x v="310"/>
    <s v="Ejiro Barker"/>
    <x v="2"/>
    <n v="29"/>
    <x v="17"/>
    <x v="1"/>
    <x v="0"/>
    <x v="1"/>
    <x v="0"/>
    <x v="0"/>
    <n v="56"/>
    <s v="10GB+10mins Monthly Plan"/>
    <n v="4500"/>
    <n v="15"/>
    <n v="67500"/>
    <n v="100.38"/>
    <x v="1"/>
    <x v="2"/>
  </r>
  <r>
    <x v="310"/>
    <s v="Ejiro Barker"/>
    <x v="2"/>
    <n v="29"/>
    <x v="17"/>
    <x v="1"/>
    <x v="2"/>
    <x v="1"/>
    <x v="0"/>
    <x v="0"/>
    <n v="56"/>
    <s v="30GB Monthly Broadband Plan"/>
    <n v="9000"/>
    <n v="17"/>
    <n v="153000"/>
    <n v="8.43"/>
    <x v="1"/>
    <x v="2"/>
  </r>
  <r>
    <x v="311"/>
    <s v="Maryam Hernandez"/>
    <x v="2"/>
    <n v="58"/>
    <x v="12"/>
    <x v="2"/>
    <x v="2"/>
    <x v="1"/>
    <x v="1"/>
    <x v="1"/>
    <n v="48"/>
    <s v="120GB Monthly Broadband Plan"/>
    <n v="24000"/>
    <n v="17"/>
    <n v="408000"/>
    <n v="47.62"/>
    <x v="1"/>
    <x v="2"/>
  </r>
  <r>
    <x v="311"/>
    <s v="Maryam Hernandez"/>
    <x v="2"/>
    <n v="58"/>
    <x v="12"/>
    <x v="2"/>
    <x v="1"/>
    <x v="1"/>
    <x v="1"/>
    <x v="1"/>
    <n v="48"/>
    <s v="1GB+1.5mins Daily Plan"/>
    <n v="500"/>
    <n v="9"/>
    <n v="4500"/>
    <n v="162.47"/>
    <x v="1"/>
    <x v="2"/>
  </r>
  <r>
    <x v="312"/>
    <s v="Omamuzo King"/>
    <x v="1"/>
    <n v="19"/>
    <x v="29"/>
    <x v="5"/>
    <x v="1"/>
    <x v="0"/>
    <x v="4"/>
    <x v="4"/>
    <n v="10"/>
    <s v="500MB Daily Plan"/>
    <n v="350"/>
    <n v="19"/>
    <n v="6650"/>
    <n v="83.76"/>
    <x v="1"/>
    <x v="2"/>
  </r>
  <r>
    <x v="313"/>
    <s v="Obinna Anderson"/>
    <x v="2"/>
    <n v="70"/>
    <x v="24"/>
    <x v="4"/>
    <x v="0"/>
    <x v="1"/>
    <x v="0"/>
    <x v="0"/>
    <n v="29"/>
    <s v="10GB+10mins Monthly Plan"/>
    <n v="4500"/>
    <n v="5"/>
    <n v="22500"/>
    <n v="86.3"/>
    <x v="1"/>
    <x v="2"/>
  </r>
  <r>
    <x v="313"/>
    <s v="Obinna Anderson"/>
    <x v="2"/>
    <n v="70"/>
    <x v="24"/>
    <x v="4"/>
    <x v="3"/>
    <x v="1"/>
    <x v="0"/>
    <x v="0"/>
    <n v="29"/>
    <s v="120GB Monthly Broadband Plan"/>
    <n v="24000"/>
    <n v="11"/>
    <n v="264000"/>
    <n v="183.46"/>
    <x v="1"/>
    <x v="2"/>
  </r>
  <r>
    <x v="313"/>
    <s v="Obinna Anderson"/>
    <x v="2"/>
    <n v="70"/>
    <x v="24"/>
    <x v="4"/>
    <x v="1"/>
    <x v="1"/>
    <x v="0"/>
    <x v="0"/>
    <n v="29"/>
    <s v="3.2GB 2-Day Plan"/>
    <n v="1000"/>
    <n v="4"/>
    <n v="4000"/>
    <n v="111.69"/>
    <x v="1"/>
    <x v="2"/>
  </r>
  <r>
    <x v="314"/>
    <s v="Shehu Rogers"/>
    <x v="1"/>
    <n v="56"/>
    <x v="5"/>
    <x v="0"/>
    <x v="1"/>
    <x v="0"/>
    <x v="4"/>
    <x v="4"/>
    <n v="49"/>
    <s v="1GB+1.5mins Daily Plan"/>
    <n v="500"/>
    <n v="7"/>
    <n v="3500"/>
    <n v="30.82"/>
    <x v="1"/>
    <x v="2"/>
  </r>
  <r>
    <x v="314"/>
    <s v="Shehu Rogers"/>
    <x v="1"/>
    <n v="56"/>
    <x v="5"/>
    <x v="0"/>
    <x v="2"/>
    <x v="0"/>
    <x v="4"/>
    <x v="4"/>
    <n v="49"/>
    <s v="150GB FUP Monthly Unlimited"/>
    <n v="20000"/>
    <n v="1"/>
    <n v="20000"/>
    <n v="26.74"/>
    <x v="1"/>
    <x v="2"/>
  </r>
  <r>
    <x v="315"/>
    <s v="Zainab Shaw"/>
    <x v="0"/>
    <n v="45"/>
    <x v="16"/>
    <x v="3"/>
    <x v="0"/>
    <x v="0"/>
    <x v="2"/>
    <x v="2"/>
    <n v="44"/>
    <s v="165GB Monthly Plan"/>
    <n v="35000"/>
    <n v="12"/>
    <n v="420000"/>
    <n v="142.55000000000001"/>
    <x v="0"/>
    <x v="1"/>
  </r>
  <r>
    <x v="315"/>
    <s v="Zainab Shaw"/>
    <x v="0"/>
    <n v="45"/>
    <x v="16"/>
    <x v="3"/>
    <x v="2"/>
    <x v="0"/>
    <x v="2"/>
    <x v="2"/>
    <n v="44"/>
    <s v="300GB FUP Monthly Unlimited"/>
    <n v="30000"/>
    <n v="16"/>
    <n v="480000"/>
    <n v="170.5"/>
    <x v="0"/>
    <x v="1"/>
  </r>
  <r>
    <x v="316"/>
    <s v="John Martinez"/>
    <x v="0"/>
    <n v="33"/>
    <x v="1"/>
    <x v="0"/>
    <x v="2"/>
    <x v="0"/>
    <x v="4"/>
    <x v="4"/>
    <n v="15"/>
    <s v="450GB 3-Month Broadband Plan"/>
    <n v="75000"/>
    <n v="7"/>
    <n v="525000"/>
    <n v="44.9"/>
    <x v="1"/>
    <x v="2"/>
  </r>
  <r>
    <x v="317"/>
    <s v="Fatima Powell"/>
    <x v="2"/>
    <n v="24"/>
    <x v="20"/>
    <x v="4"/>
    <x v="1"/>
    <x v="1"/>
    <x v="2"/>
    <x v="2"/>
    <n v="56"/>
    <s v="20GB Monthly Plan"/>
    <n v="7500"/>
    <n v="20"/>
    <n v="150000"/>
    <n v="155.35"/>
    <x v="1"/>
    <x v="2"/>
  </r>
  <r>
    <x v="318"/>
    <s v="Omamuzo Perez"/>
    <x v="0"/>
    <n v="56"/>
    <x v="10"/>
    <x v="1"/>
    <x v="0"/>
    <x v="0"/>
    <x v="4"/>
    <x v="4"/>
    <n v="34"/>
    <s v="165GB Monthly Plan"/>
    <n v="35000"/>
    <n v="2"/>
    <n v="70000"/>
    <n v="196.77"/>
    <x v="1"/>
    <x v="2"/>
  </r>
  <r>
    <x v="319"/>
    <s v="Omamuzo Schwartz"/>
    <x v="2"/>
    <n v="22"/>
    <x v="18"/>
    <x v="0"/>
    <x v="1"/>
    <x v="1"/>
    <x v="2"/>
    <x v="2"/>
    <n v="29"/>
    <s v="20GB Monthly Plan"/>
    <n v="7500"/>
    <n v="2"/>
    <n v="15000"/>
    <n v="59.24"/>
    <x v="1"/>
    <x v="2"/>
  </r>
  <r>
    <x v="319"/>
    <s v="Omamuzo Schwartz"/>
    <x v="2"/>
    <n v="22"/>
    <x v="18"/>
    <x v="0"/>
    <x v="3"/>
    <x v="1"/>
    <x v="2"/>
    <x v="2"/>
    <n v="29"/>
    <s v="120GB Monthly Broadband Plan"/>
    <n v="24000"/>
    <n v="15"/>
    <n v="360000"/>
    <n v="180.78"/>
    <x v="1"/>
    <x v="2"/>
  </r>
  <r>
    <x v="320"/>
    <s v="Alabo Jackson"/>
    <x v="2"/>
    <n v="27"/>
    <x v="28"/>
    <x v="1"/>
    <x v="3"/>
    <x v="0"/>
    <x v="4"/>
    <x v="4"/>
    <n v="12"/>
    <s v="60GB Monthly Broadband Plan"/>
    <n v="14500"/>
    <n v="7"/>
    <n v="101500"/>
    <n v="118.27"/>
    <x v="1"/>
    <x v="2"/>
  </r>
  <r>
    <x v="320"/>
    <s v="Alabo Jackson"/>
    <x v="2"/>
    <n v="27"/>
    <x v="28"/>
    <x v="1"/>
    <x v="1"/>
    <x v="0"/>
    <x v="4"/>
    <x v="4"/>
    <n v="12"/>
    <s v="12.5GB Monthly Plan"/>
    <n v="5500"/>
    <n v="11"/>
    <n v="60500"/>
    <n v="18.489999999999998"/>
    <x v="1"/>
    <x v="2"/>
  </r>
  <r>
    <x v="321"/>
    <s v="Amina Nguyen"/>
    <x v="2"/>
    <n v="31"/>
    <x v="33"/>
    <x v="1"/>
    <x v="0"/>
    <x v="0"/>
    <x v="2"/>
    <x v="2"/>
    <n v="46"/>
    <s v="165GB Monthly Plan"/>
    <n v="35000"/>
    <n v="6"/>
    <n v="210000"/>
    <n v="9.26"/>
    <x v="0"/>
    <x v="7"/>
  </r>
  <r>
    <x v="321"/>
    <s v="Amina Nguyen"/>
    <x v="2"/>
    <n v="31"/>
    <x v="33"/>
    <x v="1"/>
    <x v="1"/>
    <x v="0"/>
    <x v="2"/>
    <x v="2"/>
    <n v="46"/>
    <s v="7GB Monthly Plan"/>
    <n v="3500"/>
    <n v="5"/>
    <n v="17500"/>
    <n v="113.32"/>
    <x v="0"/>
    <x v="7"/>
  </r>
  <r>
    <x v="322"/>
    <s v="Amina Taylor"/>
    <x v="1"/>
    <n v="34"/>
    <x v="20"/>
    <x v="4"/>
    <x v="2"/>
    <x v="0"/>
    <x v="2"/>
    <x v="2"/>
    <n v="27"/>
    <s v="300GB FUP Monthly Unlimited"/>
    <n v="30000"/>
    <n v="5"/>
    <n v="150000"/>
    <n v="23.95"/>
    <x v="1"/>
    <x v="2"/>
  </r>
  <r>
    <x v="322"/>
    <s v="Amina Taylor"/>
    <x v="1"/>
    <n v="34"/>
    <x v="20"/>
    <x v="4"/>
    <x v="1"/>
    <x v="0"/>
    <x v="2"/>
    <x v="2"/>
    <n v="27"/>
    <s v="500MB Daily Plan"/>
    <n v="350"/>
    <n v="9"/>
    <n v="3150"/>
    <n v="1.2"/>
    <x v="1"/>
    <x v="2"/>
  </r>
  <r>
    <x v="323"/>
    <s v="Tunde Terry"/>
    <x v="0"/>
    <n v="74"/>
    <x v="12"/>
    <x v="2"/>
    <x v="0"/>
    <x v="1"/>
    <x v="3"/>
    <x v="3"/>
    <n v="35"/>
    <s v="165GB Monthly Plan"/>
    <n v="35000"/>
    <n v="15"/>
    <n v="525000"/>
    <n v="91.02"/>
    <x v="1"/>
    <x v="2"/>
  </r>
  <r>
    <x v="324"/>
    <s v="Chinedu Krueger"/>
    <x v="2"/>
    <n v="16"/>
    <x v="7"/>
    <x v="4"/>
    <x v="1"/>
    <x v="1"/>
    <x v="1"/>
    <x v="1"/>
    <n v="40"/>
    <s v="2.5GB 2-Day Plan"/>
    <n v="900"/>
    <n v="20"/>
    <n v="18000"/>
    <n v="133.57"/>
    <x v="0"/>
    <x v="3"/>
  </r>
  <r>
    <x v="325"/>
    <s v="Maryam Rhodes"/>
    <x v="2"/>
    <n v="58"/>
    <x v="33"/>
    <x v="1"/>
    <x v="0"/>
    <x v="0"/>
    <x v="0"/>
    <x v="0"/>
    <n v="7"/>
    <s v="65GB Monthly Plan"/>
    <n v="16000"/>
    <n v="10"/>
    <n v="160000"/>
    <n v="19.079999999999998"/>
    <x v="0"/>
    <x v="4"/>
  </r>
  <r>
    <x v="325"/>
    <s v="Maryam Rhodes"/>
    <x v="2"/>
    <n v="58"/>
    <x v="33"/>
    <x v="1"/>
    <x v="1"/>
    <x v="0"/>
    <x v="0"/>
    <x v="0"/>
    <n v="7"/>
    <s v="7GB Monthly Plan"/>
    <n v="3500"/>
    <n v="13"/>
    <n v="45500"/>
    <n v="74.03"/>
    <x v="0"/>
    <x v="4"/>
  </r>
  <r>
    <x v="325"/>
    <s v="Maryam Rhodes"/>
    <x v="2"/>
    <n v="58"/>
    <x v="33"/>
    <x v="1"/>
    <x v="2"/>
    <x v="0"/>
    <x v="0"/>
    <x v="0"/>
    <n v="7"/>
    <s v="150GB FUP Monthly Unlimited"/>
    <n v="20000"/>
    <n v="18"/>
    <n v="360000"/>
    <n v="151.81"/>
    <x v="0"/>
    <x v="4"/>
  </r>
  <r>
    <x v="326"/>
    <s v="Kunle Liu"/>
    <x v="1"/>
    <n v="53"/>
    <x v="31"/>
    <x v="2"/>
    <x v="0"/>
    <x v="0"/>
    <x v="2"/>
    <x v="2"/>
    <n v="8"/>
    <s v="65GB Monthly Plan"/>
    <n v="16000"/>
    <n v="17"/>
    <n v="272000"/>
    <n v="22.31"/>
    <x v="1"/>
    <x v="2"/>
  </r>
  <r>
    <x v="326"/>
    <s v="Kunle Liu"/>
    <x v="1"/>
    <n v="53"/>
    <x v="31"/>
    <x v="2"/>
    <x v="2"/>
    <x v="0"/>
    <x v="2"/>
    <x v="2"/>
    <n v="8"/>
    <s v="150GB FUP Monthly Unlimited"/>
    <n v="20000"/>
    <n v="20"/>
    <n v="400000"/>
    <n v="96.99"/>
    <x v="1"/>
    <x v="2"/>
  </r>
  <r>
    <x v="326"/>
    <s v="Kunle Liu"/>
    <x v="1"/>
    <n v="53"/>
    <x v="31"/>
    <x v="2"/>
    <x v="3"/>
    <x v="0"/>
    <x v="2"/>
    <x v="2"/>
    <n v="8"/>
    <s v="300GB FUP Monthly Unlimited"/>
    <n v="30000"/>
    <n v="11"/>
    <n v="330000"/>
    <n v="85.7"/>
    <x v="1"/>
    <x v="2"/>
  </r>
  <r>
    <x v="327"/>
    <s v="Saidu Anderson"/>
    <x v="2"/>
    <n v="61"/>
    <x v="21"/>
    <x v="2"/>
    <x v="0"/>
    <x v="1"/>
    <x v="4"/>
    <x v="4"/>
    <n v="34"/>
    <s v="10GB+10mins Monthly Plan"/>
    <n v="4500"/>
    <n v="1"/>
    <n v="4500"/>
    <n v="0.82"/>
    <x v="1"/>
    <x v="2"/>
  </r>
  <r>
    <x v="327"/>
    <s v="Saidu Anderson"/>
    <x v="2"/>
    <n v="61"/>
    <x v="21"/>
    <x v="2"/>
    <x v="2"/>
    <x v="1"/>
    <x v="4"/>
    <x v="4"/>
    <n v="34"/>
    <s v="1.5TB Yearly Broadband Plan"/>
    <n v="150000"/>
    <n v="4"/>
    <n v="600000"/>
    <n v="125.28"/>
    <x v="1"/>
    <x v="2"/>
  </r>
  <r>
    <x v="327"/>
    <s v="Saidu Anderson"/>
    <x v="2"/>
    <n v="61"/>
    <x v="21"/>
    <x v="2"/>
    <x v="1"/>
    <x v="1"/>
    <x v="4"/>
    <x v="4"/>
    <n v="34"/>
    <s v="500MB Daily Plan"/>
    <n v="350"/>
    <n v="14"/>
    <n v="4900"/>
    <n v="160.01"/>
    <x v="1"/>
    <x v="2"/>
  </r>
  <r>
    <x v="328"/>
    <s v="Ibim Harrison"/>
    <x v="2"/>
    <n v="21"/>
    <x v="26"/>
    <x v="5"/>
    <x v="2"/>
    <x v="1"/>
    <x v="1"/>
    <x v="1"/>
    <n v="36"/>
    <s v="120GB Monthly Broadband Plan"/>
    <n v="24000"/>
    <n v="18"/>
    <n v="432000"/>
    <n v="60.41"/>
    <x v="1"/>
    <x v="2"/>
  </r>
  <r>
    <x v="328"/>
    <s v="Ibim Harrison"/>
    <x v="2"/>
    <n v="21"/>
    <x v="26"/>
    <x v="5"/>
    <x v="0"/>
    <x v="1"/>
    <x v="1"/>
    <x v="1"/>
    <n v="36"/>
    <s v="25GB Monthly Plan"/>
    <n v="9000"/>
    <n v="4"/>
    <n v="36000"/>
    <n v="153.52000000000001"/>
    <x v="1"/>
    <x v="2"/>
  </r>
  <r>
    <x v="328"/>
    <s v="Ibim Harrison"/>
    <x v="2"/>
    <n v="21"/>
    <x v="26"/>
    <x v="5"/>
    <x v="3"/>
    <x v="1"/>
    <x v="1"/>
    <x v="1"/>
    <n v="36"/>
    <s v="300GB FUP Monthly Unlimited"/>
    <n v="30000"/>
    <n v="19"/>
    <n v="570000"/>
    <n v="68.599999999999994"/>
    <x v="1"/>
    <x v="2"/>
  </r>
  <r>
    <x v="329"/>
    <s v="Funke Francis"/>
    <x v="1"/>
    <n v="38"/>
    <x v="18"/>
    <x v="0"/>
    <x v="0"/>
    <x v="1"/>
    <x v="4"/>
    <x v="4"/>
    <n v="54"/>
    <s v="165GB Monthly Plan"/>
    <n v="35000"/>
    <n v="15"/>
    <n v="525000"/>
    <n v="31.5"/>
    <x v="1"/>
    <x v="2"/>
  </r>
  <r>
    <x v="330"/>
    <s v="David Ward"/>
    <x v="0"/>
    <n v="58"/>
    <x v="2"/>
    <x v="1"/>
    <x v="2"/>
    <x v="1"/>
    <x v="3"/>
    <x v="3"/>
    <n v="60"/>
    <s v="60GB Monthly Broadband Plan"/>
    <n v="14500"/>
    <n v="11"/>
    <n v="159500"/>
    <n v="115.69"/>
    <x v="0"/>
    <x v="7"/>
  </r>
  <r>
    <x v="330"/>
    <s v="David Ward"/>
    <x v="0"/>
    <n v="58"/>
    <x v="2"/>
    <x v="1"/>
    <x v="1"/>
    <x v="1"/>
    <x v="3"/>
    <x v="3"/>
    <n v="60"/>
    <s v="7GB Monthly Plan"/>
    <n v="3500"/>
    <n v="5"/>
    <n v="17500"/>
    <n v="13.71"/>
    <x v="0"/>
    <x v="7"/>
  </r>
  <r>
    <x v="330"/>
    <s v="David Ward"/>
    <x v="0"/>
    <n v="58"/>
    <x v="2"/>
    <x v="1"/>
    <x v="3"/>
    <x v="1"/>
    <x v="3"/>
    <x v="3"/>
    <n v="60"/>
    <s v="300GB FUP Monthly Unlimited"/>
    <n v="30000"/>
    <n v="11"/>
    <n v="330000"/>
    <n v="168.23"/>
    <x v="0"/>
    <x v="7"/>
  </r>
  <r>
    <x v="331"/>
    <s v="Omamuzo Miller"/>
    <x v="0"/>
    <n v="37"/>
    <x v="6"/>
    <x v="1"/>
    <x v="3"/>
    <x v="0"/>
    <x v="2"/>
    <x v="2"/>
    <n v="39"/>
    <s v="60GB Monthly Broadband Plan"/>
    <n v="14500"/>
    <n v="8"/>
    <n v="116000"/>
    <n v="17.82"/>
    <x v="1"/>
    <x v="2"/>
  </r>
  <r>
    <x v="331"/>
    <s v="Omamuzo Miller"/>
    <x v="0"/>
    <n v="37"/>
    <x v="6"/>
    <x v="1"/>
    <x v="0"/>
    <x v="0"/>
    <x v="2"/>
    <x v="2"/>
    <n v="39"/>
    <s v="25GB Monthly Plan"/>
    <n v="9000"/>
    <n v="10"/>
    <n v="90000"/>
    <n v="90.66"/>
    <x v="1"/>
    <x v="2"/>
  </r>
  <r>
    <x v="332"/>
    <s v="Fatima Carter"/>
    <x v="0"/>
    <n v="54"/>
    <x v="20"/>
    <x v="4"/>
    <x v="3"/>
    <x v="0"/>
    <x v="0"/>
    <x v="0"/>
    <n v="24"/>
    <s v="120GB Monthly Broadband Plan"/>
    <n v="24000"/>
    <n v="11"/>
    <n v="264000"/>
    <n v="31.24"/>
    <x v="1"/>
    <x v="2"/>
  </r>
  <r>
    <x v="332"/>
    <s v="Fatima Carter"/>
    <x v="0"/>
    <n v="54"/>
    <x v="20"/>
    <x v="4"/>
    <x v="0"/>
    <x v="0"/>
    <x v="0"/>
    <x v="0"/>
    <n v="24"/>
    <s v="165GB Monthly Plan"/>
    <n v="35000"/>
    <n v="17"/>
    <n v="595000"/>
    <n v="146.62"/>
    <x v="1"/>
    <x v="2"/>
  </r>
  <r>
    <x v="333"/>
    <s v="Maryam Patterson"/>
    <x v="2"/>
    <n v="57"/>
    <x v="5"/>
    <x v="0"/>
    <x v="1"/>
    <x v="0"/>
    <x v="0"/>
    <x v="0"/>
    <n v="53"/>
    <s v="16.5GB+10mins Monthly Plan"/>
    <n v="6500"/>
    <n v="10"/>
    <n v="65000"/>
    <n v="23.61"/>
    <x v="1"/>
    <x v="2"/>
  </r>
  <r>
    <x v="333"/>
    <s v="Maryam Patterson"/>
    <x v="2"/>
    <n v="57"/>
    <x v="5"/>
    <x v="0"/>
    <x v="2"/>
    <x v="0"/>
    <x v="0"/>
    <x v="0"/>
    <n v="53"/>
    <s v="30GB Monthly Broadband Plan"/>
    <n v="9000"/>
    <n v="20"/>
    <n v="180000"/>
    <n v="137.57"/>
    <x v="1"/>
    <x v="2"/>
  </r>
  <r>
    <x v="334"/>
    <s v="Chinedu Reynolds"/>
    <x v="1"/>
    <n v="58"/>
    <x v="2"/>
    <x v="1"/>
    <x v="0"/>
    <x v="0"/>
    <x v="1"/>
    <x v="1"/>
    <n v="7"/>
    <s v="10GB+10mins Monthly Plan"/>
    <n v="4500"/>
    <n v="9"/>
    <n v="40500"/>
    <n v="38.909999999999997"/>
    <x v="1"/>
    <x v="2"/>
  </r>
  <r>
    <x v="334"/>
    <s v="Chinedu Reynolds"/>
    <x v="1"/>
    <n v="58"/>
    <x v="2"/>
    <x v="1"/>
    <x v="1"/>
    <x v="0"/>
    <x v="1"/>
    <x v="1"/>
    <n v="7"/>
    <s v="16.5GB+10mins Monthly Plan"/>
    <n v="6500"/>
    <n v="15"/>
    <n v="97500"/>
    <n v="64.17"/>
    <x v="1"/>
    <x v="2"/>
  </r>
  <r>
    <x v="335"/>
    <s v="Ifeanyi Cunningham"/>
    <x v="0"/>
    <n v="50"/>
    <x v="5"/>
    <x v="0"/>
    <x v="3"/>
    <x v="0"/>
    <x v="1"/>
    <x v="1"/>
    <n v="18"/>
    <s v="120GB Monthly Broadband Plan"/>
    <n v="24000"/>
    <n v="5"/>
    <n v="120000"/>
    <n v="64.040000000000006"/>
    <x v="1"/>
    <x v="2"/>
  </r>
  <r>
    <x v="335"/>
    <s v="Ifeanyi Cunningham"/>
    <x v="0"/>
    <n v="50"/>
    <x v="5"/>
    <x v="0"/>
    <x v="1"/>
    <x v="0"/>
    <x v="1"/>
    <x v="1"/>
    <n v="18"/>
    <s v="1GB+1.5mins Daily Plan"/>
    <n v="500"/>
    <n v="6"/>
    <n v="3000"/>
    <n v="115.03"/>
    <x v="1"/>
    <x v="2"/>
  </r>
  <r>
    <x v="335"/>
    <s v="Ifeanyi Cunningham"/>
    <x v="0"/>
    <n v="50"/>
    <x v="5"/>
    <x v="0"/>
    <x v="0"/>
    <x v="0"/>
    <x v="1"/>
    <x v="1"/>
    <n v="18"/>
    <s v="65GB Monthly Plan"/>
    <n v="16000"/>
    <n v="11"/>
    <n v="176000"/>
    <n v="62.62"/>
    <x v="1"/>
    <x v="2"/>
  </r>
  <r>
    <x v="336"/>
    <s v="David Crosby"/>
    <x v="2"/>
    <n v="72"/>
    <x v="4"/>
    <x v="3"/>
    <x v="1"/>
    <x v="0"/>
    <x v="1"/>
    <x v="1"/>
    <n v="2"/>
    <s v="20GB Monthly Plan"/>
    <n v="7500"/>
    <n v="20"/>
    <n v="150000"/>
    <n v="36.21"/>
    <x v="0"/>
    <x v="3"/>
  </r>
  <r>
    <x v="337"/>
    <s v="Alabo Davis"/>
    <x v="2"/>
    <n v="61"/>
    <x v="24"/>
    <x v="4"/>
    <x v="0"/>
    <x v="1"/>
    <x v="3"/>
    <x v="3"/>
    <n v="53"/>
    <s v="165GB Monthly Plan"/>
    <n v="35000"/>
    <n v="10"/>
    <n v="350000"/>
    <n v="19.899999999999999"/>
    <x v="0"/>
    <x v="1"/>
  </r>
  <r>
    <x v="337"/>
    <s v="Alabo Davis"/>
    <x v="2"/>
    <n v="61"/>
    <x v="24"/>
    <x v="4"/>
    <x v="3"/>
    <x v="1"/>
    <x v="3"/>
    <x v="3"/>
    <n v="53"/>
    <s v="60GB Monthly Broadband Plan"/>
    <n v="14500"/>
    <n v="8"/>
    <n v="116000"/>
    <n v="94.37"/>
    <x v="0"/>
    <x v="1"/>
  </r>
  <r>
    <x v="338"/>
    <s v="Obinna Thomas"/>
    <x v="1"/>
    <n v="49"/>
    <x v="3"/>
    <x v="2"/>
    <x v="3"/>
    <x v="1"/>
    <x v="2"/>
    <x v="2"/>
    <n v="12"/>
    <s v="60GB Monthly Broadband Plan"/>
    <n v="14500"/>
    <n v="16"/>
    <n v="232000"/>
    <n v="23.02"/>
    <x v="1"/>
    <x v="2"/>
  </r>
  <r>
    <x v="339"/>
    <s v="Zina Valenzuela"/>
    <x v="2"/>
    <n v="37"/>
    <x v="14"/>
    <x v="5"/>
    <x v="3"/>
    <x v="1"/>
    <x v="3"/>
    <x v="3"/>
    <n v="39"/>
    <s v="300GB FUP Monthly Unlimited"/>
    <n v="30000"/>
    <n v="13"/>
    <n v="390000"/>
    <n v="106.78"/>
    <x v="0"/>
    <x v="1"/>
  </r>
  <r>
    <x v="339"/>
    <s v="Zina Valenzuela"/>
    <x v="2"/>
    <n v="37"/>
    <x v="14"/>
    <x v="5"/>
    <x v="0"/>
    <x v="1"/>
    <x v="3"/>
    <x v="3"/>
    <n v="39"/>
    <s v="165GB Monthly Plan"/>
    <n v="35000"/>
    <n v="8"/>
    <n v="280000"/>
    <n v="48.1"/>
    <x v="0"/>
    <x v="1"/>
  </r>
  <r>
    <x v="339"/>
    <s v="Zina Valenzuela"/>
    <x v="2"/>
    <n v="37"/>
    <x v="14"/>
    <x v="5"/>
    <x v="1"/>
    <x v="1"/>
    <x v="3"/>
    <x v="3"/>
    <n v="39"/>
    <s v="16.5GB+10mins Monthly Plan"/>
    <n v="6500"/>
    <n v="16"/>
    <n v="104000"/>
    <n v="32.22"/>
    <x v="0"/>
    <x v="1"/>
  </r>
  <r>
    <x v="340"/>
    <s v="Omamuzo Holmes"/>
    <x v="2"/>
    <n v="24"/>
    <x v="26"/>
    <x v="5"/>
    <x v="0"/>
    <x v="0"/>
    <x v="4"/>
    <x v="4"/>
    <n v="53"/>
    <s v="65GB Monthly Plan"/>
    <n v="16000"/>
    <n v="19"/>
    <n v="304000"/>
    <n v="148"/>
    <x v="1"/>
    <x v="2"/>
  </r>
  <r>
    <x v="340"/>
    <s v="Omamuzo Holmes"/>
    <x v="2"/>
    <n v="24"/>
    <x v="26"/>
    <x v="5"/>
    <x v="3"/>
    <x v="0"/>
    <x v="4"/>
    <x v="4"/>
    <n v="53"/>
    <s v="60GB Monthly Broadband Plan"/>
    <n v="14500"/>
    <n v="20"/>
    <n v="290000"/>
    <n v="23.31"/>
    <x v="1"/>
    <x v="2"/>
  </r>
  <r>
    <x v="341"/>
    <s v="Zina Diaz"/>
    <x v="1"/>
    <n v="57"/>
    <x v="13"/>
    <x v="4"/>
    <x v="1"/>
    <x v="1"/>
    <x v="4"/>
    <x v="4"/>
    <n v="12"/>
    <s v="2.5GB 2-Day Plan"/>
    <n v="900"/>
    <n v="5"/>
    <n v="4500"/>
    <n v="18.559999999999999"/>
    <x v="0"/>
    <x v="3"/>
  </r>
  <r>
    <x v="341"/>
    <s v="Zina Diaz"/>
    <x v="1"/>
    <n v="57"/>
    <x v="13"/>
    <x v="4"/>
    <x v="0"/>
    <x v="1"/>
    <x v="4"/>
    <x v="4"/>
    <n v="12"/>
    <s v="65GB Monthly Plan"/>
    <n v="16000"/>
    <n v="5"/>
    <n v="80000"/>
    <n v="151.54"/>
    <x v="0"/>
    <x v="3"/>
  </r>
  <r>
    <x v="341"/>
    <s v="Zina Diaz"/>
    <x v="1"/>
    <n v="57"/>
    <x v="13"/>
    <x v="4"/>
    <x v="2"/>
    <x v="1"/>
    <x v="4"/>
    <x v="4"/>
    <n v="12"/>
    <s v="1.5TB Yearly Broadband Plan"/>
    <n v="150000"/>
    <n v="13"/>
    <n v="1950000"/>
    <n v="106.49"/>
    <x v="0"/>
    <x v="3"/>
  </r>
  <r>
    <x v="342"/>
    <s v="Alabo Baker"/>
    <x v="1"/>
    <n v="41"/>
    <x v="9"/>
    <x v="3"/>
    <x v="3"/>
    <x v="1"/>
    <x v="4"/>
    <x v="4"/>
    <n v="20"/>
    <s v="30GB Monthly Broadband Plan"/>
    <n v="9000"/>
    <n v="17"/>
    <n v="153000"/>
    <n v="122.49"/>
    <x v="1"/>
    <x v="2"/>
  </r>
  <r>
    <x v="342"/>
    <s v="Alabo Baker"/>
    <x v="1"/>
    <n v="41"/>
    <x v="9"/>
    <x v="3"/>
    <x v="2"/>
    <x v="1"/>
    <x v="4"/>
    <x v="4"/>
    <n v="20"/>
    <s v="450GB 3-Month Broadband Plan"/>
    <n v="75000"/>
    <n v="10"/>
    <n v="750000"/>
    <n v="169.6"/>
    <x v="1"/>
    <x v="2"/>
  </r>
  <r>
    <x v="343"/>
    <s v="Sade Mercer"/>
    <x v="1"/>
    <n v="63"/>
    <x v="4"/>
    <x v="3"/>
    <x v="0"/>
    <x v="0"/>
    <x v="1"/>
    <x v="1"/>
    <n v="46"/>
    <s v="165GB Monthly Plan"/>
    <n v="35000"/>
    <n v="13"/>
    <n v="455000"/>
    <n v="140.59"/>
    <x v="1"/>
    <x v="2"/>
  </r>
  <r>
    <x v="344"/>
    <s v="Ese Harper"/>
    <x v="2"/>
    <n v="64"/>
    <x v="10"/>
    <x v="1"/>
    <x v="1"/>
    <x v="1"/>
    <x v="0"/>
    <x v="0"/>
    <n v="28"/>
    <s v="7GB Monthly Plan"/>
    <n v="3500"/>
    <n v="5"/>
    <n v="17500"/>
    <n v="168.07"/>
    <x v="1"/>
    <x v="2"/>
  </r>
  <r>
    <x v="345"/>
    <s v="Abubakar Mcknight"/>
    <x v="0"/>
    <n v="32"/>
    <x v="21"/>
    <x v="2"/>
    <x v="1"/>
    <x v="0"/>
    <x v="0"/>
    <x v="0"/>
    <n v="5"/>
    <s v="3.2GB 2-Day Plan"/>
    <n v="1000"/>
    <n v="14"/>
    <n v="14000"/>
    <n v="27.88"/>
    <x v="1"/>
    <x v="2"/>
  </r>
  <r>
    <x v="345"/>
    <s v="Abubakar Mcknight"/>
    <x v="0"/>
    <n v="32"/>
    <x v="21"/>
    <x v="2"/>
    <x v="3"/>
    <x v="0"/>
    <x v="0"/>
    <x v="0"/>
    <n v="5"/>
    <s v="60GB Monthly Broadband Plan"/>
    <n v="14500"/>
    <n v="20"/>
    <n v="290000"/>
    <n v="178.77"/>
    <x v="1"/>
    <x v="2"/>
  </r>
  <r>
    <x v="346"/>
    <s v="Boma Anderson"/>
    <x v="2"/>
    <n v="39"/>
    <x v="2"/>
    <x v="1"/>
    <x v="1"/>
    <x v="1"/>
    <x v="4"/>
    <x v="4"/>
    <n v="36"/>
    <s v="2.5GB 2-Day Plan"/>
    <n v="900"/>
    <n v="8"/>
    <n v="7200"/>
    <n v="115.8"/>
    <x v="1"/>
    <x v="2"/>
  </r>
  <r>
    <x v="347"/>
    <s v="Michael Smith"/>
    <x v="0"/>
    <n v="50"/>
    <x v="15"/>
    <x v="0"/>
    <x v="3"/>
    <x v="1"/>
    <x v="3"/>
    <x v="3"/>
    <n v="3"/>
    <s v="60GB Monthly Broadband Plan"/>
    <n v="14500"/>
    <n v="3"/>
    <n v="43500"/>
    <n v="192.37"/>
    <x v="1"/>
    <x v="2"/>
  </r>
  <r>
    <x v="347"/>
    <s v="Michael Smith"/>
    <x v="0"/>
    <n v="50"/>
    <x v="15"/>
    <x v="0"/>
    <x v="2"/>
    <x v="1"/>
    <x v="3"/>
    <x v="3"/>
    <n v="3"/>
    <s v="300GB FUP Monthly Unlimited"/>
    <n v="30000"/>
    <n v="17"/>
    <n v="510000"/>
    <n v="146.16999999999999"/>
    <x v="1"/>
    <x v="2"/>
  </r>
  <r>
    <x v="348"/>
    <s v="Zainab Compton"/>
    <x v="0"/>
    <n v="75"/>
    <x v="8"/>
    <x v="2"/>
    <x v="3"/>
    <x v="0"/>
    <x v="0"/>
    <x v="0"/>
    <n v="34"/>
    <s v="120GB Monthly Broadband Plan"/>
    <n v="24000"/>
    <n v="11"/>
    <n v="264000"/>
    <n v="11.03"/>
    <x v="1"/>
    <x v="2"/>
  </r>
  <r>
    <x v="348"/>
    <s v="Zainab Compton"/>
    <x v="0"/>
    <n v="75"/>
    <x v="8"/>
    <x v="2"/>
    <x v="2"/>
    <x v="0"/>
    <x v="0"/>
    <x v="0"/>
    <n v="34"/>
    <s v="30GB Monthly Broadband Plan"/>
    <n v="9000"/>
    <n v="17"/>
    <n v="153000"/>
    <n v="94.04"/>
    <x v="1"/>
    <x v="2"/>
  </r>
  <r>
    <x v="348"/>
    <s v="Zainab Compton"/>
    <x v="0"/>
    <n v="75"/>
    <x v="8"/>
    <x v="2"/>
    <x v="0"/>
    <x v="0"/>
    <x v="0"/>
    <x v="0"/>
    <n v="34"/>
    <s v="165GB Monthly Plan"/>
    <n v="35000"/>
    <n v="11"/>
    <n v="385000"/>
    <n v="115.01"/>
    <x v="1"/>
    <x v="2"/>
  </r>
  <r>
    <x v="349"/>
    <s v="Ibim Mills"/>
    <x v="0"/>
    <n v="61"/>
    <x v="14"/>
    <x v="5"/>
    <x v="2"/>
    <x v="1"/>
    <x v="3"/>
    <x v="3"/>
    <n v="11"/>
    <s v="300GB FUP Monthly Unlimited"/>
    <n v="30000"/>
    <n v="10"/>
    <n v="300000"/>
    <n v="114.79"/>
    <x v="1"/>
    <x v="2"/>
  </r>
  <r>
    <x v="349"/>
    <s v="Ibim Mills"/>
    <x v="0"/>
    <n v="61"/>
    <x v="14"/>
    <x v="5"/>
    <x v="3"/>
    <x v="1"/>
    <x v="3"/>
    <x v="3"/>
    <n v="11"/>
    <s v="120GB Monthly Broadband Plan"/>
    <n v="24000"/>
    <n v="16"/>
    <n v="384000"/>
    <n v="5.95"/>
    <x v="1"/>
    <x v="2"/>
  </r>
  <r>
    <x v="349"/>
    <s v="Ibim Mills"/>
    <x v="0"/>
    <n v="61"/>
    <x v="14"/>
    <x v="5"/>
    <x v="0"/>
    <x v="1"/>
    <x v="3"/>
    <x v="3"/>
    <n v="11"/>
    <s v="65GB Monthly Plan"/>
    <n v="16000"/>
    <n v="3"/>
    <n v="48000"/>
    <n v="25.8"/>
    <x v="1"/>
    <x v="2"/>
  </r>
  <r>
    <x v="350"/>
    <s v="Zainab Rivera"/>
    <x v="1"/>
    <n v="48"/>
    <x v="21"/>
    <x v="2"/>
    <x v="0"/>
    <x v="1"/>
    <x v="1"/>
    <x v="1"/>
    <n v="18"/>
    <s v="165GB Monthly Plan"/>
    <n v="35000"/>
    <n v="6"/>
    <n v="210000"/>
    <n v="74.27"/>
    <x v="1"/>
    <x v="2"/>
  </r>
  <r>
    <x v="350"/>
    <s v="Zainab Rivera"/>
    <x v="1"/>
    <n v="48"/>
    <x v="21"/>
    <x v="2"/>
    <x v="2"/>
    <x v="1"/>
    <x v="1"/>
    <x v="1"/>
    <n v="18"/>
    <s v="120GB Monthly Broadband Plan"/>
    <n v="24000"/>
    <n v="8"/>
    <n v="192000"/>
    <n v="156.61000000000001"/>
    <x v="1"/>
    <x v="2"/>
  </r>
  <r>
    <x v="350"/>
    <s v="Zainab Rivera"/>
    <x v="1"/>
    <n v="48"/>
    <x v="21"/>
    <x v="2"/>
    <x v="3"/>
    <x v="1"/>
    <x v="1"/>
    <x v="1"/>
    <n v="18"/>
    <s v="60GB Monthly Broadband Plan"/>
    <n v="14500"/>
    <n v="17"/>
    <n v="246500"/>
    <n v="36.57"/>
    <x v="1"/>
    <x v="2"/>
  </r>
  <r>
    <x v="351"/>
    <s v="Bola Patterson"/>
    <x v="2"/>
    <n v="59"/>
    <x v="33"/>
    <x v="1"/>
    <x v="1"/>
    <x v="0"/>
    <x v="4"/>
    <x v="4"/>
    <n v="39"/>
    <s v="12.5GB Monthly Plan"/>
    <n v="5500"/>
    <n v="6"/>
    <n v="33000"/>
    <n v="145.34"/>
    <x v="1"/>
    <x v="2"/>
  </r>
  <r>
    <x v="351"/>
    <s v="Bola Patterson"/>
    <x v="2"/>
    <n v="59"/>
    <x v="33"/>
    <x v="1"/>
    <x v="3"/>
    <x v="0"/>
    <x v="4"/>
    <x v="4"/>
    <n v="39"/>
    <s v="150GB FUP Monthly Unlimited"/>
    <n v="20000"/>
    <n v="12"/>
    <n v="240000"/>
    <n v="115.76"/>
    <x v="1"/>
    <x v="2"/>
  </r>
  <r>
    <x v="352"/>
    <s v="Sade Brown"/>
    <x v="2"/>
    <n v="49"/>
    <x v="27"/>
    <x v="5"/>
    <x v="0"/>
    <x v="0"/>
    <x v="4"/>
    <x v="4"/>
    <n v="11"/>
    <s v="165GB Monthly Plan"/>
    <n v="35000"/>
    <n v="5"/>
    <n v="175000"/>
    <n v="95.18"/>
    <x v="1"/>
    <x v="2"/>
  </r>
  <r>
    <x v="352"/>
    <s v="Sade Brown"/>
    <x v="2"/>
    <n v="49"/>
    <x v="27"/>
    <x v="5"/>
    <x v="1"/>
    <x v="0"/>
    <x v="4"/>
    <x v="4"/>
    <n v="11"/>
    <s v="16.5GB+10mins Monthly Plan"/>
    <n v="6500"/>
    <n v="1"/>
    <n v="6500"/>
    <n v="174.12"/>
    <x v="1"/>
    <x v="2"/>
  </r>
  <r>
    <x v="353"/>
    <s v="Abubakar Martin"/>
    <x v="0"/>
    <n v="73"/>
    <x v="6"/>
    <x v="1"/>
    <x v="2"/>
    <x v="1"/>
    <x v="1"/>
    <x v="1"/>
    <n v="34"/>
    <s v="200GB Monthly Broadband Plan"/>
    <n v="25000"/>
    <n v="4"/>
    <n v="100000"/>
    <n v="54.43"/>
    <x v="1"/>
    <x v="2"/>
  </r>
  <r>
    <x v="353"/>
    <s v="Abubakar Martin"/>
    <x v="0"/>
    <n v="73"/>
    <x v="6"/>
    <x v="1"/>
    <x v="0"/>
    <x v="1"/>
    <x v="1"/>
    <x v="1"/>
    <n v="34"/>
    <s v="25GB Monthly Plan"/>
    <n v="9000"/>
    <n v="13"/>
    <n v="117000"/>
    <n v="131.04"/>
    <x v="1"/>
    <x v="2"/>
  </r>
  <r>
    <x v="353"/>
    <s v="Abubakar Martin"/>
    <x v="0"/>
    <n v="73"/>
    <x v="6"/>
    <x v="1"/>
    <x v="1"/>
    <x v="1"/>
    <x v="1"/>
    <x v="1"/>
    <n v="34"/>
    <s v="12.5GB Monthly Plan"/>
    <n v="5500"/>
    <n v="8"/>
    <n v="44000"/>
    <n v="154.74"/>
    <x v="1"/>
    <x v="2"/>
  </r>
  <r>
    <x v="354"/>
    <s v="Bala Gibson"/>
    <x v="0"/>
    <n v="59"/>
    <x v="20"/>
    <x v="4"/>
    <x v="1"/>
    <x v="1"/>
    <x v="1"/>
    <x v="1"/>
    <n v="36"/>
    <s v="3.2GB 2-Day Plan"/>
    <n v="1000"/>
    <n v="15"/>
    <n v="15000"/>
    <n v="105.29"/>
    <x v="1"/>
    <x v="2"/>
  </r>
  <r>
    <x v="355"/>
    <s v="Oghene Winters"/>
    <x v="0"/>
    <n v="44"/>
    <x v="14"/>
    <x v="5"/>
    <x v="0"/>
    <x v="1"/>
    <x v="1"/>
    <x v="1"/>
    <n v="13"/>
    <s v="65GB Monthly Plan"/>
    <n v="16000"/>
    <n v="4"/>
    <n v="64000"/>
    <n v="141.76"/>
    <x v="1"/>
    <x v="2"/>
  </r>
  <r>
    <x v="356"/>
    <s v="Chinedu Smith"/>
    <x v="0"/>
    <n v="32"/>
    <x v="6"/>
    <x v="1"/>
    <x v="3"/>
    <x v="0"/>
    <x v="0"/>
    <x v="0"/>
    <n v="58"/>
    <s v="300GB FUP Monthly Unlimited"/>
    <n v="30000"/>
    <n v="11"/>
    <n v="330000"/>
    <n v="153.99"/>
    <x v="0"/>
    <x v="5"/>
  </r>
  <r>
    <x v="356"/>
    <s v="Chinedu Smith"/>
    <x v="0"/>
    <n v="32"/>
    <x v="6"/>
    <x v="1"/>
    <x v="2"/>
    <x v="0"/>
    <x v="0"/>
    <x v="0"/>
    <n v="58"/>
    <s v="120GB Monthly Broadband Plan"/>
    <n v="24000"/>
    <n v="3"/>
    <n v="72000"/>
    <n v="32.81"/>
    <x v="0"/>
    <x v="5"/>
  </r>
  <r>
    <x v="356"/>
    <s v="Chinedu Smith"/>
    <x v="0"/>
    <n v="32"/>
    <x v="6"/>
    <x v="1"/>
    <x v="0"/>
    <x v="0"/>
    <x v="0"/>
    <x v="0"/>
    <n v="58"/>
    <s v="25GB Monthly Plan"/>
    <n v="9000"/>
    <n v="13"/>
    <n v="117000"/>
    <n v="155.53"/>
    <x v="0"/>
    <x v="5"/>
  </r>
  <r>
    <x v="357"/>
    <s v="Omamuzo Juarez"/>
    <x v="1"/>
    <n v="58"/>
    <x v="4"/>
    <x v="3"/>
    <x v="0"/>
    <x v="1"/>
    <x v="0"/>
    <x v="0"/>
    <n v="53"/>
    <s v="165GB Monthly Plan"/>
    <n v="35000"/>
    <n v="16"/>
    <n v="560000"/>
    <n v="36.1"/>
    <x v="1"/>
    <x v="2"/>
  </r>
  <r>
    <x v="357"/>
    <s v="Omamuzo Juarez"/>
    <x v="1"/>
    <n v="58"/>
    <x v="4"/>
    <x v="3"/>
    <x v="2"/>
    <x v="1"/>
    <x v="0"/>
    <x v="0"/>
    <n v="53"/>
    <s v="150GB FUP Monthly Unlimited"/>
    <n v="20000"/>
    <n v="14"/>
    <n v="280000"/>
    <n v="29.2"/>
    <x v="1"/>
    <x v="2"/>
  </r>
  <r>
    <x v="358"/>
    <s v="Fatima Webb"/>
    <x v="0"/>
    <n v="29"/>
    <x v="30"/>
    <x v="0"/>
    <x v="1"/>
    <x v="1"/>
    <x v="1"/>
    <x v="1"/>
    <n v="7"/>
    <s v="12.5GB Monthly Plan"/>
    <n v="5500"/>
    <n v="1"/>
    <n v="5500"/>
    <n v="30.2"/>
    <x v="0"/>
    <x v="7"/>
  </r>
  <r>
    <x v="358"/>
    <s v="Fatima Webb"/>
    <x v="0"/>
    <n v="29"/>
    <x v="30"/>
    <x v="0"/>
    <x v="3"/>
    <x v="1"/>
    <x v="1"/>
    <x v="1"/>
    <n v="7"/>
    <s v="30GB Monthly Broadband Plan"/>
    <n v="9000"/>
    <n v="9"/>
    <n v="81000"/>
    <n v="133.09"/>
    <x v="0"/>
    <x v="7"/>
  </r>
  <r>
    <x v="359"/>
    <s v="Obinna Andrews"/>
    <x v="2"/>
    <n v="58"/>
    <x v="10"/>
    <x v="1"/>
    <x v="3"/>
    <x v="0"/>
    <x v="4"/>
    <x v="4"/>
    <n v="33"/>
    <s v="30GB Monthly Broadband Plan"/>
    <n v="9000"/>
    <n v="16"/>
    <n v="144000"/>
    <n v="77.19"/>
    <x v="1"/>
    <x v="2"/>
  </r>
  <r>
    <x v="359"/>
    <s v="Obinna Andrews"/>
    <x v="2"/>
    <n v="58"/>
    <x v="10"/>
    <x v="1"/>
    <x v="2"/>
    <x v="0"/>
    <x v="4"/>
    <x v="4"/>
    <n v="33"/>
    <s v="150GB FUP Monthly Unlimited"/>
    <n v="20000"/>
    <n v="12"/>
    <n v="240000"/>
    <n v="113.67"/>
    <x v="1"/>
    <x v="2"/>
  </r>
  <r>
    <x v="359"/>
    <s v="Obinna Andrews"/>
    <x v="2"/>
    <n v="58"/>
    <x v="10"/>
    <x v="1"/>
    <x v="1"/>
    <x v="0"/>
    <x v="4"/>
    <x v="4"/>
    <n v="33"/>
    <s v="7GB Monthly Plan"/>
    <n v="3500"/>
    <n v="13"/>
    <n v="45500"/>
    <n v="136.53"/>
    <x v="1"/>
    <x v="2"/>
  </r>
  <r>
    <x v="360"/>
    <s v="Sade Donaldson"/>
    <x v="2"/>
    <n v="27"/>
    <x v="3"/>
    <x v="2"/>
    <x v="3"/>
    <x v="1"/>
    <x v="2"/>
    <x v="2"/>
    <n v="6"/>
    <s v="60GB Monthly Broadband Plan"/>
    <n v="14500"/>
    <n v="10"/>
    <n v="145000"/>
    <n v="132.32"/>
    <x v="1"/>
    <x v="2"/>
  </r>
  <r>
    <x v="361"/>
    <s v="Omamuzo Alexander"/>
    <x v="2"/>
    <n v="29"/>
    <x v="25"/>
    <x v="3"/>
    <x v="0"/>
    <x v="1"/>
    <x v="0"/>
    <x v="0"/>
    <n v="6"/>
    <s v="165GB Monthly Plan"/>
    <n v="35000"/>
    <n v="18"/>
    <n v="630000"/>
    <n v="78.06"/>
    <x v="0"/>
    <x v="6"/>
  </r>
  <r>
    <x v="362"/>
    <s v="Maryam Harmon"/>
    <x v="0"/>
    <n v="79"/>
    <x v="11"/>
    <x v="2"/>
    <x v="3"/>
    <x v="1"/>
    <x v="2"/>
    <x v="2"/>
    <n v="2"/>
    <s v="150GB FUP Monthly Unlimited"/>
    <n v="20000"/>
    <n v="17"/>
    <n v="340000"/>
    <n v="161.52000000000001"/>
    <x v="0"/>
    <x v="1"/>
  </r>
  <r>
    <x v="362"/>
    <s v="Maryam Harmon"/>
    <x v="0"/>
    <n v="79"/>
    <x v="11"/>
    <x v="2"/>
    <x v="0"/>
    <x v="1"/>
    <x v="2"/>
    <x v="2"/>
    <n v="2"/>
    <s v="165GB Monthly Plan"/>
    <n v="35000"/>
    <n v="18"/>
    <n v="630000"/>
    <n v="188.05"/>
    <x v="0"/>
    <x v="1"/>
  </r>
  <r>
    <x v="362"/>
    <s v="Maryam Harmon"/>
    <x v="0"/>
    <n v="79"/>
    <x v="11"/>
    <x v="2"/>
    <x v="1"/>
    <x v="1"/>
    <x v="2"/>
    <x v="2"/>
    <n v="2"/>
    <s v="1.5GB 2-Day Plan"/>
    <n v="600"/>
    <n v="8"/>
    <n v="4800"/>
    <n v="148.34"/>
    <x v="0"/>
    <x v="1"/>
  </r>
  <r>
    <x v="363"/>
    <s v="Kunle Myers"/>
    <x v="0"/>
    <n v="20"/>
    <x v="5"/>
    <x v="0"/>
    <x v="3"/>
    <x v="1"/>
    <x v="4"/>
    <x v="4"/>
    <n v="42"/>
    <s v="30GB Monthly Broadband Plan"/>
    <n v="9000"/>
    <n v="2"/>
    <n v="18000"/>
    <n v="34.86"/>
    <x v="1"/>
    <x v="2"/>
  </r>
  <r>
    <x v="363"/>
    <s v="Kunle Myers"/>
    <x v="0"/>
    <n v="20"/>
    <x v="5"/>
    <x v="0"/>
    <x v="1"/>
    <x v="1"/>
    <x v="4"/>
    <x v="4"/>
    <n v="42"/>
    <s v="1GB+1.5mins Daily Plan"/>
    <n v="500"/>
    <n v="4"/>
    <n v="2000"/>
    <n v="164.24"/>
    <x v="1"/>
    <x v="2"/>
  </r>
  <r>
    <x v="363"/>
    <s v="Kunle Myers"/>
    <x v="0"/>
    <n v="20"/>
    <x v="5"/>
    <x v="0"/>
    <x v="2"/>
    <x v="1"/>
    <x v="4"/>
    <x v="4"/>
    <n v="42"/>
    <s v="1.5TB Yearly Broadband Plan"/>
    <n v="150000"/>
    <n v="19"/>
    <n v="2850000"/>
    <n v="122.44"/>
    <x v="1"/>
    <x v="2"/>
  </r>
  <r>
    <x v="364"/>
    <s v="Kunle Brady"/>
    <x v="2"/>
    <n v="29"/>
    <x v="27"/>
    <x v="5"/>
    <x v="2"/>
    <x v="1"/>
    <x v="1"/>
    <x v="1"/>
    <n v="39"/>
    <s v="450GB 3-Month Broadband Plan"/>
    <n v="75000"/>
    <n v="19"/>
    <n v="1425000"/>
    <n v="65.180000000000007"/>
    <x v="1"/>
    <x v="2"/>
  </r>
  <r>
    <x v="364"/>
    <s v="Kunle Brady"/>
    <x v="2"/>
    <n v="29"/>
    <x v="27"/>
    <x v="5"/>
    <x v="1"/>
    <x v="1"/>
    <x v="1"/>
    <x v="1"/>
    <n v="39"/>
    <s v="16.5GB+10mins Monthly Plan"/>
    <n v="6500"/>
    <n v="7"/>
    <n v="45500"/>
    <n v="27.9"/>
    <x v="1"/>
    <x v="2"/>
  </r>
  <r>
    <x v="365"/>
    <s v="Bola Carpenter"/>
    <x v="1"/>
    <n v="38"/>
    <x v="26"/>
    <x v="5"/>
    <x v="2"/>
    <x v="0"/>
    <x v="0"/>
    <x v="0"/>
    <n v="8"/>
    <s v="300GB FUP Monthly Unlimited"/>
    <n v="30000"/>
    <n v="19"/>
    <n v="570000"/>
    <n v="88.01"/>
    <x v="1"/>
    <x v="2"/>
  </r>
  <r>
    <x v="366"/>
    <s v="Bola Meadows"/>
    <x v="2"/>
    <n v="33"/>
    <x v="13"/>
    <x v="4"/>
    <x v="3"/>
    <x v="1"/>
    <x v="1"/>
    <x v="1"/>
    <n v="50"/>
    <s v="30GB Monthly Broadband Plan"/>
    <n v="9000"/>
    <n v="3"/>
    <n v="27000"/>
    <n v="36.29"/>
    <x v="1"/>
    <x v="2"/>
  </r>
  <r>
    <x v="367"/>
    <s v="Abubakar Rodriguez"/>
    <x v="2"/>
    <n v="69"/>
    <x v="31"/>
    <x v="2"/>
    <x v="0"/>
    <x v="0"/>
    <x v="2"/>
    <x v="2"/>
    <n v="14"/>
    <s v="65GB Monthly Plan"/>
    <n v="16000"/>
    <n v="16"/>
    <n v="256000"/>
    <n v="119.46"/>
    <x v="1"/>
    <x v="2"/>
  </r>
  <r>
    <x v="367"/>
    <s v="Abubakar Rodriguez"/>
    <x v="2"/>
    <n v="69"/>
    <x v="31"/>
    <x v="2"/>
    <x v="3"/>
    <x v="0"/>
    <x v="2"/>
    <x v="2"/>
    <n v="14"/>
    <s v="120GB Monthly Broadband Plan"/>
    <n v="24000"/>
    <n v="10"/>
    <n v="240000"/>
    <n v="190.08"/>
    <x v="1"/>
    <x v="2"/>
  </r>
  <r>
    <x v="368"/>
    <s v="Oghene Bush"/>
    <x v="0"/>
    <n v="69"/>
    <x v="34"/>
    <x v="3"/>
    <x v="2"/>
    <x v="0"/>
    <x v="3"/>
    <x v="3"/>
    <n v="13"/>
    <s v="1.5TB Yearly Broadband Plan"/>
    <n v="150000"/>
    <n v="7"/>
    <n v="1050000"/>
    <n v="154.18"/>
    <x v="1"/>
    <x v="2"/>
  </r>
  <r>
    <x v="368"/>
    <s v="Oghene Bush"/>
    <x v="0"/>
    <n v="69"/>
    <x v="34"/>
    <x v="3"/>
    <x v="1"/>
    <x v="0"/>
    <x v="3"/>
    <x v="3"/>
    <n v="13"/>
    <s v="1GB+1.5mins Daily Plan"/>
    <n v="500"/>
    <n v="4"/>
    <n v="2000"/>
    <n v="11.09"/>
    <x v="1"/>
    <x v="2"/>
  </r>
  <r>
    <x v="368"/>
    <s v="Oghene Bush"/>
    <x v="0"/>
    <n v="69"/>
    <x v="34"/>
    <x v="3"/>
    <x v="3"/>
    <x v="0"/>
    <x v="3"/>
    <x v="3"/>
    <n v="13"/>
    <s v="150GB FUP Monthly Unlimited"/>
    <n v="20000"/>
    <n v="16"/>
    <n v="320000"/>
    <n v="137.21"/>
    <x v="1"/>
    <x v="2"/>
  </r>
  <r>
    <x v="369"/>
    <s v="Grace Wilkerson"/>
    <x v="1"/>
    <n v="38"/>
    <x v="1"/>
    <x v="0"/>
    <x v="1"/>
    <x v="0"/>
    <x v="2"/>
    <x v="2"/>
    <n v="4"/>
    <s v="3.2GB 2-Day Plan"/>
    <n v="1000"/>
    <n v="18"/>
    <n v="18000"/>
    <n v="148.21"/>
    <x v="0"/>
    <x v="4"/>
  </r>
  <r>
    <x v="369"/>
    <s v="Grace Wilkerson"/>
    <x v="1"/>
    <n v="38"/>
    <x v="1"/>
    <x v="0"/>
    <x v="3"/>
    <x v="0"/>
    <x v="2"/>
    <x v="2"/>
    <n v="4"/>
    <s v="150GB FUP Monthly Unlimited"/>
    <n v="20000"/>
    <n v="1"/>
    <n v="20000"/>
    <n v="32.03"/>
    <x v="0"/>
    <x v="4"/>
  </r>
  <r>
    <x v="370"/>
    <s v="Grace Salas"/>
    <x v="2"/>
    <n v="30"/>
    <x v="23"/>
    <x v="1"/>
    <x v="0"/>
    <x v="0"/>
    <x v="3"/>
    <x v="3"/>
    <n v="47"/>
    <s v="25GB Monthly Plan"/>
    <n v="9000"/>
    <n v="4"/>
    <n v="36000"/>
    <n v="46.4"/>
    <x v="1"/>
    <x v="2"/>
  </r>
  <r>
    <x v="370"/>
    <s v="Grace Salas"/>
    <x v="2"/>
    <n v="30"/>
    <x v="23"/>
    <x v="1"/>
    <x v="2"/>
    <x v="0"/>
    <x v="3"/>
    <x v="3"/>
    <n v="47"/>
    <s v="200GB Monthly Broadband Plan"/>
    <n v="25000"/>
    <n v="8"/>
    <n v="200000"/>
    <n v="45.94"/>
    <x v="1"/>
    <x v="2"/>
  </r>
  <r>
    <x v="371"/>
    <s v="Ibim Adams"/>
    <x v="2"/>
    <n v="41"/>
    <x v="6"/>
    <x v="1"/>
    <x v="0"/>
    <x v="0"/>
    <x v="3"/>
    <x v="3"/>
    <n v="5"/>
    <s v="165GB Monthly Plan"/>
    <n v="35000"/>
    <n v="12"/>
    <n v="420000"/>
    <n v="36.020000000000003"/>
    <x v="1"/>
    <x v="2"/>
  </r>
  <r>
    <x v="371"/>
    <s v="Ibim Adams"/>
    <x v="2"/>
    <n v="41"/>
    <x v="6"/>
    <x v="1"/>
    <x v="3"/>
    <x v="0"/>
    <x v="3"/>
    <x v="3"/>
    <n v="5"/>
    <s v="150GB FUP Monthly Unlimited"/>
    <n v="20000"/>
    <n v="7"/>
    <n v="140000"/>
    <n v="91.82"/>
    <x v="1"/>
    <x v="2"/>
  </r>
  <r>
    <x v="372"/>
    <s v="Oghene Oliver"/>
    <x v="0"/>
    <n v="50"/>
    <x v="18"/>
    <x v="0"/>
    <x v="1"/>
    <x v="1"/>
    <x v="3"/>
    <x v="3"/>
    <n v="9"/>
    <s v="12.5GB Monthly Plan"/>
    <n v="5500"/>
    <n v="11"/>
    <n v="60500"/>
    <n v="83.94"/>
    <x v="0"/>
    <x v="6"/>
  </r>
  <r>
    <x v="373"/>
    <s v="Nura Oconnell"/>
    <x v="2"/>
    <n v="53"/>
    <x v="1"/>
    <x v="0"/>
    <x v="1"/>
    <x v="0"/>
    <x v="1"/>
    <x v="1"/>
    <n v="37"/>
    <s v="12.5GB Monthly Plan"/>
    <n v="5500"/>
    <n v="14"/>
    <n v="77000"/>
    <n v="56.19"/>
    <x v="1"/>
    <x v="2"/>
  </r>
  <r>
    <x v="373"/>
    <s v="Nura Oconnell"/>
    <x v="2"/>
    <n v="53"/>
    <x v="1"/>
    <x v="0"/>
    <x v="3"/>
    <x v="0"/>
    <x v="1"/>
    <x v="1"/>
    <n v="37"/>
    <s v="150GB FUP Monthly Unlimited"/>
    <n v="20000"/>
    <n v="14"/>
    <n v="280000"/>
    <n v="49.94"/>
    <x v="1"/>
    <x v="2"/>
  </r>
  <r>
    <x v="373"/>
    <s v="Nura Oconnell"/>
    <x v="2"/>
    <n v="53"/>
    <x v="1"/>
    <x v="0"/>
    <x v="0"/>
    <x v="0"/>
    <x v="1"/>
    <x v="1"/>
    <n v="37"/>
    <s v="10GB+10mins Monthly Plan"/>
    <n v="4500"/>
    <n v="19"/>
    <n v="85500"/>
    <n v="178.42"/>
    <x v="1"/>
    <x v="2"/>
  </r>
  <r>
    <x v="374"/>
    <s v="Obinna Miller"/>
    <x v="2"/>
    <n v="16"/>
    <x v="15"/>
    <x v="0"/>
    <x v="1"/>
    <x v="0"/>
    <x v="3"/>
    <x v="3"/>
    <n v="3"/>
    <s v="3.2GB 2-Day Plan"/>
    <n v="1000"/>
    <n v="8"/>
    <n v="8000"/>
    <n v="90.76"/>
    <x v="0"/>
    <x v="0"/>
  </r>
  <r>
    <x v="375"/>
    <s v="Chinedu Christian"/>
    <x v="1"/>
    <n v="17"/>
    <x v="15"/>
    <x v="0"/>
    <x v="1"/>
    <x v="0"/>
    <x v="2"/>
    <x v="2"/>
    <n v="9"/>
    <s v="1GB+1.5mins Daily Plan"/>
    <n v="500"/>
    <n v="15"/>
    <n v="7500"/>
    <n v="32.78"/>
    <x v="0"/>
    <x v="3"/>
  </r>
  <r>
    <x v="376"/>
    <s v="Funke Carlson"/>
    <x v="2"/>
    <n v="74"/>
    <x v="2"/>
    <x v="1"/>
    <x v="1"/>
    <x v="0"/>
    <x v="0"/>
    <x v="0"/>
    <n v="56"/>
    <s v="2.5GB 2-Day Plan"/>
    <n v="900"/>
    <n v="3"/>
    <n v="2700"/>
    <n v="172.15"/>
    <x v="1"/>
    <x v="2"/>
  </r>
  <r>
    <x v="376"/>
    <s v="Funke Carlson"/>
    <x v="2"/>
    <n v="74"/>
    <x v="2"/>
    <x v="1"/>
    <x v="2"/>
    <x v="0"/>
    <x v="0"/>
    <x v="0"/>
    <n v="56"/>
    <s v="450GB 3-Month Broadband Plan"/>
    <n v="75000"/>
    <n v="11"/>
    <n v="825000"/>
    <n v="178.74"/>
    <x v="1"/>
    <x v="2"/>
  </r>
  <r>
    <x v="377"/>
    <s v="Sarah Woods"/>
    <x v="1"/>
    <n v="20"/>
    <x v="14"/>
    <x v="5"/>
    <x v="3"/>
    <x v="1"/>
    <x v="3"/>
    <x v="3"/>
    <n v="49"/>
    <s v="120GB Monthly Broadband Plan"/>
    <n v="24000"/>
    <n v="2"/>
    <n v="48000"/>
    <n v="176.23"/>
    <x v="1"/>
    <x v="2"/>
  </r>
  <r>
    <x v="378"/>
    <s v="Michael Jacobs"/>
    <x v="1"/>
    <n v="62"/>
    <x v="4"/>
    <x v="3"/>
    <x v="2"/>
    <x v="0"/>
    <x v="4"/>
    <x v="4"/>
    <n v="25"/>
    <s v="150GB FUP Monthly Unlimited"/>
    <n v="20000"/>
    <n v="7"/>
    <n v="140000"/>
    <n v="112.37"/>
    <x v="1"/>
    <x v="2"/>
  </r>
  <r>
    <x v="378"/>
    <s v="Michael Jacobs"/>
    <x v="1"/>
    <n v="62"/>
    <x v="4"/>
    <x v="3"/>
    <x v="3"/>
    <x v="0"/>
    <x v="4"/>
    <x v="4"/>
    <n v="25"/>
    <s v="150GB FUP Monthly Unlimited"/>
    <n v="20000"/>
    <n v="8"/>
    <n v="160000"/>
    <n v="196.26"/>
    <x v="1"/>
    <x v="2"/>
  </r>
  <r>
    <x v="379"/>
    <s v="David Murphy"/>
    <x v="2"/>
    <n v="30"/>
    <x v="31"/>
    <x v="2"/>
    <x v="1"/>
    <x v="0"/>
    <x v="2"/>
    <x v="2"/>
    <n v="49"/>
    <s v="2.5GB 2-Day Plan"/>
    <n v="900"/>
    <n v="12"/>
    <n v="10800"/>
    <n v="13.14"/>
    <x v="1"/>
    <x v="2"/>
  </r>
  <r>
    <x v="379"/>
    <s v="David Murphy"/>
    <x v="2"/>
    <n v="30"/>
    <x v="31"/>
    <x v="2"/>
    <x v="0"/>
    <x v="0"/>
    <x v="2"/>
    <x v="2"/>
    <n v="49"/>
    <s v="165GB Monthly Plan"/>
    <n v="35000"/>
    <n v="17"/>
    <n v="595000"/>
    <n v="97.5"/>
    <x v="1"/>
    <x v="2"/>
  </r>
  <r>
    <x v="380"/>
    <s v="Ifeanyi Cooper"/>
    <x v="1"/>
    <n v="76"/>
    <x v="11"/>
    <x v="2"/>
    <x v="3"/>
    <x v="1"/>
    <x v="1"/>
    <x v="1"/>
    <n v="29"/>
    <s v="60GB Monthly Broadband Plan"/>
    <n v="14500"/>
    <n v="10"/>
    <n v="145000"/>
    <n v="179.64"/>
    <x v="0"/>
    <x v="5"/>
  </r>
  <r>
    <x v="381"/>
    <s v="Kunle Manning"/>
    <x v="2"/>
    <n v="29"/>
    <x v="1"/>
    <x v="0"/>
    <x v="3"/>
    <x v="1"/>
    <x v="4"/>
    <x v="4"/>
    <n v="8"/>
    <s v="120GB Monthly Broadband Plan"/>
    <n v="24000"/>
    <n v="16"/>
    <n v="384000"/>
    <n v="186.38"/>
    <x v="0"/>
    <x v="6"/>
  </r>
  <r>
    <x v="381"/>
    <s v="Kunle Manning"/>
    <x v="2"/>
    <n v="29"/>
    <x v="1"/>
    <x v="0"/>
    <x v="0"/>
    <x v="1"/>
    <x v="4"/>
    <x v="4"/>
    <n v="8"/>
    <s v="25GB Monthly Plan"/>
    <n v="9000"/>
    <n v="1"/>
    <n v="9000"/>
    <n v="84.32"/>
    <x v="0"/>
    <x v="6"/>
  </r>
  <r>
    <x v="381"/>
    <s v="Kunle Manning"/>
    <x v="2"/>
    <n v="29"/>
    <x v="1"/>
    <x v="0"/>
    <x v="2"/>
    <x v="1"/>
    <x v="4"/>
    <x v="4"/>
    <n v="8"/>
    <s v="120GB Monthly Broadband Plan"/>
    <n v="24000"/>
    <n v="1"/>
    <n v="24000"/>
    <n v="38.22"/>
    <x v="0"/>
    <x v="6"/>
  </r>
  <r>
    <x v="382"/>
    <s v="Nura Rodriguez"/>
    <x v="1"/>
    <n v="58"/>
    <x v="15"/>
    <x v="0"/>
    <x v="1"/>
    <x v="1"/>
    <x v="4"/>
    <x v="4"/>
    <n v="42"/>
    <s v="1.5GB 2-Day Plan"/>
    <n v="600"/>
    <n v="10"/>
    <n v="6000"/>
    <n v="179.71"/>
    <x v="1"/>
    <x v="2"/>
  </r>
  <r>
    <x v="382"/>
    <s v="Nura Rodriguez"/>
    <x v="1"/>
    <n v="58"/>
    <x v="15"/>
    <x v="0"/>
    <x v="0"/>
    <x v="1"/>
    <x v="4"/>
    <x v="4"/>
    <n v="42"/>
    <s v="10GB+10mins Monthly Plan"/>
    <n v="4500"/>
    <n v="8"/>
    <n v="36000"/>
    <n v="157.96"/>
    <x v="1"/>
    <x v="2"/>
  </r>
  <r>
    <x v="382"/>
    <s v="Nura Rodriguez"/>
    <x v="1"/>
    <n v="58"/>
    <x v="15"/>
    <x v="0"/>
    <x v="2"/>
    <x v="1"/>
    <x v="4"/>
    <x v="4"/>
    <n v="42"/>
    <s v="1.5TB Yearly Broadband Plan"/>
    <n v="150000"/>
    <n v="10"/>
    <n v="1500000"/>
    <n v="74.69"/>
    <x v="1"/>
    <x v="2"/>
  </r>
  <r>
    <x v="383"/>
    <s v="Sade George"/>
    <x v="2"/>
    <n v="34"/>
    <x v="25"/>
    <x v="3"/>
    <x v="2"/>
    <x v="1"/>
    <x v="3"/>
    <x v="3"/>
    <n v="30"/>
    <s v="300GB FUP Monthly Unlimited"/>
    <n v="30000"/>
    <n v="4"/>
    <n v="120000"/>
    <n v="32.67"/>
    <x v="1"/>
    <x v="2"/>
  </r>
  <r>
    <x v="383"/>
    <s v="Sade George"/>
    <x v="2"/>
    <n v="34"/>
    <x v="25"/>
    <x v="3"/>
    <x v="3"/>
    <x v="1"/>
    <x v="3"/>
    <x v="3"/>
    <n v="30"/>
    <s v="30GB Monthly Broadband Plan"/>
    <n v="9000"/>
    <n v="19"/>
    <n v="171000"/>
    <n v="198.76"/>
    <x v="1"/>
    <x v="2"/>
  </r>
  <r>
    <x v="383"/>
    <s v="Sade George"/>
    <x v="2"/>
    <n v="34"/>
    <x v="25"/>
    <x v="3"/>
    <x v="1"/>
    <x v="1"/>
    <x v="3"/>
    <x v="3"/>
    <n v="30"/>
    <s v="1.5GB 2-Day Plan"/>
    <n v="600"/>
    <n v="12"/>
    <n v="7200"/>
    <n v="88.46"/>
    <x v="1"/>
    <x v="2"/>
  </r>
  <r>
    <x v="384"/>
    <s v="Shehu Torres"/>
    <x v="2"/>
    <n v="42"/>
    <x v="19"/>
    <x v="5"/>
    <x v="2"/>
    <x v="1"/>
    <x v="2"/>
    <x v="2"/>
    <n v="23"/>
    <s v="150GB FUP Monthly Unlimited"/>
    <n v="20000"/>
    <n v="13"/>
    <n v="260000"/>
    <n v="184.13"/>
    <x v="1"/>
    <x v="2"/>
  </r>
  <r>
    <x v="385"/>
    <s v="Grace Walsh"/>
    <x v="0"/>
    <n v="34"/>
    <x v="2"/>
    <x v="1"/>
    <x v="2"/>
    <x v="1"/>
    <x v="3"/>
    <x v="3"/>
    <n v="10"/>
    <s v="120GB Monthly Broadband Plan"/>
    <n v="24000"/>
    <n v="19"/>
    <n v="456000"/>
    <n v="193.94"/>
    <x v="1"/>
    <x v="2"/>
  </r>
  <r>
    <x v="385"/>
    <s v="Grace Walsh"/>
    <x v="0"/>
    <n v="34"/>
    <x v="2"/>
    <x v="1"/>
    <x v="0"/>
    <x v="1"/>
    <x v="3"/>
    <x v="3"/>
    <n v="10"/>
    <s v="10GB+10mins Monthly Plan"/>
    <n v="4500"/>
    <n v="15"/>
    <n v="67500"/>
    <n v="160.02000000000001"/>
    <x v="1"/>
    <x v="2"/>
  </r>
  <r>
    <x v="386"/>
    <s v="Tega Cervantes"/>
    <x v="0"/>
    <n v="30"/>
    <x v="31"/>
    <x v="2"/>
    <x v="1"/>
    <x v="0"/>
    <x v="2"/>
    <x v="2"/>
    <n v="9"/>
    <s v="7GB Monthly Plan"/>
    <n v="3500"/>
    <n v="2"/>
    <n v="7000"/>
    <n v="18.95"/>
    <x v="0"/>
    <x v="0"/>
  </r>
  <r>
    <x v="387"/>
    <s v="Bala Dunn"/>
    <x v="0"/>
    <n v="44"/>
    <x v="29"/>
    <x v="5"/>
    <x v="3"/>
    <x v="0"/>
    <x v="3"/>
    <x v="3"/>
    <n v="2"/>
    <s v="150GB FUP Monthly Unlimited"/>
    <n v="20000"/>
    <n v="20"/>
    <n v="400000"/>
    <n v="98.35"/>
    <x v="1"/>
    <x v="2"/>
  </r>
  <r>
    <x v="387"/>
    <s v="Bala Dunn"/>
    <x v="0"/>
    <n v="44"/>
    <x v="29"/>
    <x v="5"/>
    <x v="2"/>
    <x v="0"/>
    <x v="3"/>
    <x v="3"/>
    <n v="2"/>
    <s v="30GB Monthly Broadband Plan"/>
    <n v="9000"/>
    <n v="12"/>
    <n v="108000"/>
    <n v="181.74"/>
    <x v="1"/>
    <x v="2"/>
  </r>
  <r>
    <x v="387"/>
    <s v="Bala Dunn"/>
    <x v="0"/>
    <n v="44"/>
    <x v="29"/>
    <x v="5"/>
    <x v="0"/>
    <x v="0"/>
    <x v="3"/>
    <x v="3"/>
    <n v="2"/>
    <s v="165GB Monthly Plan"/>
    <n v="35000"/>
    <n v="14"/>
    <n v="490000"/>
    <n v="30.02"/>
    <x v="1"/>
    <x v="2"/>
  </r>
  <r>
    <x v="388"/>
    <s v="Ejiro Gonzalez"/>
    <x v="1"/>
    <n v="65"/>
    <x v="3"/>
    <x v="2"/>
    <x v="3"/>
    <x v="0"/>
    <x v="2"/>
    <x v="2"/>
    <n v="19"/>
    <s v="60GB Monthly Broadband Plan"/>
    <n v="14500"/>
    <n v="14"/>
    <n v="203000"/>
    <n v="148.43"/>
    <x v="1"/>
    <x v="2"/>
  </r>
  <r>
    <x v="388"/>
    <s v="Ejiro Gonzalez"/>
    <x v="1"/>
    <n v="65"/>
    <x v="3"/>
    <x v="2"/>
    <x v="1"/>
    <x v="0"/>
    <x v="2"/>
    <x v="2"/>
    <n v="19"/>
    <s v="12.5GB Monthly Plan"/>
    <n v="5500"/>
    <n v="14"/>
    <n v="77000"/>
    <n v="58.08"/>
    <x v="1"/>
    <x v="2"/>
  </r>
  <r>
    <x v="389"/>
    <s v="Ibim Schwartz"/>
    <x v="1"/>
    <n v="33"/>
    <x v="33"/>
    <x v="1"/>
    <x v="2"/>
    <x v="0"/>
    <x v="4"/>
    <x v="4"/>
    <n v="14"/>
    <s v="150GB FUP Monthly Unlimited"/>
    <n v="20000"/>
    <n v="9"/>
    <n v="180000"/>
    <n v="1.82"/>
    <x v="1"/>
    <x v="2"/>
  </r>
  <r>
    <x v="389"/>
    <s v="Ibim Schwartz"/>
    <x v="1"/>
    <n v="33"/>
    <x v="33"/>
    <x v="1"/>
    <x v="3"/>
    <x v="0"/>
    <x v="4"/>
    <x v="4"/>
    <n v="14"/>
    <s v="60GB Monthly Broadband Plan"/>
    <n v="14500"/>
    <n v="15"/>
    <n v="217500"/>
    <n v="35.39"/>
    <x v="1"/>
    <x v="2"/>
  </r>
  <r>
    <x v="389"/>
    <s v="Ibim Schwartz"/>
    <x v="1"/>
    <n v="33"/>
    <x v="33"/>
    <x v="1"/>
    <x v="0"/>
    <x v="0"/>
    <x v="4"/>
    <x v="4"/>
    <n v="14"/>
    <s v="10GB+10mins Monthly Plan"/>
    <n v="4500"/>
    <n v="13"/>
    <n v="58500"/>
    <n v="40.25"/>
    <x v="1"/>
    <x v="2"/>
  </r>
  <r>
    <x v="390"/>
    <s v="Abubakar Hayes"/>
    <x v="1"/>
    <n v="78"/>
    <x v="19"/>
    <x v="5"/>
    <x v="0"/>
    <x v="1"/>
    <x v="4"/>
    <x v="4"/>
    <n v="54"/>
    <s v="65GB Monthly Plan"/>
    <n v="16000"/>
    <n v="10"/>
    <n v="160000"/>
    <n v="31.23"/>
    <x v="1"/>
    <x v="2"/>
  </r>
  <r>
    <x v="390"/>
    <s v="Abubakar Hayes"/>
    <x v="1"/>
    <n v="78"/>
    <x v="19"/>
    <x v="5"/>
    <x v="3"/>
    <x v="1"/>
    <x v="4"/>
    <x v="4"/>
    <n v="54"/>
    <s v="60GB Monthly Broadband Plan"/>
    <n v="14500"/>
    <n v="10"/>
    <n v="145000"/>
    <n v="25.27"/>
    <x v="1"/>
    <x v="2"/>
  </r>
  <r>
    <x v="391"/>
    <s v="Ibim Ballard"/>
    <x v="0"/>
    <n v="38"/>
    <x v="12"/>
    <x v="2"/>
    <x v="2"/>
    <x v="0"/>
    <x v="2"/>
    <x v="2"/>
    <n v="2"/>
    <s v="1.5TB Yearly Broadband Plan"/>
    <n v="150000"/>
    <n v="9"/>
    <n v="1350000"/>
    <n v="113.33"/>
    <x v="1"/>
    <x v="2"/>
  </r>
  <r>
    <x v="392"/>
    <s v="John Nielsen"/>
    <x v="1"/>
    <n v="31"/>
    <x v="3"/>
    <x v="2"/>
    <x v="2"/>
    <x v="0"/>
    <x v="0"/>
    <x v="0"/>
    <n v="55"/>
    <s v="1.5TB Yearly Broadband Plan"/>
    <n v="150000"/>
    <n v="5"/>
    <n v="750000"/>
    <n v="175.72"/>
    <x v="1"/>
    <x v="2"/>
  </r>
  <r>
    <x v="393"/>
    <s v="Oghene Pacheco"/>
    <x v="2"/>
    <n v="36"/>
    <x v="4"/>
    <x v="3"/>
    <x v="3"/>
    <x v="1"/>
    <x v="2"/>
    <x v="2"/>
    <n v="24"/>
    <s v="150GB FUP Monthly Unlimited"/>
    <n v="20000"/>
    <n v="20"/>
    <n v="400000"/>
    <n v="153.06"/>
    <x v="0"/>
    <x v="4"/>
  </r>
  <r>
    <x v="393"/>
    <s v="Oghene Pacheco"/>
    <x v="2"/>
    <n v="36"/>
    <x v="4"/>
    <x v="3"/>
    <x v="2"/>
    <x v="1"/>
    <x v="2"/>
    <x v="2"/>
    <n v="24"/>
    <s v="300GB FUP Monthly Unlimited"/>
    <n v="30000"/>
    <n v="11"/>
    <n v="330000"/>
    <n v="108.97"/>
    <x v="0"/>
    <x v="4"/>
  </r>
  <r>
    <x v="393"/>
    <s v="Oghene Pacheco"/>
    <x v="2"/>
    <n v="36"/>
    <x v="4"/>
    <x v="3"/>
    <x v="1"/>
    <x v="1"/>
    <x v="2"/>
    <x v="2"/>
    <n v="24"/>
    <s v="1GB+1.5mins Daily Plan"/>
    <n v="500"/>
    <n v="12"/>
    <n v="6000"/>
    <n v="54.66"/>
    <x v="0"/>
    <x v="4"/>
  </r>
  <r>
    <x v="394"/>
    <s v="Ngozi Johnson"/>
    <x v="1"/>
    <n v="61"/>
    <x v="5"/>
    <x v="0"/>
    <x v="2"/>
    <x v="0"/>
    <x v="2"/>
    <x v="2"/>
    <n v="9"/>
    <s v="150GB FUP Monthly Unlimited"/>
    <n v="20000"/>
    <n v="17"/>
    <n v="340000"/>
    <n v="43.97"/>
    <x v="1"/>
    <x v="2"/>
  </r>
  <r>
    <x v="394"/>
    <s v="Ngozi Johnson"/>
    <x v="1"/>
    <n v="61"/>
    <x v="5"/>
    <x v="0"/>
    <x v="3"/>
    <x v="0"/>
    <x v="2"/>
    <x v="2"/>
    <n v="9"/>
    <s v="150GB FUP Monthly Unlimited"/>
    <n v="20000"/>
    <n v="18"/>
    <n v="360000"/>
    <n v="166.4"/>
    <x v="1"/>
    <x v="2"/>
  </r>
  <r>
    <x v="395"/>
    <s v="Sarah Perry"/>
    <x v="0"/>
    <n v="30"/>
    <x v="15"/>
    <x v="0"/>
    <x v="1"/>
    <x v="1"/>
    <x v="1"/>
    <x v="1"/>
    <n v="59"/>
    <s v="7GB Monthly Plan"/>
    <n v="3500"/>
    <n v="12"/>
    <n v="42000"/>
    <n v="62.66"/>
    <x v="1"/>
    <x v="2"/>
  </r>
  <r>
    <x v="396"/>
    <s v="Amaka Shannon"/>
    <x v="1"/>
    <n v="72"/>
    <x v="8"/>
    <x v="2"/>
    <x v="0"/>
    <x v="1"/>
    <x v="1"/>
    <x v="1"/>
    <n v="12"/>
    <s v="10GB+10mins Monthly Plan"/>
    <n v="4500"/>
    <n v="5"/>
    <n v="22500"/>
    <n v="171.43"/>
    <x v="1"/>
    <x v="2"/>
  </r>
  <r>
    <x v="397"/>
    <s v="Nura Delgado"/>
    <x v="0"/>
    <n v="55"/>
    <x v="21"/>
    <x v="2"/>
    <x v="3"/>
    <x v="0"/>
    <x v="4"/>
    <x v="4"/>
    <n v="9"/>
    <s v="30GB Monthly Broadband Plan"/>
    <n v="9000"/>
    <n v="14"/>
    <n v="126000"/>
    <n v="155.05000000000001"/>
    <x v="1"/>
    <x v="2"/>
  </r>
  <r>
    <x v="398"/>
    <s v="Bola Vincent"/>
    <x v="0"/>
    <n v="41"/>
    <x v="13"/>
    <x v="4"/>
    <x v="3"/>
    <x v="0"/>
    <x v="4"/>
    <x v="4"/>
    <n v="51"/>
    <s v="300GB FUP Monthly Unlimited"/>
    <n v="30000"/>
    <n v="4"/>
    <n v="120000"/>
    <n v="133.68"/>
    <x v="0"/>
    <x v="4"/>
  </r>
  <r>
    <x v="399"/>
    <s v="Ifeanyi Adkins"/>
    <x v="1"/>
    <n v="42"/>
    <x v="18"/>
    <x v="0"/>
    <x v="2"/>
    <x v="0"/>
    <x v="1"/>
    <x v="1"/>
    <n v="43"/>
    <s v="200GB Monthly Broadband Plan"/>
    <n v="25000"/>
    <n v="17"/>
    <n v="425000"/>
    <n v="32.53"/>
    <x v="0"/>
    <x v="1"/>
  </r>
  <r>
    <x v="399"/>
    <s v="Ifeanyi Adkins"/>
    <x v="1"/>
    <n v="42"/>
    <x v="18"/>
    <x v="0"/>
    <x v="1"/>
    <x v="0"/>
    <x v="1"/>
    <x v="1"/>
    <n v="43"/>
    <s v="500MB Daily Plan"/>
    <n v="350"/>
    <n v="3"/>
    <n v="1050"/>
    <n v="101.23"/>
    <x v="0"/>
    <x v="1"/>
  </r>
  <r>
    <x v="399"/>
    <s v="Ifeanyi Adkins"/>
    <x v="1"/>
    <n v="42"/>
    <x v="18"/>
    <x v="0"/>
    <x v="0"/>
    <x v="0"/>
    <x v="1"/>
    <x v="1"/>
    <n v="43"/>
    <s v="65GB Monthly Plan"/>
    <n v="16000"/>
    <n v="1"/>
    <n v="16000"/>
    <n v="164.01"/>
    <x v="0"/>
    <x v="1"/>
  </r>
  <r>
    <x v="400"/>
    <s v="Sarah Oconnor"/>
    <x v="0"/>
    <n v="43"/>
    <x v="18"/>
    <x v="0"/>
    <x v="1"/>
    <x v="1"/>
    <x v="1"/>
    <x v="1"/>
    <n v="11"/>
    <s v="12.5GB Monthly Plan"/>
    <n v="5500"/>
    <n v="4"/>
    <n v="22000"/>
    <n v="134.87"/>
    <x v="1"/>
    <x v="2"/>
  </r>
  <r>
    <x v="400"/>
    <s v="Sarah Oconnor"/>
    <x v="0"/>
    <n v="43"/>
    <x v="18"/>
    <x v="0"/>
    <x v="0"/>
    <x v="1"/>
    <x v="1"/>
    <x v="1"/>
    <n v="11"/>
    <s v="10GB+10mins Monthly Plan"/>
    <n v="4500"/>
    <n v="13"/>
    <n v="58500"/>
    <n v="167.03"/>
    <x v="1"/>
    <x v="2"/>
  </r>
  <r>
    <x v="400"/>
    <s v="Sarah Oconnor"/>
    <x v="0"/>
    <n v="43"/>
    <x v="18"/>
    <x v="0"/>
    <x v="3"/>
    <x v="1"/>
    <x v="1"/>
    <x v="1"/>
    <n v="11"/>
    <s v="60GB Monthly Broadband Plan"/>
    <n v="14500"/>
    <n v="8"/>
    <n v="116000"/>
    <n v="43.25"/>
    <x v="1"/>
    <x v="2"/>
  </r>
  <r>
    <x v="401"/>
    <s v="Ibim Soto"/>
    <x v="0"/>
    <n v="30"/>
    <x v="32"/>
    <x v="0"/>
    <x v="2"/>
    <x v="0"/>
    <x v="3"/>
    <x v="3"/>
    <n v="30"/>
    <s v="30GB Monthly Broadband Plan"/>
    <n v="9000"/>
    <n v="16"/>
    <n v="144000"/>
    <n v="16.91"/>
    <x v="0"/>
    <x v="1"/>
  </r>
  <r>
    <x v="401"/>
    <s v="Ibim Soto"/>
    <x v="0"/>
    <n v="30"/>
    <x v="32"/>
    <x v="0"/>
    <x v="1"/>
    <x v="0"/>
    <x v="3"/>
    <x v="3"/>
    <n v="30"/>
    <s v="3.2GB 2-Day Plan"/>
    <n v="1000"/>
    <n v="15"/>
    <n v="15000"/>
    <n v="77.260000000000005"/>
    <x v="0"/>
    <x v="1"/>
  </r>
  <r>
    <x v="402"/>
    <s v="Maryam Buck"/>
    <x v="2"/>
    <n v="72"/>
    <x v="16"/>
    <x v="3"/>
    <x v="2"/>
    <x v="1"/>
    <x v="0"/>
    <x v="0"/>
    <n v="19"/>
    <s v="30GB Monthly Broadband Plan"/>
    <n v="9000"/>
    <n v="16"/>
    <n v="144000"/>
    <n v="199.75"/>
    <x v="1"/>
    <x v="2"/>
  </r>
  <r>
    <x v="402"/>
    <s v="Maryam Buck"/>
    <x v="2"/>
    <n v="72"/>
    <x v="16"/>
    <x v="3"/>
    <x v="3"/>
    <x v="1"/>
    <x v="0"/>
    <x v="0"/>
    <n v="19"/>
    <s v="30GB Monthly Broadband Plan"/>
    <n v="9000"/>
    <n v="17"/>
    <n v="153000"/>
    <n v="79.58"/>
    <x v="1"/>
    <x v="2"/>
  </r>
  <r>
    <x v="403"/>
    <s v="Chinedu Brown"/>
    <x v="0"/>
    <n v="31"/>
    <x v="5"/>
    <x v="0"/>
    <x v="0"/>
    <x v="1"/>
    <x v="0"/>
    <x v="0"/>
    <n v="26"/>
    <s v="165GB Monthly Plan"/>
    <n v="35000"/>
    <n v="14"/>
    <n v="490000"/>
    <n v="24.99"/>
    <x v="0"/>
    <x v="6"/>
  </r>
  <r>
    <x v="403"/>
    <s v="Chinedu Brown"/>
    <x v="0"/>
    <n v="31"/>
    <x v="5"/>
    <x v="0"/>
    <x v="2"/>
    <x v="1"/>
    <x v="0"/>
    <x v="0"/>
    <n v="26"/>
    <s v="1.5TB Yearly Broadband Plan"/>
    <n v="150000"/>
    <n v="19"/>
    <n v="2850000"/>
    <n v="56.06"/>
    <x v="0"/>
    <x v="6"/>
  </r>
  <r>
    <x v="404"/>
    <s v="Zainab Soto"/>
    <x v="2"/>
    <n v="67"/>
    <x v="25"/>
    <x v="3"/>
    <x v="1"/>
    <x v="1"/>
    <x v="4"/>
    <x v="4"/>
    <n v="43"/>
    <s v="3.2GB 2-Day Plan"/>
    <n v="1000"/>
    <n v="16"/>
    <n v="16000"/>
    <n v="24.88"/>
    <x v="1"/>
    <x v="2"/>
  </r>
  <r>
    <x v="405"/>
    <s v="Grace Thompson"/>
    <x v="0"/>
    <n v="45"/>
    <x v="21"/>
    <x v="2"/>
    <x v="0"/>
    <x v="0"/>
    <x v="1"/>
    <x v="1"/>
    <n v="7"/>
    <s v="165GB Monthly Plan"/>
    <n v="35000"/>
    <n v="11"/>
    <n v="385000"/>
    <n v="121.11"/>
    <x v="1"/>
    <x v="2"/>
  </r>
  <r>
    <x v="406"/>
    <s v="Obinna Daniels"/>
    <x v="2"/>
    <n v="54"/>
    <x v="13"/>
    <x v="4"/>
    <x v="1"/>
    <x v="0"/>
    <x v="4"/>
    <x v="4"/>
    <n v="43"/>
    <s v="1GB+1.5mins Daily Plan"/>
    <n v="500"/>
    <n v="18"/>
    <n v="9000"/>
    <n v="108.72"/>
    <x v="0"/>
    <x v="7"/>
  </r>
  <r>
    <x v="406"/>
    <s v="Obinna Daniels"/>
    <x v="2"/>
    <n v="54"/>
    <x v="13"/>
    <x v="4"/>
    <x v="2"/>
    <x v="0"/>
    <x v="4"/>
    <x v="4"/>
    <n v="43"/>
    <s v="30GB Monthly Broadband Plan"/>
    <n v="9000"/>
    <n v="2"/>
    <n v="18000"/>
    <n v="190.54"/>
    <x v="0"/>
    <x v="7"/>
  </r>
  <r>
    <x v="407"/>
    <s v="Boma Burns"/>
    <x v="2"/>
    <n v="31"/>
    <x v="6"/>
    <x v="1"/>
    <x v="0"/>
    <x v="1"/>
    <x v="4"/>
    <x v="4"/>
    <n v="21"/>
    <s v="25GB Monthly Plan"/>
    <n v="9000"/>
    <n v="6"/>
    <n v="54000"/>
    <n v="177"/>
    <x v="1"/>
    <x v="2"/>
  </r>
  <r>
    <x v="408"/>
    <s v="Grace Snyder"/>
    <x v="2"/>
    <n v="71"/>
    <x v="21"/>
    <x v="2"/>
    <x v="1"/>
    <x v="1"/>
    <x v="4"/>
    <x v="4"/>
    <n v="46"/>
    <s v="12.5GB Monthly Plan"/>
    <n v="5500"/>
    <n v="6"/>
    <n v="33000"/>
    <n v="112.67"/>
    <x v="1"/>
    <x v="2"/>
  </r>
  <r>
    <x v="408"/>
    <s v="Grace Snyder"/>
    <x v="2"/>
    <n v="71"/>
    <x v="21"/>
    <x v="2"/>
    <x v="2"/>
    <x v="1"/>
    <x v="4"/>
    <x v="4"/>
    <n v="46"/>
    <s v="30GB Monthly Broadband Plan"/>
    <n v="9000"/>
    <n v="16"/>
    <n v="144000"/>
    <n v="78.58"/>
    <x v="1"/>
    <x v="2"/>
  </r>
  <r>
    <x v="408"/>
    <s v="Grace Snyder"/>
    <x v="2"/>
    <n v="71"/>
    <x v="21"/>
    <x v="2"/>
    <x v="0"/>
    <x v="1"/>
    <x v="4"/>
    <x v="4"/>
    <n v="46"/>
    <s v="165GB Monthly Plan"/>
    <n v="35000"/>
    <n v="12"/>
    <n v="420000"/>
    <n v="123.58"/>
    <x v="1"/>
    <x v="2"/>
  </r>
  <r>
    <x v="409"/>
    <s v="Abubakar Lane"/>
    <x v="0"/>
    <n v="57"/>
    <x v="4"/>
    <x v="3"/>
    <x v="3"/>
    <x v="0"/>
    <x v="0"/>
    <x v="0"/>
    <n v="38"/>
    <s v="300GB FUP Monthly Unlimited"/>
    <n v="30000"/>
    <n v="14"/>
    <n v="420000"/>
    <n v="76.42"/>
    <x v="1"/>
    <x v="2"/>
  </r>
  <r>
    <x v="409"/>
    <s v="Abubakar Lane"/>
    <x v="0"/>
    <n v="57"/>
    <x v="4"/>
    <x v="3"/>
    <x v="2"/>
    <x v="0"/>
    <x v="0"/>
    <x v="0"/>
    <n v="38"/>
    <s v="200GB Monthly Broadband Plan"/>
    <n v="25000"/>
    <n v="14"/>
    <n v="350000"/>
    <n v="198.39"/>
    <x v="1"/>
    <x v="2"/>
  </r>
  <r>
    <x v="410"/>
    <s v="Oghene Bartlett"/>
    <x v="1"/>
    <n v="23"/>
    <x v="7"/>
    <x v="4"/>
    <x v="2"/>
    <x v="0"/>
    <x v="3"/>
    <x v="3"/>
    <n v="16"/>
    <s v="150GB FUP Monthly Unlimited"/>
    <n v="20000"/>
    <n v="1"/>
    <n v="20000"/>
    <n v="67.849999999999994"/>
    <x v="0"/>
    <x v="7"/>
  </r>
  <r>
    <x v="411"/>
    <s v="David Giles"/>
    <x v="2"/>
    <n v="57"/>
    <x v="19"/>
    <x v="5"/>
    <x v="2"/>
    <x v="1"/>
    <x v="3"/>
    <x v="3"/>
    <n v="43"/>
    <s v="1.5TB Yearly Broadband Plan"/>
    <n v="150000"/>
    <n v="11"/>
    <n v="1650000"/>
    <n v="117.8"/>
    <x v="1"/>
    <x v="2"/>
  </r>
  <r>
    <x v="411"/>
    <s v="David Giles"/>
    <x v="2"/>
    <n v="57"/>
    <x v="19"/>
    <x v="5"/>
    <x v="3"/>
    <x v="1"/>
    <x v="3"/>
    <x v="3"/>
    <n v="43"/>
    <s v="60GB Monthly Broadband Plan"/>
    <n v="14500"/>
    <n v="11"/>
    <n v="159500"/>
    <n v="114.29"/>
    <x v="1"/>
    <x v="2"/>
  </r>
  <r>
    <x v="412"/>
    <s v="Ngozi Williams"/>
    <x v="2"/>
    <n v="78"/>
    <x v="13"/>
    <x v="4"/>
    <x v="2"/>
    <x v="0"/>
    <x v="3"/>
    <x v="3"/>
    <n v="22"/>
    <s v="200GB Monthly Broadband Plan"/>
    <n v="25000"/>
    <n v="7"/>
    <n v="175000"/>
    <n v="193.9"/>
    <x v="1"/>
    <x v="2"/>
  </r>
  <r>
    <x v="412"/>
    <s v="Ngozi Williams"/>
    <x v="2"/>
    <n v="78"/>
    <x v="13"/>
    <x v="4"/>
    <x v="3"/>
    <x v="0"/>
    <x v="3"/>
    <x v="3"/>
    <n v="22"/>
    <s v="60GB Monthly Broadband Plan"/>
    <n v="14500"/>
    <n v="3"/>
    <n v="43500"/>
    <n v="127.27"/>
    <x v="1"/>
    <x v="2"/>
  </r>
  <r>
    <x v="412"/>
    <s v="Ngozi Williams"/>
    <x v="2"/>
    <n v="78"/>
    <x v="13"/>
    <x v="4"/>
    <x v="0"/>
    <x v="0"/>
    <x v="3"/>
    <x v="3"/>
    <n v="22"/>
    <s v="10GB+10mins Monthly Plan"/>
    <n v="4500"/>
    <n v="2"/>
    <n v="9000"/>
    <n v="57.83"/>
    <x v="1"/>
    <x v="2"/>
  </r>
  <r>
    <x v="413"/>
    <s v="Maryam Anthony"/>
    <x v="0"/>
    <n v="67"/>
    <x v="16"/>
    <x v="3"/>
    <x v="1"/>
    <x v="0"/>
    <x v="3"/>
    <x v="3"/>
    <n v="46"/>
    <s v="20GB Monthly Plan"/>
    <n v="7500"/>
    <n v="3"/>
    <n v="22500"/>
    <n v="42.34"/>
    <x v="1"/>
    <x v="2"/>
  </r>
  <r>
    <x v="414"/>
    <s v="Maryam Blankenship"/>
    <x v="1"/>
    <n v="80"/>
    <x v="24"/>
    <x v="4"/>
    <x v="1"/>
    <x v="1"/>
    <x v="0"/>
    <x v="0"/>
    <n v="43"/>
    <s v="16.5GB+10mins Monthly Plan"/>
    <n v="6500"/>
    <n v="1"/>
    <n v="6500"/>
    <n v="36.53"/>
    <x v="1"/>
    <x v="2"/>
  </r>
  <r>
    <x v="414"/>
    <s v="Maryam Blankenship"/>
    <x v="1"/>
    <n v="80"/>
    <x v="24"/>
    <x v="4"/>
    <x v="2"/>
    <x v="1"/>
    <x v="0"/>
    <x v="0"/>
    <n v="43"/>
    <s v="300GB FUP Monthly Unlimited"/>
    <n v="30000"/>
    <n v="7"/>
    <n v="210000"/>
    <n v="115.58"/>
    <x v="1"/>
    <x v="2"/>
  </r>
  <r>
    <x v="415"/>
    <s v="Zina Hernandez"/>
    <x v="0"/>
    <n v="50"/>
    <x v="11"/>
    <x v="2"/>
    <x v="0"/>
    <x v="1"/>
    <x v="3"/>
    <x v="3"/>
    <n v="60"/>
    <s v="10GB+10mins Monthly Plan"/>
    <n v="4500"/>
    <n v="10"/>
    <n v="45000"/>
    <n v="149.41"/>
    <x v="0"/>
    <x v="5"/>
  </r>
  <r>
    <x v="416"/>
    <s v="Boma Johnson"/>
    <x v="2"/>
    <n v="68"/>
    <x v="32"/>
    <x v="0"/>
    <x v="0"/>
    <x v="0"/>
    <x v="4"/>
    <x v="4"/>
    <n v="41"/>
    <s v="165GB Monthly Plan"/>
    <n v="35000"/>
    <n v="5"/>
    <n v="175000"/>
    <n v="48.08"/>
    <x v="0"/>
    <x v="4"/>
  </r>
  <r>
    <x v="416"/>
    <s v="Boma Johnson"/>
    <x v="2"/>
    <n v="68"/>
    <x v="32"/>
    <x v="0"/>
    <x v="1"/>
    <x v="0"/>
    <x v="4"/>
    <x v="4"/>
    <n v="41"/>
    <s v="500MB Daily Plan"/>
    <n v="350"/>
    <n v="10"/>
    <n v="3500"/>
    <n v="6.03"/>
    <x v="0"/>
    <x v="4"/>
  </r>
  <r>
    <x v="416"/>
    <s v="Boma Johnson"/>
    <x v="2"/>
    <n v="68"/>
    <x v="32"/>
    <x v="0"/>
    <x v="3"/>
    <x v="0"/>
    <x v="4"/>
    <x v="4"/>
    <n v="41"/>
    <s v="60GB Monthly Broadband Plan"/>
    <n v="14500"/>
    <n v="14"/>
    <n v="203000"/>
    <n v="97.33"/>
    <x v="0"/>
    <x v="4"/>
  </r>
  <r>
    <x v="417"/>
    <s v="Boma Sanchez"/>
    <x v="2"/>
    <n v="20"/>
    <x v="18"/>
    <x v="0"/>
    <x v="0"/>
    <x v="0"/>
    <x v="1"/>
    <x v="1"/>
    <n v="18"/>
    <s v="65GB Monthly Plan"/>
    <n v="16000"/>
    <n v="16"/>
    <n v="256000"/>
    <n v="192.78"/>
    <x v="0"/>
    <x v="1"/>
  </r>
  <r>
    <x v="417"/>
    <s v="Boma Sanchez"/>
    <x v="2"/>
    <n v="20"/>
    <x v="18"/>
    <x v="0"/>
    <x v="2"/>
    <x v="0"/>
    <x v="1"/>
    <x v="1"/>
    <n v="18"/>
    <s v="30GB Monthly Broadband Plan"/>
    <n v="9000"/>
    <n v="3"/>
    <n v="27000"/>
    <n v="11.54"/>
    <x v="0"/>
    <x v="1"/>
  </r>
  <r>
    <x v="418"/>
    <s v="Ese Miller"/>
    <x v="1"/>
    <n v="54"/>
    <x v="23"/>
    <x v="1"/>
    <x v="0"/>
    <x v="1"/>
    <x v="1"/>
    <x v="1"/>
    <n v="58"/>
    <s v="65GB Monthly Plan"/>
    <n v="16000"/>
    <n v="19"/>
    <n v="304000"/>
    <n v="104.63"/>
    <x v="1"/>
    <x v="2"/>
  </r>
  <r>
    <x v="418"/>
    <s v="Ese Miller"/>
    <x v="1"/>
    <n v="54"/>
    <x v="23"/>
    <x v="1"/>
    <x v="3"/>
    <x v="1"/>
    <x v="1"/>
    <x v="1"/>
    <n v="58"/>
    <s v="120GB Monthly Broadband Plan"/>
    <n v="24000"/>
    <n v="3"/>
    <n v="72000"/>
    <n v="50.74"/>
    <x v="1"/>
    <x v="2"/>
  </r>
  <r>
    <x v="418"/>
    <s v="Ese Miller"/>
    <x v="1"/>
    <n v="54"/>
    <x v="23"/>
    <x v="1"/>
    <x v="2"/>
    <x v="1"/>
    <x v="1"/>
    <x v="1"/>
    <n v="58"/>
    <s v="60GB Monthly Broadband Plan"/>
    <n v="14500"/>
    <n v="11"/>
    <n v="159500"/>
    <n v="120.16"/>
    <x v="1"/>
    <x v="2"/>
  </r>
  <r>
    <x v="419"/>
    <s v="Tega Stokes"/>
    <x v="2"/>
    <n v="65"/>
    <x v="7"/>
    <x v="4"/>
    <x v="1"/>
    <x v="1"/>
    <x v="1"/>
    <x v="1"/>
    <n v="14"/>
    <s v="2.5GB 2-Day Plan"/>
    <n v="900"/>
    <n v="12"/>
    <n v="10800"/>
    <n v="98.33"/>
    <x v="0"/>
    <x v="4"/>
  </r>
  <r>
    <x v="419"/>
    <s v="Tega Stokes"/>
    <x v="2"/>
    <n v="65"/>
    <x v="7"/>
    <x v="4"/>
    <x v="0"/>
    <x v="1"/>
    <x v="1"/>
    <x v="1"/>
    <n v="14"/>
    <s v="65GB Monthly Plan"/>
    <n v="16000"/>
    <n v="14"/>
    <n v="224000"/>
    <n v="63.64"/>
    <x v="0"/>
    <x v="4"/>
  </r>
  <r>
    <x v="420"/>
    <s v="John Smith"/>
    <x v="2"/>
    <n v="47"/>
    <x v="29"/>
    <x v="5"/>
    <x v="3"/>
    <x v="0"/>
    <x v="2"/>
    <x v="2"/>
    <n v="24"/>
    <s v="30GB Monthly Broadband Plan"/>
    <n v="9000"/>
    <n v="8"/>
    <n v="72000"/>
    <n v="138.29"/>
    <x v="1"/>
    <x v="2"/>
  </r>
  <r>
    <x v="421"/>
    <s v="Saidu Smith"/>
    <x v="0"/>
    <n v="65"/>
    <x v="24"/>
    <x v="4"/>
    <x v="1"/>
    <x v="1"/>
    <x v="3"/>
    <x v="3"/>
    <n v="58"/>
    <s v="20GB Monthly Plan"/>
    <n v="7500"/>
    <n v="9"/>
    <n v="67500"/>
    <n v="185.54"/>
    <x v="1"/>
    <x v="2"/>
  </r>
  <r>
    <x v="421"/>
    <s v="Saidu Smith"/>
    <x v="0"/>
    <n v="65"/>
    <x v="24"/>
    <x v="4"/>
    <x v="3"/>
    <x v="1"/>
    <x v="3"/>
    <x v="3"/>
    <n v="58"/>
    <s v="300GB FUP Monthly Unlimited"/>
    <n v="30000"/>
    <n v="8"/>
    <n v="240000"/>
    <n v="18.5"/>
    <x v="1"/>
    <x v="2"/>
  </r>
  <r>
    <x v="422"/>
    <s v="Maryam Becker"/>
    <x v="1"/>
    <n v="42"/>
    <x v="1"/>
    <x v="0"/>
    <x v="3"/>
    <x v="1"/>
    <x v="4"/>
    <x v="4"/>
    <n v="41"/>
    <s v="60GB Monthly Broadband Plan"/>
    <n v="14500"/>
    <n v="11"/>
    <n v="159500"/>
    <n v="147.52000000000001"/>
    <x v="1"/>
    <x v="2"/>
  </r>
  <r>
    <x v="422"/>
    <s v="Maryam Becker"/>
    <x v="1"/>
    <n v="42"/>
    <x v="1"/>
    <x v="0"/>
    <x v="0"/>
    <x v="1"/>
    <x v="4"/>
    <x v="4"/>
    <n v="41"/>
    <s v="165GB Monthly Plan"/>
    <n v="35000"/>
    <n v="4"/>
    <n v="140000"/>
    <n v="175.41"/>
    <x v="1"/>
    <x v="2"/>
  </r>
  <r>
    <x v="423"/>
    <s v="Amina Ortega"/>
    <x v="2"/>
    <n v="49"/>
    <x v="28"/>
    <x v="1"/>
    <x v="2"/>
    <x v="0"/>
    <x v="3"/>
    <x v="3"/>
    <n v="23"/>
    <s v="30GB Monthly Broadband Plan"/>
    <n v="9000"/>
    <n v="6"/>
    <n v="54000"/>
    <n v="128.44999999999999"/>
    <x v="1"/>
    <x v="2"/>
  </r>
  <r>
    <x v="423"/>
    <s v="Amina Ortega"/>
    <x v="2"/>
    <n v="49"/>
    <x v="28"/>
    <x v="1"/>
    <x v="0"/>
    <x v="0"/>
    <x v="3"/>
    <x v="3"/>
    <n v="23"/>
    <s v="165GB Monthly Plan"/>
    <n v="35000"/>
    <n v="5"/>
    <n v="175000"/>
    <n v="158.31"/>
    <x v="1"/>
    <x v="2"/>
  </r>
  <r>
    <x v="423"/>
    <s v="Amina Ortega"/>
    <x v="2"/>
    <n v="49"/>
    <x v="28"/>
    <x v="1"/>
    <x v="3"/>
    <x v="0"/>
    <x v="3"/>
    <x v="3"/>
    <n v="23"/>
    <s v="30GB Monthly Broadband Plan"/>
    <n v="9000"/>
    <n v="10"/>
    <n v="90000"/>
    <n v="80.430000000000007"/>
    <x v="1"/>
    <x v="2"/>
  </r>
  <r>
    <x v="424"/>
    <s v="Ese Mathis"/>
    <x v="2"/>
    <n v="26"/>
    <x v="27"/>
    <x v="5"/>
    <x v="1"/>
    <x v="0"/>
    <x v="3"/>
    <x v="3"/>
    <n v="16"/>
    <s v="1.5GB 2-Day Plan"/>
    <n v="600"/>
    <n v="19"/>
    <n v="11400"/>
    <n v="52.51"/>
    <x v="1"/>
    <x v="2"/>
  </r>
  <r>
    <x v="424"/>
    <s v="Ese Mathis"/>
    <x v="2"/>
    <n v="26"/>
    <x v="27"/>
    <x v="5"/>
    <x v="0"/>
    <x v="0"/>
    <x v="3"/>
    <x v="3"/>
    <n v="16"/>
    <s v="25GB Monthly Plan"/>
    <n v="9000"/>
    <n v="7"/>
    <n v="63000"/>
    <n v="160.01"/>
    <x v="1"/>
    <x v="2"/>
  </r>
  <r>
    <x v="425"/>
    <s v="Chinedu West"/>
    <x v="2"/>
    <n v="69"/>
    <x v="3"/>
    <x v="2"/>
    <x v="0"/>
    <x v="0"/>
    <x v="3"/>
    <x v="3"/>
    <n v="26"/>
    <s v="10GB+10mins Monthly Plan"/>
    <n v="4500"/>
    <n v="6"/>
    <n v="27000"/>
    <n v="52.73"/>
    <x v="0"/>
    <x v="3"/>
  </r>
  <r>
    <x v="425"/>
    <s v="Chinedu West"/>
    <x v="2"/>
    <n v="69"/>
    <x v="3"/>
    <x v="2"/>
    <x v="3"/>
    <x v="0"/>
    <x v="3"/>
    <x v="3"/>
    <n v="26"/>
    <s v="30GB Monthly Broadband Plan"/>
    <n v="9000"/>
    <n v="14"/>
    <n v="126000"/>
    <n v="80.510000000000005"/>
    <x v="0"/>
    <x v="3"/>
  </r>
  <r>
    <x v="425"/>
    <s v="Chinedu West"/>
    <x v="2"/>
    <n v="69"/>
    <x v="3"/>
    <x v="2"/>
    <x v="1"/>
    <x v="0"/>
    <x v="3"/>
    <x v="3"/>
    <n v="26"/>
    <s v="1GB+1.5mins Daily Plan"/>
    <n v="500"/>
    <n v="12"/>
    <n v="6000"/>
    <n v="30.28"/>
    <x v="0"/>
    <x v="3"/>
  </r>
  <r>
    <x v="426"/>
    <s v="Amina Skinner"/>
    <x v="2"/>
    <n v="31"/>
    <x v="34"/>
    <x v="3"/>
    <x v="0"/>
    <x v="1"/>
    <x v="4"/>
    <x v="4"/>
    <n v="50"/>
    <s v="25GB Monthly Plan"/>
    <n v="9000"/>
    <n v="16"/>
    <n v="144000"/>
    <n v="57.95"/>
    <x v="0"/>
    <x v="7"/>
  </r>
  <r>
    <x v="427"/>
    <s v="Omamuzo Smith"/>
    <x v="2"/>
    <n v="32"/>
    <x v="0"/>
    <x v="0"/>
    <x v="1"/>
    <x v="0"/>
    <x v="2"/>
    <x v="2"/>
    <n v="39"/>
    <s v="1.5GB 2-Day Plan"/>
    <n v="600"/>
    <n v="5"/>
    <n v="3000"/>
    <n v="82"/>
    <x v="1"/>
    <x v="2"/>
  </r>
  <r>
    <x v="428"/>
    <s v="Funke Lawson"/>
    <x v="2"/>
    <n v="53"/>
    <x v="22"/>
    <x v="5"/>
    <x v="1"/>
    <x v="0"/>
    <x v="0"/>
    <x v="0"/>
    <n v="40"/>
    <s v="12.5GB Monthly Plan"/>
    <n v="5500"/>
    <n v="11"/>
    <n v="60500"/>
    <n v="27.07"/>
    <x v="1"/>
    <x v="2"/>
  </r>
  <r>
    <x v="428"/>
    <s v="Funke Lawson"/>
    <x v="2"/>
    <n v="53"/>
    <x v="22"/>
    <x v="5"/>
    <x v="3"/>
    <x v="0"/>
    <x v="0"/>
    <x v="0"/>
    <n v="40"/>
    <s v="60GB Monthly Broadband Plan"/>
    <n v="14500"/>
    <n v="13"/>
    <n v="188500"/>
    <n v="137.53"/>
    <x v="1"/>
    <x v="2"/>
  </r>
  <r>
    <x v="428"/>
    <s v="Funke Lawson"/>
    <x v="2"/>
    <n v="53"/>
    <x v="22"/>
    <x v="5"/>
    <x v="2"/>
    <x v="0"/>
    <x v="0"/>
    <x v="0"/>
    <n v="40"/>
    <s v="450GB 3-Month Broadband Plan"/>
    <n v="75000"/>
    <n v="9"/>
    <n v="675000"/>
    <n v="147.35"/>
    <x v="1"/>
    <x v="2"/>
  </r>
  <r>
    <x v="429"/>
    <s v="Kunle Cooper"/>
    <x v="2"/>
    <n v="28"/>
    <x v="4"/>
    <x v="3"/>
    <x v="3"/>
    <x v="0"/>
    <x v="4"/>
    <x v="4"/>
    <n v="22"/>
    <s v="120GB Monthly Broadband Plan"/>
    <n v="24000"/>
    <n v="10"/>
    <n v="240000"/>
    <n v="124.12"/>
    <x v="1"/>
    <x v="2"/>
  </r>
  <r>
    <x v="429"/>
    <s v="Kunle Cooper"/>
    <x v="2"/>
    <n v="28"/>
    <x v="4"/>
    <x v="3"/>
    <x v="1"/>
    <x v="0"/>
    <x v="4"/>
    <x v="4"/>
    <n v="22"/>
    <s v="20GB Monthly Plan"/>
    <n v="7500"/>
    <n v="5"/>
    <n v="37500"/>
    <n v="134.41999999999999"/>
    <x v="1"/>
    <x v="2"/>
  </r>
  <r>
    <x v="429"/>
    <s v="Kunle Cooper"/>
    <x v="2"/>
    <n v="28"/>
    <x v="4"/>
    <x v="3"/>
    <x v="0"/>
    <x v="0"/>
    <x v="4"/>
    <x v="4"/>
    <n v="22"/>
    <s v="65GB Monthly Plan"/>
    <n v="16000"/>
    <n v="9"/>
    <n v="144000"/>
    <n v="116.31"/>
    <x v="1"/>
    <x v="2"/>
  </r>
  <r>
    <x v="430"/>
    <s v="Amina Espinoza"/>
    <x v="0"/>
    <n v="80"/>
    <x v="12"/>
    <x v="2"/>
    <x v="1"/>
    <x v="1"/>
    <x v="0"/>
    <x v="0"/>
    <n v="57"/>
    <s v="3.2GB 2-Day Plan"/>
    <n v="1000"/>
    <n v="5"/>
    <n v="5000"/>
    <n v="63"/>
    <x v="0"/>
    <x v="7"/>
  </r>
  <r>
    <x v="430"/>
    <s v="Amina Espinoza"/>
    <x v="0"/>
    <n v="80"/>
    <x v="12"/>
    <x v="2"/>
    <x v="3"/>
    <x v="1"/>
    <x v="0"/>
    <x v="0"/>
    <n v="57"/>
    <s v="60GB Monthly Broadband Plan"/>
    <n v="14500"/>
    <n v="9"/>
    <n v="130500"/>
    <n v="174.4"/>
    <x v="0"/>
    <x v="7"/>
  </r>
  <r>
    <x v="430"/>
    <s v="Amina Espinoza"/>
    <x v="0"/>
    <n v="80"/>
    <x v="12"/>
    <x v="2"/>
    <x v="0"/>
    <x v="1"/>
    <x v="0"/>
    <x v="0"/>
    <n v="57"/>
    <s v="25GB Monthly Plan"/>
    <n v="9000"/>
    <n v="10"/>
    <n v="90000"/>
    <n v="185.28"/>
    <x v="0"/>
    <x v="7"/>
  </r>
  <r>
    <x v="431"/>
    <s v="Saidu Whitehead"/>
    <x v="2"/>
    <n v="49"/>
    <x v="8"/>
    <x v="2"/>
    <x v="0"/>
    <x v="1"/>
    <x v="2"/>
    <x v="2"/>
    <n v="28"/>
    <s v="165GB Monthly Plan"/>
    <n v="35000"/>
    <n v="5"/>
    <n v="175000"/>
    <n v="11.12"/>
    <x v="1"/>
    <x v="2"/>
  </r>
  <r>
    <x v="431"/>
    <s v="Saidu Whitehead"/>
    <x v="2"/>
    <n v="49"/>
    <x v="8"/>
    <x v="2"/>
    <x v="2"/>
    <x v="1"/>
    <x v="2"/>
    <x v="2"/>
    <n v="28"/>
    <s v="30GB Monthly Broadband Plan"/>
    <n v="9000"/>
    <n v="2"/>
    <n v="18000"/>
    <n v="46.36"/>
    <x v="1"/>
    <x v="2"/>
  </r>
  <r>
    <x v="432"/>
    <s v="John Williams"/>
    <x v="0"/>
    <n v="49"/>
    <x v="1"/>
    <x v="0"/>
    <x v="1"/>
    <x v="1"/>
    <x v="4"/>
    <x v="4"/>
    <n v="28"/>
    <s v="3.2GB 2-Day Plan"/>
    <n v="1000"/>
    <n v="5"/>
    <n v="5000"/>
    <n v="169.24"/>
    <x v="0"/>
    <x v="4"/>
  </r>
  <r>
    <x v="432"/>
    <s v="John Williams"/>
    <x v="0"/>
    <n v="49"/>
    <x v="1"/>
    <x v="0"/>
    <x v="0"/>
    <x v="1"/>
    <x v="4"/>
    <x v="4"/>
    <n v="28"/>
    <s v="65GB Monthly Plan"/>
    <n v="16000"/>
    <n v="7"/>
    <n v="112000"/>
    <n v="70.25"/>
    <x v="0"/>
    <x v="4"/>
  </r>
  <r>
    <x v="432"/>
    <s v="John Williams"/>
    <x v="0"/>
    <n v="49"/>
    <x v="1"/>
    <x v="0"/>
    <x v="2"/>
    <x v="1"/>
    <x v="4"/>
    <x v="4"/>
    <n v="28"/>
    <s v="120GB Monthly Broadband Plan"/>
    <n v="24000"/>
    <n v="6"/>
    <n v="144000"/>
    <n v="36.54"/>
    <x v="0"/>
    <x v="4"/>
  </r>
  <r>
    <x v="433"/>
    <s v="Michael Santana"/>
    <x v="2"/>
    <n v="50"/>
    <x v="9"/>
    <x v="3"/>
    <x v="1"/>
    <x v="0"/>
    <x v="4"/>
    <x v="4"/>
    <n v="34"/>
    <s v="3.2GB 2-Day Plan"/>
    <n v="1000"/>
    <n v="1"/>
    <n v="1000"/>
    <n v="177.53"/>
    <x v="1"/>
    <x v="2"/>
  </r>
  <r>
    <x v="434"/>
    <s v="Abubakar Bullock"/>
    <x v="0"/>
    <n v="31"/>
    <x v="10"/>
    <x v="1"/>
    <x v="1"/>
    <x v="1"/>
    <x v="2"/>
    <x v="2"/>
    <n v="38"/>
    <s v="1GB+1.5mins Daily Plan"/>
    <n v="500"/>
    <n v="1"/>
    <n v="500"/>
    <n v="119.04"/>
    <x v="0"/>
    <x v="3"/>
  </r>
  <r>
    <x v="434"/>
    <s v="Abubakar Bullock"/>
    <x v="0"/>
    <n v="31"/>
    <x v="10"/>
    <x v="1"/>
    <x v="0"/>
    <x v="1"/>
    <x v="2"/>
    <x v="2"/>
    <n v="38"/>
    <s v="25GB Monthly Plan"/>
    <n v="9000"/>
    <n v="20"/>
    <n v="180000"/>
    <n v="193.97"/>
    <x v="0"/>
    <x v="3"/>
  </r>
  <r>
    <x v="435"/>
    <s v="Alabo Young"/>
    <x v="0"/>
    <n v="57"/>
    <x v="21"/>
    <x v="2"/>
    <x v="3"/>
    <x v="0"/>
    <x v="2"/>
    <x v="2"/>
    <n v="56"/>
    <s v="120GB Monthly Broadband Plan"/>
    <n v="24000"/>
    <n v="13"/>
    <n v="312000"/>
    <n v="190.4"/>
    <x v="1"/>
    <x v="2"/>
  </r>
  <r>
    <x v="436"/>
    <s v="Chinedu Ramos"/>
    <x v="0"/>
    <n v="67"/>
    <x v="22"/>
    <x v="5"/>
    <x v="1"/>
    <x v="0"/>
    <x v="1"/>
    <x v="1"/>
    <n v="16"/>
    <s v="20GB Monthly Plan"/>
    <n v="7500"/>
    <n v="5"/>
    <n v="37500"/>
    <n v="57.34"/>
    <x v="0"/>
    <x v="6"/>
  </r>
  <r>
    <x v="437"/>
    <s v="Ifeanyi Zimmerman"/>
    <x v="1"/>
    <n v="54"/>
    <x v="12"/>
    <x v="2"/>
    <x v="2"/>
    <x v="1"/>
    <x v="3"/>
    <x v="3"/>
    <n v="48"/>
    <s v="60GB Monthly Broadband Plan"/>
    <n v="14500"/>
    <n v="13"/>
    <n v="188500"/>
    <n v="98.18"/>
    <x v="0"/>
    <x v="7"/>
  </r>
  <r>
    <x v="438"/>
    <s v="John Carter"/>
    <x v="0"/>
    <n v="50"/>
    <x v="0"/>
    <x v="0"/>
    <x v="1"/>
    <x v="0"/>
    <x v="2"/>
    <x v="2"/>
    <n v="49"/>
    <s v="2.5GB 2-Day Plan"/>
    <n v="900"/>
    <n v="15"/>
    <n v="13500"/>
    <n v="102.91"/>
    <x v="1"/>
    <x v="2"/>
  </r>
  <r>
    <x v="438"/>
    <s v="John Carter"/>
    <x v="0"/>
    <n v="50"/>
    <x v="0"/>
    <x v="0"/>
    <x v="3"/>
    <x v="0"/>
    <x v="2"/>
    <x v="2"/>
    <n v="49"/>
    <s v="150GB FUP Monthly Unlimited"/>
    <n v="20000"/>
    <n v="5"/>
    <n v="100000"/>
    <n v="129.69999999999999"/>
    <x v="1"/>
    <x v="2"/>
  </r>
  <r>
    <x v="439"/>
    <s v="Grace Williams"/>
    <x v="0"/>
    <n v="26"/>
    <x v="14"/>
    <x v="5"/>
    <x v="2"/>
    <x v="1"/>
    <x v="4"/>
    <x v="4"/>
    <n v="28"/>
    <s v="60GB Monthly Broadband Plan"/>
    <n v="14500"/>
    <n v="10"/>
    <n v="145000"/>
    <n v="104.86"/>
    <x v="1"/>
    <x v="2"/>
  </r>
  <r>
    <x v="440"/>
    <s v="Sade Johnson"/>
    <x v="0"/>
    <n v="25"/>
    <x v="19"/>
    <x v="5"/>
    <x v="2"/>
    <x v="0"/>
    <x v="4"/>
    <x v="4"/>
    <n v="33"/>
    <s v="150GB FUP Monthly Unlimited"/>
    <n v="20000"/>
    <n v="1"/>
    <n v="20000"/>
    <n v="153.85"/>
    <x v="0"/>
    <x v="7"/>
  </r>
  <r>
    <x v="440"/>
    <s v="Sade Johnson"/>
    <x v="0"/>
    <n v="25"/>
    <x v="19"/>
    <x v="5"/>
    <x v="0"/>
    <x v="0"/>
    <x v="4"/>
    <x v="4"/>
    <n v="33"/>
    <s v="65GB Monthly Plan"/>
    <n v="16000"/>
    <n v="15"/>
    <n v="240000"/>
    <n v="148.22999999999999"/>
    <x v="0"/>
    <x v="7"/>
  </r>
  <r>
    <x v="440"/>
    <s v="Sade Johnson"/>
    <x v="0"/>
    <n v="25"/>
    <x v="19"/>
    <x v="5"/>
    <x v="1"/>
    <x v="0"/>
    <x v="4"/>
    <x v="4"/>
    <n v="33"/>
    <s v="1.5GB 2-Day Plan"/>
    <n v="600"/>
    <n v="13"/>
    <n v="7800"/>
    <n v="157.34"/>
    <x v="0"/>
    <x v="7"/>
  </r>
  <r>
    <x v="441"/>
    <s v="Bola Wright"/>
    <x v="0"/>
    <n v="26"/>
    <x v="15"/>
    <x v="0"/>
    <x v="2"/>
    <x v="1"/>
    <x v="4"/>
    <x v="4"/>
    <n v="21"/>
    <s v="60GB Monthly Broadband Plan"/>
    <n v="14500"/>
    <n v="20"/>
    <n v="290000"/>
    <n v="37.42"/>
    <x v="1"/>
    <x v="2"/>
  </r>
  <r>
    <x v="441"/>
    <s v="Bola Wright"/>
    <x v="0"/>
    <n v="26"/>
    <x v="15"/>
    <x v="0"/>
    <x v="3"/>
    <x v="1"/>
    <x v="4"/>
    <x v="4"/>
    <n v="21"/>
    <s v="300GB FUP Monthly Unlimited"/>
    <n v="30000"/>
    <n v="4"/>
    <n v="120000"/>
    <n v="174.39"/>
    <x v="1"/>
    <x v="2"/>
  </r>
  <r>
    <x v="442"/>
    <s v="Boma Shah"/>
    <x v="0"/>
    <n v="18"/>
    <x v="34"/>
    <x v="3"/>
    <x v="1"/>
    <x v="1"/>
    <x v="0"/>
    <x v="0"/>
    <n v="8"/>
    <s v="16.5GB+10mins Monthly Plan"/>
    <n v="6500"/>
    <n v="20"/>
    <n v="130000"/>
    <n v="60.91"/>
    <x v="1"/>
    <x v="2"/>
  </r>
  <r>
    <x v="443"/>
    <s v="Ejiro Wagner"/>
    <x v="2"/>
    <n v="66"/>
    <x v="24"/>
    <x v="4"/>
    <x v="0"/>
    <x v="0"/>
    <x v="1"/>
    <x v="1"/>
    <n v="9"/>
    <s v="65GB Monthly Plan"/>
    <n v="16000"/>
    <n v="5"/>
    <n v="80000"/>
    <n v="42.24"/>
    <x v="0"/>
    <x v="1"/>
  </r>
  <r>
    <x v="444"/>
    <s v="Halima Lambert"/>
    <x v="1"/>
    <n v="71"/>
    <x v="11"/>
    <x v="2"/>
    <x v="3"/>
    <x v="0"/>
    <x v="4"/>
    <x v="4"/>
    <n v="6"/>
    <s v="150GB FUP Monthly Unlimited"/>
    <n v="20000"/>
    <n v="15"/>
    <n v="300000"/>
    <n v="180.53"/>
    <x v="0"/>
    <x v="5"/>
  </r>
  <r>
    <x v="445"/>
    <s v="Grace Hudson"/>
    <x v="2"/>
    <n v="76"/>
    <x v="17"/>
    <x v="1"/>
    <x v="3"/>
    <x v="1"/>
    <x v="0"/>
    <x v="0"/>
    <n v="38"/>
    <s v="30GB Monthly Broadband Plan"/>
    <n v="9000"/>
    <n v="14"/>
    <n v="126000"/>
    <n v="20.98"/>
    <x v="0"/>
    <x v="1"/>
  </r>
  <r>
    <x v="445"/>
    <s v="Grace Hudson"/>
    <x v="2"/>
    <n v="76"/>
    <x v="17"/>
    <x v="1"/>
    <x v="0"/>
    <x v="1"/>
    <x v="0"/>
    <x v="0"/>
    <n v="38"/>
    <s v="165GB Monthly Plan"/>
    <n v="35000"/>
    <n v="19"/>
    <n v="665000"/>
    <n v="169.8"/>
    <x v="0"/>
    <x v="1"/>
  </r>
  <r>
    <x v="446"/>
    <s v="Abubakar Ryan"/>
    <x v="0"/>
    <n v="20"/>
    <x v="12"/>
    <x v="2"/>
    <x v="3"/>
    <x v="1"/>
    <x v="0"/>
    <x v="0"/>
    <n v="32"/>
    <s v="120GB Monthly Broadband Plan"/>
    <n v="24000"/>
    <n v="14"/>
    <n v="336000"/>
    <n v="13.17"/>
    <x v="1"/>
    <x v="2"/>
  </r>
  <r>
    <x v="446"/>
    <s v="Abubakar Ryan"/>
    <x v="0"/>
    <n v="20"/>
    <x v="12"/>
    <x v="2"/>
    <x v="0"/>
    <x v="1"/>
    <x v="0"/>
    <x v="0"/>
    <n v="32"/>
    <s v="165GB Monthly Plan"/>
    <n v="35000"/>
    <n v="20"/>
    <n v="700000"/>
    <n v="23.83"/>
    <x v="1"/>
    <x v="2"/>
  </r>
  <r>
    <x v="446"/>
    <s v="Abubakar Ryan"/>
    <x v="0"/>
    <n v="20"/>
    <x v="12"/>
    <x v="2"/>
    <x v="2"/>
    <x v="1"/>
    <x v="0"/>
    <x v="0"/>
    <n v="32"/>
    <s v="200GB Monthly Broadband Plan"/>
    <n v="25000"/>
    <n v="14"/>
    <n v="350000"/>
    <n v="89.94"/>
    <x v="1"/>
    <x v="2"/>
  </r>
  <r>
    <x v="447"/>
    <s v="Funke Chung"/>
    <x v="1"/>
    <n v="36"/>
    <x v="14"/>
    <x v="5"/>
    <x v="2"/>
    <x v="0"/>
    <x v="4"/>
    <x v="4"/>
    <n v="31"/>
    <s v="300GB FUP Monthly Unlimited"/>
    <n v="30000"/>
    <n v="13"/>
    <n v="390000"/>
    <n v="176.69"/>
    <x v="0"/>
    <x v="6"/>
  </r>
  <r>
    <x v="447"/>
    <s v="Funke Chung"/>
    <x v="1"/>
    <n v="36"/>
    <x v="14"/>
    <x v="5"/>
    <x v="1"/>
    <x v="0"/>
    <x v="4"/>
    <x v="4"/>
    <n v="31"/>
    <s v="20GB Monthly Plan"/>
    <n v="7500"/>
    <n v="12"/>
    <n v="90000"/>
    <n v="166.7"/>
    <x v="0"/>
    <x v="6"/>
  </r>
  <r>
    <x v="447"/>
    <s v="Funke Chung"/>
    <x v="1"/>
    <n v="36"/>
    <x v="14"/>
    <x v="5"/>
    <x v="0"/>
    <x v="0"/>
    <x v="4"/>
    <x v="4"/>
    <n v="31"/>
    <s v="165GB Monthly Plan"/>
    <n v="35000"/>
    <n v="6"/>
    <n v="210000"/>
    <n v="160.05000000000001"/>
    <x v="0"/>
    <x v="6"/>
  </r>
  <r>
    <x v="448"/>
    <s v="Fatima Curtis"/>
    <x v="2"/>
    <n v="52"/>
    <x v="33"/>
    <x v="1"/>
    <x v="1"/>
    <x v="1"/>
    <x v="0"/>
    <x v="0"/>
    <n v="9"/>
    <s v="12.5GB Monthly Plan"/>
    <n v="5500"/>
    <n v="7"/>
    <n v="38500"/>
    <n v="61.08"/>
    <x v="0"/>
    <x v="5"/>
  </r>
  <r>
    <x v="449"/>
    <s v="Sade Baker"/>
    <x v="2"/>
    <n v="18"/>
    <x v="25"/>
    <x v="3"/>
    <x v="1"/>
    <x v="1"/>
    <x v="0"/>
    <x v="0"/>
    <n v="23"/>
    <s v="12.5GB Monthly Plan"/>
    <n v="5500"/>
    <n v="8"/>
    <n v="44000"/>
    <n v="23.24"/>
    <x v="1"/>
    <x v="2"/>
  </r>
  <r>
    <x v="449"/>
    <s v="Sade Baker"/>
    <x v="2"/>
    <n v="18"/>
    <x v="25"/>
    <x v="3"/>
    <x v="0"/>
    <x v="1"/>
    <x v="0"/>
    <x v="0"/>
    <n v="23"/>
    <s v="10GB+10mins Monthly Plan"/>
    <n v="4500"/>
    <n v="16"/>
    <n v="72000"/>
    <n v="112.62"/>
    <x v="1"/>
    <x v="2"/>
  </r>
  <r>
    <x v="450"/>
    <s v="Saidu Jackson"/>
    <x v="1"/>
    <n v="59"/>
    <x v="25"/>
    <x v="3"/>
    <x v="3"/>
    <x v="0"/>
    <x v="0"/>
    <x v="0"/>
    <n v="50"/>
    <s v="60GB Monthly Broadband Plan"/>
    <n v="14500"/>
    <n v="4"/>
    <n v="58000"/>
    <n v="159.9"/>
    <x v="1"/>
    <x v="2"/>
  </r>
  <r>
    <x v="450"/>
    <s v="Saidu Jackson"/>
    <x v="1"/>
    <n v="59"/>
    <x v="25"/>
    <x v="3"/>
    <x v="2"/>
    <x v="0"/>
    <x v="0"/>
    <x v="0"/>
    <n v="50"/>
    <s v="150GB FUP Monthly Unlimited"/>
    <n v="20000"/>
    <n v="20"/>
    <n v="400000"/>
    <n v="156.44"/>
    <x v="1"/>
    <x v="2"/>
  </r>
  <r>
    <x v="450"/>
    <s v="Saidu Jackson"/>
    <x v="1"/>
    <n v="59"/>
    <x v="25"/>
    <x v="3"/>
    <x v="1"/>
    <x v="0"/>
    <x v="0"/>
    <x v="0"/>
    <n v="50"/>
    <s v="3.2GB 2-Day Plan"/>
    <n v="1000"/>
    <n v="2"/>
    <n v="2000"/>
    <n v="164.81"/>
    <x v="1"/>
    <x v="2"/>
  </r>
  <r>
    <x v="451"/>
    <s v="Michael Madden"/>
    <x v="2"/>
    <n v="29"/>
    <x v="1"/>
    <x v="0"/>
    <x v="1"/>
    <x v="0"/>
    <x v="2"/>
    <x v="2"/>
    <n v="56"/>
    <s v="3.2GB 2-Day Plan"/>
    <n v="1000"/>
    <n v="12"/>
    <n v="12000"/>
    <n v="31.28"/>
    <x v="0"/>
    <x v="4"/>
  </r>
  <r>
    <x v="451"/>
    <s v="Michael Madden"/>
    <x v="2"/>
    <n v="29"/>
    <x v="1"/>
    <x v="0"/>
    <x v="2"/>
    <x v="0"/>
    <x v="2"/>
    <x v="2"/>
    <n v="56"/>
    <s v="200GB Monthly Broadband Plan"/>
    <n v="25000"/>
    <n v="4"/>
    <n v="100000"/>
    <n v="163.92"/>
    <x v="0"/>
    <x v="4"/>
  </r>
  <r>
    <x v="451"/>
    <s v="Michael Madden"/>
    <x v="2"/>
    <n v="29"/>
    <x v="1"/>
    <x v="0"/>
    <x v="0"/>
    <x v="0"/>
    <x v="2"/>
    <x v="2"/>
    <n v="56"/>
    <s v="10GB+10mins Monthly Plan"/>
    <n v="4500"/>
    <n v="14"/>
    <n v="63000"/>
    <n v="88.1"/>
    <x v="0"/>
    <x v="4"/>
  </r>
  <r>
    <x v="452"/>
    <s v="Tunde Fuller"/>
    <x v="2"/>
    <n v="47"/>
    <x v="31"/>
    <x v="2"/>
    <x v="2"/>
    <x v="1"/>
    <x v="1"/>
    <x v="1"/>
    <n v="19"/>
    <s v="60GB Monthly Broadband Plan"/>
    <n v="14500"/>
    <n v="17"/>
    <n v="246500"/>
    <n v="30.75"/>
    <x v="0"/>
    <x v="7"/>
  </r>
  <r>
    <x v="452"/>
    <s v="Tunde Fuller"/>
    <x v="2"/>
    <n v="47"/>
    <x v="31"/>
    <x v="2"/>
    <x v="1"/>
    <x v="1"/>
    <x v="1"/>
    <x v="1"/>
    <n v="19"/>
    <s v="20GB Monthly Plan"/>
    <n v="7500"/>
    <n v="5"/>
    <n v="37500"/>
    <n v="157.55000000000001"/>
    <x v="0"/>
    <x v="7"/>
  </r>
  <r>
    <x v="453"/>
    <s v="Boma Baker"/>
    <x v="1"/>
    <n v="68"/>
    <x v="15"/>
    <x v="0"/>
    <x v="3"/>
    <x v="1"/>
    <x v="1"/>
    <x v="1"/>
    <n v="55"/>
    <s v="30GB Monthly Broadband Plan"/>
    <n v="9000"/>
    <n v="13"/>
    <n v="117000"/>
    <n v="67.989999999999995"/>
    <x v="1"/>
    <x v="2"/>
  </r>
  <r>
    <x v="454"/>
    <s v="Amina Diaz"/>
    <x v="0"/>
    <n v="71"/>
    <x v="4"/>
    <x v="3"/>
    <x v="2"/>
    <x v="1"/>
    <x v="0"/>
    <x v="0"/>
    <n v="49"/>
    <s v="450GB 3-Month Broadband Plan"/>
    <n v="75000"/>
    <n v="18"/>
    <n v="1350000"/>
    <n v="80.7"/>
    <x v="1"/>
    <x v="2"/>
  </r>
  <r>
    <x v="455"/>
    <s v="Maryam Martin"/>
    <x v="1"/>
    <n v="56"/>
    <x v="25"/>
    <x v="3"/>
    <x v="1"/>
    <x v="0"/>
    <x v="3"/>
    <x v="3"/>
    <n v="53"/>
    <s v="12.5GB Monthly Plan"/>
    <n v="5500"/>
    <n v="18"/>
    <n v="99000"/>
    <n v="128.94999999999999"/>
    <x v="1"/>
    <x v="2"/>
  </r>
  <r>
    <x v="456"/>
    <s v="Alabo Bradley"/>
    <x v="1"/>
    <n v="60"/>
    <x v="10"/>
    <x v="1"/>
    <x v="0"/>
    <x v="0"/>
    <x v="1"/>
    <x v="1"/>
    <n v="57"/>
    <s v="25GB Monthly Plan"/>
    <n v="9000"/>
    <n v="17"/>
    <n v="153000"/>
    <n v="43.14"/>
    <x v="0"/>
    <x v="4"/>
  </r>
  <r>
    <x v="456"/>
    <s v="Alabo Bradley"/>
    <x v="1"/>
    <n v="60"/>
    <x v="10"/>
    <x v="1"/>
    <x v="2"/>
    <x v="0"/>
    <x v="1"/>
    <x v="1"/>
    <n v="57"/>
    <s v="120GB Monthly Broadband Plan"/>
    <n v="24000"/>
    <n v="6"/>
    <n v="144000"/>
    <n v="104.51"/>
    <x v="0"/>
    <x v="4"/>
  </r>
  <r>
    <x v="457"/>
    <s v="Ejiro Martin"/>
    <x v="0"/>
    <n v="49"/>
    <x v="28"/>
    <x v="1"/>
    <x v="3"/>
    <x v="1"/>
    <x v="1"/>
    <x v="1"/>
    <n v="8"/>
    <s v="150GB FUP Monthly Unlimited"/>
    <n v="20000"/>
    <n v="19"/>
    <n v="380000"/>
    <n v="161.16999999999999"/>
    <x v="1"/>
    <x v="2"/>
  </r>
  <r>
    <x v="457"/>
    <s v="Ejiro Martin"/>
    <x v="0"/>
    <n v="49"/>
    <x v="28"/>
    <x v="1"/>
    <x v="0"/>
    <x v="1"/>
    <x v="1"/>
    <x v="1"/>
    <n v="8"/>
    <s v="10GB+10mins Monthly Plan"/>
    <n v="4500"/>
    <n v="10"/>
    <n v="45000"/>
    <n v="70.39"/>
    <x v="1"/>
    <x v="2"/>
  </r>
  <r>
    <x v="457"/>
    <s v="Ejiro Martin"/>
    <x v="0"/>
    <n v="49"/>
    <x v="28"/>
    <x v="1"/>
    <x v="2"/>
    <x v="1"/>
    <x v="1"/>
    <x v="1"/>
    <n v="8"/>
    <s v="300GB FUP Monthly Unlimited"/>
    <n v="30000"/>
    <n v="17"/>
    <n v="510000"/>
    <n v="143.01"/>
    <x v="1"/>
    <x v="2"/>
  </r>
  <r>
    <x v="458"/>
    <s v="Halima Walker"/>
    <x v="1"/>
    <n v="29"/>
    <x v="32"/>
    <x v="0"/>
    <x v="1"/>
    <x v="0"/>
    <x v="4"/>
    <x v="4"/>
    <n v="53"/>
    <s v="3.2GB 2-Day Plan"/>
    <n v="1000"/>
    <n v="5"/>
    <n v="5000"/>
    <n v="12.91"/>
    <x v="0"/>
    <x v="7"/>
  </r>
  <r>
    <x v="458"/>
    <s v="Halima Walker"/>
    <x v="1"/>
    <n v="29"/>
    <x v="32"/>
    <x v="0"/>
    <x v="3"/>
    <x v="0"/>
    <x v="4"/>
    <x v="4"/>
    <n v="53"/>
    <s v="60GB Monthly Broadband Plan"/>
    <n v="14500"/>
    <n v="3"/>
    <n v="43500"/>
    <n v="43.35"/>
    <x v="0"/>
    <x v="7"/>
  </r>
  <r>
    <x v="459"/>
    <s v="Ejiro Brown"/>
    <x v="1"/>
    <n v="67"/>
    <x v="8"/>
    <x v="2"/>
    <x v="1"/>
    <x v="1"/>
    <x v="3"/>
    <x v="3"/>
    <n v="56"/>
    <s v="12.5GB Monthly Plan"/>
    <n v="5500"/>
    <n v="14"/>
    <n v="77000"/>
    <n v="146.47999999999999"/>
    <x v="1"/>
    <x v="2"/>
  </r>
  <r>
    <x v="459"/>
    <s v="Ejiro Brown"/>
    <x v="1"/>
    <n v="67"/>
    <x v="8"/>
    <x v="2"/>
    <x v="2"/>
    <x v="1"/>
    <x v="3"/>
    <x v="3"/>
    <n v="56"/>
    <s v="300GB FUP Monthly Unlimited"/>
    <n v="30000"/>
    <n v="5"/>
    <n v="150000"/>
    <n v="29.3"/>
    <x v="1"/>
    <x v="2"/>
  </r>
  <r>
    <x v="460"/>
    <s v="Grace Bell"/>
    <x v="2"/>
    <n v="74"/>
    <x v="21"/>
    <x v="2"/>
    <x v="0"/>
    <x v="0"/>
    <x v="4"/>
    <x v="4"/>
    <n v="45"/>
    <s v="65GB Monthly Plan"/>
    <n v="16000"/>
    <n v="14"/>
    <n v="224000"/>
    <n v="120.52"/>
    <x v="1"/>
    <x v="2"/>
  </r>
  <r>
    <x v="460"/>
    <s v="Grace Bell"/>
    <x v="2"/>
    <n v="74"/>
    <x v="21"/>
    <x v="2"/>
    <x v="2"/>
    <x v="0"/>
    <x v="4"/>
    <x v="4"/>
    <n v="45"/>
    <s v="150GB FUP Monthly Unlimited"/>
    <n v="20000"/>
    <n v="19"/>
    <n v="380000"/>
    <n v="24.61"/>
    <x v="1"/>
    <x v="2"/>
  </r>
  <r>
    <x v="460"/>
    <s v="Grace Bell"/>
    <x v="2"/>
    <n v="74"/>
    <x v="21"/>
    <x v="2"/>
    <x v="1"/>
    <x v="0"/>
    <x v="4"/>
    <x v="4"/>
    <n v="45"/>
    <s v="1GB+1.5mins Daily Plan"/>
    <n v="500"/>
    <n v="5"/>
    <n v="2500"/>
    <n v="8.5399999999999991"/>
    <x v="1"/>
    <x v="2"/>
  </r>
  <r>
    <x v="461"/>
    <s v="Ifeanyi Smith"/>
    <x v="1"/>
    <n v="63"/>
    <x v="24"/>
    <x v="4"/>
    <x v="1"/>
    <x v="1"/>
    <x v="4"/>
    <x v="4"/>
    <n v="20"/>
    <s v="2.5GB 2-Day Plan"/>
    <n v="900"/>
    <n v="10"/>
    <n v="9000"/>
    <n v="187.4"/>
    <x v="0"/>
    <x v="6"/>
  </r>
  <r>
    <x v="462"/>
    <s v="Abubakar Ross"/>
    <x v="0"/>
    <n v="43"/>
    <x v="20"/>
    <x v="4"/>
    <x v="1"/>
    <x v="1"/>
    <x v="3"/>
    <x v="3"/>
    <n v="1"/>
    <s v="12.5GB Monthly Plan"/>
    <n v="5500"/>
    <n v="19"/>
    <n v="104500"/>
    <n v="114.83"/>
    <x v="1"/>
    <x v="2"/>
  </r>
  <r>
    <x v="463"/>
    <s v="Alabo Escobar"/>
    <x v="2"/>
    <n v="59"/>
    <x v="6"/>
    <x v="1"/>
    <x v="1"/>
    <x v="1"/>
    <x v="0"/>
    <x v="0"/>
    <n v="54"/>
    <s v="12.5GB Monthly Plan"/>
    <n v="5500"/>
    <n v="11"/>
    <n v="60500"/>
    <n v="30.22"/>
    <x v="1"/>
    <x v="2"/>
  </r>
  <r>
    <x v="463"/>
    <s v="Alabo Escobar"/>
    <x v="2"/>
    <n v="59"/>
    <x v="6"/>
    <x v="1"/>
    <x v="2"/>
    <x v="1"/>
    <x v="0"/>
    <x v="0"/>
    <n v="54"/>
    <s v="150GB FUP Monthly Unlimited"/>
    <n v="20000"/>
    <n v="20"/>
    <n v="400000"/>
    <n v="160.06"/>
    <x v="1"/>
    <x v="2"/>
  </r>
  <r>
    <x v="464"/>
    <s v="Ibim Hunter"/>
    <x v="0"/>
    <n v="65"/>
    <x v="16"/>
    <x v="3"/>
    <x v="3"/>
    <x v="1"/>
    <x v="4"/>
    <x v="4"/>
    <n v="22"/>
    <s v="120GB Monthly Broadband Plan"/>
    <n v="24000"/>
    <n v="10"/>
    <n v="240000"/>
    <n v="126.21"/>
    <x v="1"/>
    <x v="2"/>
  </r>
  <r>
    <x v="464"/>
    <s v="Ibim Hunter"/>
    <x v="0"/>
    <n v="65"/>
    <x v="16"/>
    <x v="3"/>
    <x v="1"/>
    <x v="1"/>
    <x v="4"/>
    <x v="4"/>
    <n v="22"/>
    <s v="16.5GB+10mins Monthly Plan"/>
    <n v="6500"/>
    <n v="18"/>
    <n v="117000"/>
    <n v="129.21"/>
    <x v="1"/>
    <x v="2"/>
  </r>
  <r>
    <x v="464"/>
    <s v="Ibim Hunter"/>
    <x v="0"/>
    <n v="65"/>
    <x v="16"/>
    <x v="3"/>
    <x v="2"/>
    <x v="1"/>
    <x v="4"/>
    <x v="4"/>
    <n v="22"/>
    <s v="150GB FUP Monthly Unlimited"/>
    <n v="20000"/>
    <n v="20"/>
    <n v="400000"/>
    <n v="38.89"/>
    <x v="1"/>
    <x v="2"/>
  </r>
  <r>
    <x v="465"/>
    <s v="David Boone"/>
    <x v="0"/>
    <n v="22"/>
    <x v="8"/>
    <x v="2"/>
    <x v="0"/>
    <x v="0"/>
    <x v="3"/>
    <x v="3"/>
    <n v="49"/>
    <s v="65GB Monthly Plan"/>
    <n v="16000"/>
    <n v="7"/>
    <n v="112000"/>
    <n v="55.36"/>
    <x v="1"/>
    <x v="2"/>
  </r>
  <r>
    <x v="466"/>
    <s v="Halima Matthews"/>
    <x v="0"/>
    <n v="72"/>
    <x v="33"/>
    <x v="1"/>
    <x v="2"/>
    <x v="1"/>
    <x v="4"/>
    <x v="4"/>
    <n v="26"/>
    <s v="450GB 3-Month Broadband Plan"/>
    <n v="75000"/>
    <n v="1"/>
    <n v="75000"/>
    <n v="36.51"/>
    <x v="1"/>
    <x v="2"/>
  </r>
  <r>
    <x v="467"/>
    <s v="Sarah Gordon"/>
    <x v="0"/>
    <n v="56"/>
    <x v="6"/>
    <x v="1"/>
    <x v="0"/>
    <x v="1"/>
    <x v="1"/>
    <x v="1"/>
    <n v="6"/>
    <s v="25GB Monthly Plan"/>
    <n v="9000"/>
    <n v="5"/>
    <n v="45000"/>
    <n v="153.78"/>
    <x v="1"/>
    <x v="2"/>
  </r>
  <r>
    <x v="467"/>
    <s v="Sarah Gordon"/>
    <x v="0"/>
    <n v="56"/>
    <x v="6"/>
    <x v="1"/>
    <x v="3"/>
    <x v="1"/>
    <x v="1"/>
    <x v="1"/>
    <n v="6"/>
    <s v="300GB FUP Monthly Unlimited"/>
    <n v="30000"/>
    <n v="6"/>
    <n v="180000"/>
    <n v="190.46"/>
    <x v="1"/>
    <x v="2"/>
  </r>
  <r>
    <x v="468"/>
    <s v="Sade Wagner"/>
    <x v="0"/>
    <n v="57"/>
    <x v="20"/>
    <x v="4"/>
    <x v="0"/>
    <x v="0"/>
    <x v="2"/>
    <x v="2"/>
    <n v="46"/>
    <s v="25GB Monthly Plan"/>
    <n v="9000"/>
    <n v="4"/>
    <n v="36000"/>
    <n v="51.96"/>
    <x v="1"/>
    <x v="2"/>
  </r>
  <r>
    <x v="468"/>
    <s v="Sade Wagner"/>
    <x v="0"/>
    <n v="57"/>
    <x v="20"/>
    <x v="4"/>
    <x v="1"/>
    <x v="0"/>
    <x v="2"/>
    <x v="2"/>
    <n v="46"/>
    <s v="2.5GB 2-Day Plan"/>
    <n v="900"/>
    <n v="20"/>
    <n v="18000"/>
    <n v="40.909999999999997"/>
    <x v="1"/>
    <x v="2"/>
  </r>
  <r>
    <x v="469"/>
    <s v="Halima Adams"/>
    <x v="1"/>
    <n v="79"/>
    <x v="28"/>
    <x v="1"/>
    <x v="1"/>
    <x v="1"/>
    <x v="1"/>
    <x v="1"/>
    <n v="8"/>
    <s v="2.5GB 2-Day Plan"/>
    <n v="900"/>
    <n v="8"/>
    <n v="7200"/>
    <n v="81.8"/>
    <x v="1"/>
    <x v="2"/>
  </r>
  <r>
    <x v="469"/>
    <s v="Halima Adams"/>
    <x v="1"/>
    <n v="79"/>
    <x v="28"/>
    <x v="1"/>
    <x v="3"/>
    <x v="1"/>
    <x v="1"/>
    <x v="1"/>
    <n v="8"/>
    <s v="30GB Monthly Broadband Plan"/>
    <n v="9000"/>
    <n v="19"/>
    <n v="171000"/>
    <n v="54.2"/>
    <x v="1"/>
    <x v="2"/>
  </r>
  <r>
    <x v="469"/>
    <s v="Halima Adams"/>
    <x v="1"/>
    <n v="79"/>
    <x v="28"/>
    <x v="1"/>
    <x v="0"/>
    <x v="1"/>
    <x v="1"/>
    <x v="1"/>
    <n v="8"/>
    <s v="65GB Monthly Plan"/>
    <n v="16000"/>
    <n v="18"/>
    <n v="288000"/>
    <n v="49.64"/>
    <x v="1"/>
    <x v="2"/>
  </r>
  <r>
    <x v="470"/>
    <s v="Amaka Jackson"/>
    <x v="2"/>
    <n v="54"/>
    <x v="15"/>
    <x v="0"/>
    <x v="0"/>
    <x v="1"/>
    <x v="0"/>
    <x v="0"/>
    <n v="6"/>
    <s v="165GB Monthly Plan"/>
    <n v="35000"/>
    <n v="18"/>
    <n v="630000"/>
    <n v="192.29"/>
    <x v="1"/>
    <x v="2"/>
  </r>
  <r>
    <x v="471"/>
    <s v="Alabo Moreno"/>
    <x v="1"/>
    <n v="21"/>
    <x v="34"/>
    <x v="3"/>
    <x v="2"/>
    <x v="1"/>
    <x v="0"/>
    <x v="0"/>
    <n v="54"/>
    <s v="450GB 3-Month Broadband Plan"/>
    <n v="75000"/>
    <n v="7"/>
    <n v="525000"/>
    <n v="199.85"/>
    <x v="0"/>
    <x v="5"/>
  </r>
  <r>
    <x v="471"/>
    <s v="Alabo Moreno"/>
    <x v="1"/>
    <n v="21"/>
    <x v="34"/>
    <x v="3"/>
    <x v="1"/>
    <x v="1"/>
    <x v="0"/>
    <x v="0"/>
    <n v="54"/>
    <s v="16.5GB+10mins Monthly Plan"/>
    <n v="6500"/>
    <n v="6"/>
    <n v="39000"/>
    <n v="56.62"/>
    <x v="0"/>
    <x v="5"/>
  </r>
  <r>
    <x v="472"/>
    <s v="David Park"/>
    <x v="0"/>
    <n v="24"/>
    <x v="24"/>
    <x v="4"/>
    <x v="1"/>
    <x v="0"/>
    <x v="0"/>
    <x v="0"/>
    <n v="26"/>
    <s v="16.5GB+10mins Monthly Plan"/>
    <n v="6500"/>
    <n v="11"/>
    <n v="71500"/>
    <n v="191.5"/>
    <x v="1"/>
    <x v="2"/>
  </r>
  <r>
    <x v="472"/>
    <s v="David Park"/>
    <x v="0"/>
    <n v="24"/>
    <x v="24"/>
    <x v="4"/>
    <x v="3"/>
    <x v="0"/>
    <x v="0"/>
    <x v="0"/>
    <n v="26"/>
    <s v="300GB FUP Monthly Unlimited"/>
    <n v="30000"/>
    <n v="15"/>
    <n v="450000"/>
    <n v="127.22"/>
    <x v="1"/>
    <x v="2"/>
  </r>
  <r>
    <x v="473"/>
    <s v="Zainab Lam"/>
    <x v="0"/>
    <n v="47"/>
    <x v="32"/>
    <x v="0"/>
    <x v="0"/>
    <x v="1"/>
    <x v="3"/>
    <x v="3"/>
    <n v="14"/>
    <s v="165GB Monthly Plan"/>
    <n v="35000"/>
    <n v="1"/>
    <n v="35000"/>
    <n v="1.35"/>
    <x v="1"/>
    <x v="2"/>
  </r>
  <r>
    <x v="473"/>
    <s v="Zainab Lam"/>
    <x v="0"/>
    <n v="47"/>
    <x v="32"/>
    <x v="0"/>
    <x v="2"/>
    <x v="1"/>
    <x v="3"/>
    <x v="3"/>
    <n v="14"/>
    <s v="300GB FUP Monthly Unlimited"/>
    <n v="30000"/>
    <n v="16"/>
    <n v="480000"/>
    <n v="82.93"/>
    <x v="1"/>
    <x v="2"/>
  </r>
  <r>
    <x v="473"/>
    <s v="Zainab Lam"/>
    <x v="0"/>
    <n v="47"/>
    <x v="32"/>
    <x v="0"/>
    <x v="3"/>
    <x v="1"/>
    <x v="3"/>
    <x v="3"/>
    <n v="14"/>
    <s v="60GB Monthly Broadband Plan"/>
    <n v="14500"/>
    <n v="3"/>
    <n v="43500"/>
    <n v="107.86"/>
    <x v="1"/>
    <x v="2"/>
  </r>
  <r>
    <x v="474"/>
    <s v="Ifeanyi Ballard"/>
    <x v="0"/>
    <n v="75"/>
    <x v="3"/>
    <x v="2"/>
    <x v="2"/>
    <x v="0"/>
    <x v="0"/>
    <x v="0"/>
    <n v="29"/>
    <s v="150GB FUP Monthly Unlimited"/>
    <n v="20000"/>
    <n v="10"/>
    <n v="200000"/>
    <n v="163.35"/>
    <x v="1"/>
    <x v="2"/>
  </r>
  <r>
    <x v="474"/>
    <s v="Ifeanyi Ballard"/>
    <x v="0"/>
    <n v="75"/>
    <x v="3"/>
    <x v="2"/>
    <x v="3"/>
    <x v="0"/>
    <x v="0"/>
    <x v="0"/>
    <n v="29"/>
    <s v="150GB FUP Monthly Unlimited"/>
    <n v="20000"/>
    <n v="16"/>
    <n v="320000"/>
    <n v="47.23"/>
    <x v="1"/>
    <x v="2"/>
  </r>
  <r>
    <x v="475"/>
    <s v="Ejiro Stewart"/>
    <x v="2"/>
    <n v="20"/>
    <x v="29"/>
    <x v="5"/>
    <x v="1"/>
    <x v="1"/>
    <x v="1"/>
    <x v="1"/>
    <n v="58"/>
    <s v="16.5GB+10mins Monthly Plan"/>
    <n v="6500"/>
    <n v="18"/>
    <n v="117000"/>
    <n v="99.06"/>
    <x v="0"/>
    <x v="1"/>
  </r>
  <r>
    <x v="475"/>
    <s v="Ejiro Stewart"/>
    <x v="2"/>
    <n v="20"/>
    <x v="29"/>
    <x v="5"/>
    <x v="3"/>
    <x v="1"/>
    <x v="1"/>
    <x v="1"/>
    <n v="58"/>
    <s v="150GB FUP Monthly Unlimited"/>
    <n v="20000"/>
    <n v="19"/>
    <n v="380000"/>
    <n v="132.13999999999999"/>
    <x v="0"/>
    <x v="1"/>
  </r>
  <r>
    <x v="475"/>
    <s v="Ejiro Stewart"/>
    <x v="2"/>
    <n v="20"/>
    <x v="29"/>
    <x v="5"/>
    <x v="0"/>
    <x v="1"/>
    <x v="1"/>
    <x v="1"/>
    <n v="58"/>
    <s v="10GB+10mins Monthly Plan"/>
    <n v="4500"/>
    <n v="5"/>
    <n v="22500"/>
    <n v="13.54"/>
    <x v="0"/>
    <x v="1"/>
  </r>
  <r>
    <x v="476"/>
    <s v="Kunle Goodwin"/>
    <x v="1"/>
    <n v="32"/>
    <x v="22"/>
    <x v="5"/>
    <x v="2"/>
    <x v="0"/>
    <x v="0"/>
    <x v="0"/>
    <n v="57"/>
    <s v="1.5TB Yearly Broadband Plan"/>
    <n v="150000"/>
    <n v="14"/>
    <n v="2100000"/>
    <n v="0.89"/>
    <x v="1"/>
    <x v="2"/>
  </r>
  <r>
    <x v="477"/>
    <s v="Sade Reed"/>
    <x v="0"/>
    <n v="57"/>
    <x v="0"/>
    <x v="0"/>
    <x v="3"/>
    <x v="1"/>
    <x v="3"/>
    <x v="3"/>
    <n v="18"/>
    <s v="150GB FUP Monthly Unlimited"/>
    <n v="20000"/>
    <n v="14"/>
    <n v="280000"/>
    <n v="9.8699999999999992"/>
    <x v="1"/>
    <x v="2"/>
  </r>
  <r>
    <x v="477"/>
    <s v="Sade Reed"/>
    <x v="0"/>
    <n v="57"/>
    <x v="0"/>
    <x v="0"/>
    <x v="2"/>
    <x v="1"/>
    <x v="3"/>
    <x v="3"/>
    <n v="18"/>
    <s v="1.5TB Yearly Broadband Plan"/>
    <n v="150000"/>
    <n v="13"/>
    <n v="1950000"/>
    <n v="63.59"/>
    <x v="1"/>
    <x v="2"/>
  </r>
  <r>
    <x v="478"/>
    <s v="Bala Gibson"/>
    <x v="2"/>
    <n v="58"/>
    <x v="33"/>
    <x v="1"/>
    <x v="0"/>
    <x v="0"/>
    <x v="4"/>
    <x v="4"/>
    <n v="48"/>
    <s v="10GB+10mins Monthly Plan"/>
    <n v="4500"/>
    <n v="3"/>
    <n v="13500"/>
    <n v="66.180000000000007"/>
    <x v="1"/>
    <x v="2"/>
  </r>
  <r>
    <x v="479"/>
    <s v="Ngozi Chan"/>
    <x v="0"/>
    <n v="76"/>
    <x v="7"/>
    <x v="4"/>
    <x v="3"/>
    <x v="1"/>
    <x v="2"/>
    <x v="2"/>
    <n v="54"/>
    <s v="120GB Monthly Broadband Plan"/>
    <n v="24000"/>
    <n v="4"/>
    <n v="96000"/>
    <n v="124.1"/>
    <x v="1"/>
    <x v="2"/>
  </r>
  <r>
    <x v="480"/>
    <s v="Alabo Anderson"/>
    <x v="0"/>
    <n v="31"/>
    <x v="33"/>
    <x v="1"/>
    <x v="3"/>
    <x v="0"/>
    <x v="4"/>
    <x v="4"/>
    <n v="59"/>
    <s v="60GB Monthly Broadband Plan"/>
    <n v="14500"/>
    <n v="20"/>
    <n v="290000"/>
    <n v="11.43"/>
    <x v="1"/>
    <x v="2"/>
  </r>
  <r>
    <x v="480"/>
    <s v="Alabo Anderson"/>
    <x v="0"/>
    <n v="31"/>
    <x v="33"/>
    <x v="1"/>
    <x v="1"/>
    <x v="0"/>
    <x v="4"/>
    <x v="4"/>
    <n v="59"/>
    <s v="20GB Monthly Plan"/>
    <n v="7500"/>
    <n v="2"/>
    <n v="15000"/>
    <n v="13.63"/>
    <x v="1"/>
    <x v="2"/>
  </r>
  <r>
    <x v="480"/>
    <s v="Alabo Anderson"/>
    <x v="0"/>
    <n v="31"/>
    <x v="33"/>
    <x v="1"/>
    <x v="2"/>
    <x v="0"/>
    <x v="4"/>
    <x v="4"/>
    <n v="59"/>
    <s v="30GB Monthly Broadband Plan"/>
    <n v="9000"/>
    <n v="13"/>
    <n v="117000"/>
    <n v="59.34"/>
    <x v="1"/>
    <x v="2"/>
  </r>
  <r>
    <x v="481"/>
    <s v="Tamuno Hudson"/>
    <x v="0"/>
    <n v="28"/>
    <x v="15"/>
    <x v="0"/>
    <x v="3"/>
    <x v="0"/>
    <x v="4"/>
    <x v="4"/>
    <n v="56"/>
    <s v="30GB Monthly Broadband Plan"/>
    <n v="9000"/>
    <n v="11"/>
    <n v="99000"/>
    <n v="91.09"/>
    <x v="1"/>
    <x v="2"/>
  </r>
  <r>
    <x v="481"/>
    <s v="Tamuno Hudson"/>
    <x v="0"/>
    <n v="28"/>
    <x v="15"/>
    <x v="0"/>
    <x v="0"/>
    <x v="0"/>
    <x v="4"/>
    <x v="4"/>
    <n v="56"/>
    <s v="10GB+10mins Monthly Plan"/>
    <n v="4500"/>
    <n v="1"/>
    <n v="4500"/>
    <n v="22.05"/>
    <x v="1"/>
    <x v="2"/>
  </r>
  <r>
    <x v="482"/>
    <s v="Kunle Gilmore"/>
    <x v="0"/>
    <n v="40"/>
    <x v="21"/>
    <x v="2"/>
    <x v="0"/>
    <x v="1"/>
    <x v="4"/>
    <x v="4"/>
    <n v="23"/>
    <s v="10GB+10mins Monthly Plan"/>
    <n v="4500"/>
    <n v="2"/>
    <n v="9000"/>
    <n v="159.51"/>
    <x v="1"/>
    <x v="2"/>
  </r>
  <r>
    <x v="482"/>
    <s v="Kunle Gilmore"/>
    <x v="0"/>
    <n v="40"/>
    <x v="21"/>
    <x v="2"/>
    <x v="3"/>
    <x v="1"/>
    <x v="4"/>
    <x v="4"/>
    <n v="23"/>
    <s v="150GB FUP Monthly Unlimited"/>
    <n v="20000"/>
    <n v="14"/>
    <n v="280000"/>
    <n v="62.68"/>
    <x v="1"/>
    <x v="2"/>
  </r>
  <r>
    <x v="483"/>
    <s v="Michael Jones"/>
    <x v="0"/>
    <n v="61"/>
    <x v="24"/>
    <x v="4"/>
    <x v="2"/>
    <x v="0"/>
    <x v="2"/>
    <x v="2"/>
    <n v="10"/>
    <s v="300GB FUP Monthly Unlimited"/>
    <n v="30000"/>
    <n v="17"/>
    <n v="510000"/>
    <n v="11.93"/>
    <x v="1"/>
    <x v="2"/>
  </r>
  <r>
    <x v="483"/>
    <s v="Michael Jones"/>
    <x v="0"/>
    <n v="61"/>
    <x v="24"/>
    <x v="4"/>
    <x v="3"/>
    <x v="0"/>
    <x v="2"/>
    <x v="2"/>
    <n v="10"/>
    <s v="120GB Monthly Broadband Plan"/>
    <n v="24000"/>
    <n v="14"/>
    <n v="336000"/>
    <n v="171.81"/>
    <x v="1"/>
    <x v="2"/>
  </r>
  <r>
    <x v="484"/>
    <s v="Oghene Wilson"/>
    <x v="0"/>
    <n v="41"/>
    <x v="18"/>
    <x v="0"/>
    <x v="1"/>
    <x v="0"/>
    <x v="2"/>
    <x v="2"/>
    <n v="51"/>
    <s v="7GB Monthly Plan"/>
    <n v="3500"/>
    <n v="14"/>
    <n v="49000"/>
    <n v="123.41"/>
    <x v="0"/>
    <x v="5"/>
  </r>
  <r>
    <x v="484"/>
    <s v="Oghene Wilson"/>
    <x v="0"/>
    <n v="41"/>
    <x v="18"/>
    <x v="0"/>
    <x v="2"/>
    <x v="0"/>
    <x v="2"/>
    <x v="2"/>
    <n v="51"/>
    <s v="200GB Monthly Broadband Plan"/>
    <n v="25000"/>
    <n v="15"/>
    <n v="375000"/>
    <n v="32.869999999999997"/>
    <x v="0"/>
    <x v="5"/>
  </r>
  <r>
    <x v="484"/>
    <s v="Oghene Wilson"/>
    <x v="0"/>
    <n v="41"/>
    <x v="18"/>
    <x v="0"/>
    <x v="0"/>
    <x v="0"/>
    <x v="2"/>
    <x v="2"/>
    <n v="51"/>
    <s v="65GB Monthly Plan"/>
    <n v="16000"/>
    <n v="1"/>
    <n v="16000"/>
    <n v="99.44"/>
    <x v="0"/>
    <x v="5"/>
  </r>
  <r>
    <x v="485"/>
    <s v="Nura Cox"/>
    <x v="0"/>
    <n v="45"/>
    <x v="2"/>
    <x v="1"/>
    <x v="0"/>
    <x v="0"/>
    <x v="2"/>
    <x v="2"/>
    <n v="16"/>
    <s v="10GB+10mins Monthly Plan"/>
    <n v="4500"/>
    <n v="1"/>
    <n v="4500"/>
    <n v="165.3"/>
    <x v="1"/>
    <x v="2"/>
  </r>
  <r>
    <x v="485"/>
    <s v="Nura Cox"/>
    <x v="0"/>
    <n v="45"/>
    <x v="2"/>
    <x v="1"/>
    <x v="1"/>
    <x v="0"/>
    <x v="2"/>
    <x v="2"/>
    <n v="16"/>
    <s v="7GB Monthly Plan"/>
    <n v="3500"/>
    <n v="12"/>
    <n v="42000"/>
    <n v="2.4700000000000002"/>
    <x v="1"/>
    <x v="2"/>
  </r>
  <r>
    <x v="486"/>
    <s v="Funke Smith"/>
    <x v="2"/>
    <n v="30"/>
    <x v="5"/>
    <x v="0"/>
    <x v="3"/>
    <x v="1"/>
    <x v="3"/>
    <x v="3"/>
    <n v="29"/>
    <s v="150GB FUP Monthly Unlimited"/>
    <n v="20000"/>
    <n v="6"/>
    <n v="120000"/>
    <n v="39.97"/>
    <x v="1"/>
    <x v="2"/>
  </r>
  <r>
    <x v="486"/>
    <s v="Funke Smith"/>
    <x v="2"/>
    <n v="30"/>
    <x v="5"/>
    <x v="0"/>
    <x v="1"/>
    <x v="1"/>
    <x v="3"/>
    <x v="3"/>
    <n v="29"/>
    <s v="500MB Daily Plan"/>
    <n v="350"/>
    <n v="6"/>
    <n v="2100"/>
    <n v="177.13"/>
    <x v="1"/>
    <x v="2"/>
  </r>
  <r>
    <x v="487"/>
    <s v="Tega Kim"/>
    <x v="2"/>
    <n v="47"/>
    <x v="20"/>
    <x v="4"/>
    <x v="0"/>
    <x v="0"/>
    <x v="2"/>
    <x v="2"/>
    <n v="2"/>
    <s v="165GB Monthly Plan"/>
    <n v="35000"/>
    <n v="4"/>
    <n v="140000"/>
    <n v="131.15"/>
    <x v="1"/>
    <x v="2"/>
  </r>
  <r>
    <x v="488"/>
    <s v="Tega Fischer"/>
    <x v="1"/>
    <n v="42"/>
    <x v="24"/>
    <x v="4"/>
    <x v="1"/>
    <x v="1"/>
    <x v="2"/>
    <x v="2"/>
    <n v="16"/>
    <s v="3.2GB 2-Day Plan"/>
    <n v="1000"/>
    <n v="5"/>
    <n v="5000"/>
    <n v="29.31"/>
    <x v="1"/>
    <x v="2"/>
  </r>
  <r>
    <x v="488"/>
    <s v="Tega Fischer"/>
    <x v="1"/>
    <n v="42"/>
    <x v="24"/>
    <x v="4"/>
    <x v="2"/>
    <x v="1"/>
    <x v="2"/>
    <x v="2"/>
    <n v="16"/>
    <s v="60GB Monthly Broadband Plan"/>
    <n v="14500"/>
    <n v="13"/>
    <n v="188500"/>
    <n v="38.74"/>
    <x v="1"/>
    <x v="2"/>
  </r>
  <r>
    <x v="488"/>
    <s v="Tega Fischer"/>
    <x v="1"/>
    <n v="42"/>
    <x v="24"/>
    <x v="4"/>
    <x v="3"/>
    <x v="1"/>
    <x v="2"/>
    <x v="2"/>
    <n v="16"/>
    <s v="300GB FUP Monthly Unlimited"/>
    <n v="30000"/>
    <n v="14"/>
    <n v="420000"/>
    <n v="63.93"/>
    <x v="1"/>
    <x v="2"/>
  </r>
  <r>
    <x v="489"/>
    <s v="Halima Martin"/>
    <x v="2"/>
    <n v="21"/>
    <x v="18"/>
    <x v="0"/>
    <x v="0"/>
    <x v="1"/>
    <x v="2"/>
    <x v="2"/>
    <n v="51"/>
    <s v="165GB Monthly Plan"/>
    <n v="35000"/>
    <n v="3"/>
    <n v="105000"/>
    <n v="42.24"/>
    <x v="0"/>
    <x v="7"/>
  </r>
  <r>
    <x v="489"/>
    <s v="Halima Martin"/>
    <x v="2"/>
    <n v="21"/>
    <x v="18"/>
    <x v="0"/>
    <x v="2"/>
    <x v="1"/>
    <x v="2"/>
    <x v="2"/>
    <n v="51"/>
    <s v="1.5TB Yearly Broadband Plan"/>
    <n v="150000"/>
    <n v="20"/>
    <n v="3000000"/>
    <n v="158.30000000000001"/>
    <x v="0"/>
    <x v="7"/>
  </r>
  <r>
    <x v="490"/>
    <s v="Kunle Brown"/>
    <x v="1"/>
    <n v="37"/>
    <x v="28"/>
    <x v="1"/>
    <x v="2"/>
    <x v="1"/>
    <x v="4"/>
    <x v="4"/>
    <n v="49"/>
    <s v="200GB Monthly Broadband Plan"/>
    <n v="25000"/>
    <n v="16"/>
    <n v="400000"/>
    <n v="105.33"/>
    <x v="1"/>
    <x v="2"/>
  </r>
  <r>
    <x v="491"/>
    <s v="Grace Matthews"/>
    <x v="0"/>
    <n v="76"/>
    <x v="29"/>
    <x v="5"/>
    <x v="0"/>
    <x v="1"/>
    <x v="0"/>
    <x v="0"/>
    <n v="41"/>
    <s v="10GB+10mins Monthly Plan"/>
    <n v="4500"/>
    <n v="13"/>
    <n v="58500"/>
    <n v="61.55"/>
    <x v="0"/>
    <x v="6"/>
  </r>
  <r>
    <x v="491"/>
    <s v="Grace Matthews"/>
    <x v="0"/>
    <n v="76"/>
    <x v="29"/>
    <x v="5"/>
    <x v="1"/>
    <x v="1"/>
    <x v="0"/>
    <x v="0"/>
    <n v="41"/>
    <s v="1.5GB 2-Day Plan"/>
    <n v="600"/>
    <n v="12"/>
    <n v="7200"/>
    <n v="187.13"/>
    <x v="0"/>
    <x v="6"/>
  </r>
  <r>
    <x v="492"/>
    <s v="Saidu Baker"/>
    <x v="0"/>
    <n v="26"/>
    <x v="21"/>
    <x v="2"/>
    <x v="3"/>
    <x v="0"/>
    <x v="3"/>
    <x v="3"/>
    <n v="19"/>
    <s v="60GB Monthly Broadband Plan"/>
    <n v="14500"/>
    <n v="14"/>
    <n v="203000"/>
    <n v="90.5"/>
    <x v="1"/>
    <x v="2"/>
  </r>
  <r>
    <x v="492"/>
    <s v="Saidu Baker"/>
    <x v="0"/>
    <n v="26"/>
    <x v="21"/>
    <x v="2"/>
    <x v="0"/>
    <x v="0"/>
    <x v="3"/>
    <x v="3"/>
    <n v="19"/>
    <s v="165GB Monthly Plan"/>
    <n v="35000"/>
    <n v="16"/>
    <n v="560000"/>
    <n v="73.819999999999993"/>
    <x v="1"/>
    <x v="2"/>
  </r>
  <r>
    <x v="492"/>
    <s v="Saidu Baker"/>
    <x v="0"/>
    <n v="26"/>
    <x v="21"/>
    <x v="2"/>
    <x v="2"/>
    <x v="0"/>
    <x v="3"/>
    <x v="3"/>
    <n v="19"/>
    <s v="200GB Monthly Broadband Plan"/>
    <n v="25000"/>
    <n v="1"/>
    <n v="25000"/>
    <n v="54.97"/>
    <x v="1"/>
    <x v="2"/>
  </r>
  <r>
    <x v="493"/>
    <s v="Shehu Harris"/>
    <x v="0"/>
    <n v="72"/>
    <x v="16"/>
    <x v="3"/>
    <x v="3"/>
    <x v="1"/>
    <x v="2"/>
    <x v="2"/>
    <n v="42"/>
    <s v="150GB FUP Monthly Unlimited"/>
    <n v="20000"/>
    <n v="3"/>
    <n v="60000"/>
    <n v="20.13"/>
    <x v="1"/>
    <x v="2"/>
  </r>
  <r>
    <x v="493"/>
    <s v="Shehu Harris"/>
    <x v="0"/>
    <n v="72"/>
    <x v="16"/>
    <x v="3"/>
    <x v="0"/>
    <x v="1"/>
    <x v="2"/>
    <x v="2"/>
    <n v="42"/>
    <s v="25GB Monthly Plan"/>
    <n v="9000"/>
    <n v="7"/>
    <n v="63000"/>
    <n v="8.14"/>
    <x v="1"/>
    <x v="2"/>
  </r>
  <r>
    <x v="494"/>
    <s v="Tega Hood"/>
    <x v="1"/>
    <n v="41"/>
    <x v="26"/>
    <x v="5"/>
    <x v="2"/>
    <x v="1"/>
    <x v="0"/>
    <x v="0"/>
    <n v="20"/>
    <s v="30GB Monthly Broadband Plan"/>
    <n v="9000"/>
    <n v="10"/>
    <n v="90000"/>
    <n v="154.13"/>
    <x v="1"/>
    <x v="2"/>
  </r>
  <r>
    <x v="495"/>
    <s v="Oghene Hamilton"/>
    <x v="2"/>
    <n v="67"/>
    <x v="10"/>
    <x v="1"/>
    <x v="0"/>
    <x v="0"/>
    <x v="4"/>
    <x v="4"/>
    <n v="31"/>
    <s v="165GB Monthly Plan"/>
    <n v="35000"/>
    <n v="15"/>
    <n v="525000"/>
    <n v="144.63999999999999"/>
    <x v="0"/>
    <x v="7"/>
  </r>
  <r>
    <x v="495"/>
    <s v="Oghene Hamilton"/>
    <x v="2"/>
    <n v="67"/>
    <x v="10"/>
    <x v="1"/>
    <x v="1"/>
    <x v="0"/>
    <x v="4"/>
    <x v="4"/>
    <n v="31"/>
    <s v="7GB Monthly Plan"/>
    <n v="3500"/>
    <n v="11"/>
    <n v="38500"/>
    <n v="158.49"/>
    <x v="0"/>
    <x v="7"/>
  </r>
  <r>
    <x v="495"/>
    <s v="Oghene Hamilton"/>
    <x v="2"/>
    <n v="67"/>
    <x v="10"/>
    <x v="1"/>
    <x v="3"/>
    <x v="0"/>
    <x v="4"/>
    <x v="4"/>
    <n v="31"/>
    <s v="150GB FUP Monthly Unlimited"/>
    <n v="20000"/>
    <n v="14"/>
    <n v="280000"/>
    <n v="86.04"/>
    <x v="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5:N41" firstHeaderRow="1" firstDataRow="1" firstDataCol="1"/>
  <pivotFields count="19">
    <pivotField dataField="1" showAll="0"/>
    <pivotField showAll="0"/>
    <pivotField numFmtId="17" showAll="0"/>
    <pivotField showAll="0"/>
    <pivotField axis="axisRow" showAll="0" sortType="descending">
      <items count="36">
        <item x="24"/>
        <item x="1"/>
        <item x="11"/>
        <item x="29"/>
        <item x="13"/>
        <item x="8"/>
        <item x="26"/>
        <item x="18"/>
        <item x="21"/>
        <item x="14"/>
        <item x="27"/>
        <item x="22"/>
        <item x="25"/>
        <item x="20"/>
        <item x="3"/>
        <item x="7"/>
        <item x="6"/>
        <item x="23"/>
        <item x="17"/>
        <item x="33"/>
        <item x="10"/>
        <item x="15"/>
        <item x="0"/>
        <item x="34"/>
        <item x="30"/>
        <item x="32"/>
        <item x="9"/>
        <item x="16"/>
        <item x="4"/>
        <item x="5"/>
        <item x="19"/>
        <item x="2"/>
        <item x="31"/>
        <item x="12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4"/>
  </rowFields>
  <rowItems count="36">
    <i>
      <x v="27"/>
    </i>
    <i>
      <x v="1"/>
    </i>
    <i>
      <x v="8"/>
    </i>
    <i>
      <x/>
    </i>
    <i>
      <x v="5"/>
    </i>
    <i>
      <x v="33"/>
    </i>
    <i>
      <x v="21"/>
    </i>
    <i>
      <x v="12"/>
    </i>
    <i>
      <x v="28"/>
    </i>
    <i>
      <x v="11"/>
    </i>
    <i>
      <x v="13"/>
    </i>
    <i>
      <x v="9"/>
    </i>
    <i>
      <x v="31"/>
    </i>
    <i>
      <x v="4"/>
    </i>
    <i>
      <x v="19"/>
    </i>
    <i>
      <x v="15"/>
    </i>
    <i>
      <x v="20"/>
    </i>
    <i>
      <x v="7"/>
    </i>
    <i>
      <x v="34"/>
    </i>
    <i>
      <x v="14"/>
    </i>
    <i>
      <x v="16"/>
    </i>
    <i>
      <x v="29"/>
    </i>
    <i>
      <x v="24"/>
    </i>
    <i>
      <x v="25"/>
    </i>
    <i>
      <x v="32"/>
    </i>
    <i>
      <x v="18"/>
    </i>
    <i>
      <x v="30"/>
    </i>
    <i>
      <x v="3"/>
    </i>
    <i>
      <x v="10"/>
    </i>
    <i>
      <x v="6"/>
    </i>
    <i>
      <x v="2"/>
    </i>
    <i>
      <x v="22"/>
    </i>
    <i>
      <x v="26"/>
    </i>
    <i>
      <x v="17"/>
    </i>
    <i>
      <x v="23"/>
    </i>
    <i t="grand">
      <x/>
    </i>
  </rowItems>
  <colItems count="1">
    <i/>
  </colItems>
  <dataFields count="1">
    <dataField name="Count of Custom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1" firstHeaderRow="1" firstDataRow="1" firstDataCol="1" rowPageCount="1" colPageCount="1"/>
  <pivotFields count="19">
    <pivotField dataField="1" showAll="0"/>
    <pivotField showAll="0"/>
    <pivotField numFmtId="1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Row" showAll="0" sortType="ascending">
      <items count="9">
        <item x="1"/>
        <item x="4"/>
        <item x="5"/>
        <item x="7"/>
        <item x="6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</pivotFields>
  <rowFields count="1">
    <field x="17"/>
  </rowFields>
  <rowItems count="8">
    <i>
      <x v="6"/>
    </i>
    <i>
      <x v="2"/>
    </i>
    <i>
      <x v="4"/>
    </i>
    <i>
      <x v="1"/>
    </i>
    <i>
      <x v="5"/>
    </i>
    <i>
      <x/>
    </i>
    <i>
      <x v="3"/>
    </i>
    <i t="grand">
      <x/>
    </i>
  </rowItems>
  <colItems count="1">
    <i/>
  </colItems>
  <pageFields count="1">
    <pageField fld="16" item="1" hier="-1"/>
  </pageFields>
  <dataFields count="1">
    <dataField name="Count of Customer ID" fld="0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8" firstHeaderRow="1" firstDataRow="1" firstDataCol="1"/>
  <pivotFields count="19">
    <pivotField dataField="1" showAll="0">
      <items count="4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showAll="0"/>
    <pivotField numFmtId="17" showAll="0"/>
    <pivotField showAll="0"/>
    <pivotField showAll="0"/>
    <pivotField showAll="0">
      <items count="7">
        <item x="0"/>
        <item x="2"/>
        <item x="1"/>
        <item x="4"/>
        <item x="5"/>
        <item x="3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9">
        <item x="1"/>
        <item x="4"/>
        <item x="5"/>
        <item x="7"/>
        <item x="6"/>
        <item x="3"/>
        <item x="0"/>
        <item x="2"/>
        <item t="default"/>
      </items>
    </pivotField>
    <pivotField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omer ID" fld="0" subtotal="count" baseField="0" baseItem="0"/>
  </dataFields>
  <chartFormats count="2"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2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25:C28" firstHeaderRow="0" firstDataRow="1" firstDataCol="1"/>
  <pivotFields count="19">
    <pivotField dataField="1" showAll="0">
      <items count="4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showAll="0"/>
    <pivotField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>
      <items count="7">
        <item x="0"/>
        <item x="2"/>
        <item x="1"/>
        <item x="4"/>
        <item x="5"/>
        <item x="3"/>
        <item t="default"/>
      </items>
    </pivotField>
    <pivotField showAll="0">
      <items count="5">
        <item x="0"/>
        <item h="1" x="2"/>
        <item h="1" x="3"/>
        <item h="1"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multipleItemSelectionAllowed="1" showAll="0">
      <items count="3">
        <item x="1"/>
        <item x="0"/>
        <item t="default"/>
      </items>
    </pivotField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 ID" fld="0" subtotal="count" baseField="0" baseItem="0"/>
    <dataField name="Count of Customer Churn Status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13:B21" firstHeaderRow="1" firstDataRow="2" firstDataCol="1"/>
  <pivotFields count="19">
    <pivotField dataField="1" showAll="0">
      <items count="4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showAll="0"/>
    <pivotField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 sortType="descending">
      <items count="7">
        <item x="0"/>
        <item x="2"/>
        <item x="1"/>
        <item x="4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0"/>
        <item h="1" x="2"/>
        <item h="1"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multipleItemSelectionAllowed="1" showAll="0">
      <items count="3">
        <item h="1" x="1"/>
        <item x="0"/>
        <item t="default"/>
      </items>
    </pivotField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7">
    <i>
      <x/>
    </i>
    <i>
      <x v="2"/>
    </i>
    <i>
      <x v="1"/>
    </i>
    <i>
      <x v="4"/>
    </i>
    <i>
      <x v="3"/>
    </i>
    <i>
      <x v="5"/>
    </i>
    <i t="grand">
      <x/>
    </i>
  </rowItems>
  <colFields count="1">
    <field x="16"/>
  </colFields>
  <colItems count="1">
    <i>
      <x v="1"/>
    </i>
  </colItems>
  <dataFields count="1">
    <dataField name="Count of Custom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9">
    <pivotField dataField="1" showAll="0">
      <items count="4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showAll="0"/>
    <pivotField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 sortType="descending">
      <items count="7">
        <item x="0"/>
        <item x="2"/>
        <item x="1"/>
        <item x="4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7">
    <i>
      <x/>
    </i>
    <i>
      <x v="2"/>
    </i>
    <i>
      <x v="1"/>
    </i>
    <i>
      <x v="4"/>
    </i>
    <i>
      <x v="5"/>
    </i>
    <i>
      <x v="3"/>
    </i>
    <i t="grand">
      <x/>
    </i>
  </rowItems>
  <colItems count="1">
    <i/>
  </colItems>
  <dataFields count="1">
    <dataField name="Count of Custom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6:J23" firstHeaderRow="1" firstDataRow="1" firstDataCol="1"/>
  <pivotFields count="19">
    <pivotField dataField="1" showAll="0">
      <items count="4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showAll="0"/>
    <pivotField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 defaultSubtotal="0">
      <items count="35">
        <item x="24"/>
        <item x="1"/>
        <item x="11"/>
        <item x="29"/>
        <item x="13"/>
        <item x="8"/>
        <item x="26"/>
        <item x="18"/>
        <item x="21"/>
        <item x="14"/>
        <item x="27"/>
        <item x="22"/>
        <item x="25"/>
        <item x="20"/>
        <item x="3"/>
        <item x="7"/>
        <item x="6"/>
        <item x="23"/>
        <item x="17"/>
        <item x="33"/>
        <item x="10"/>
        <item x="15"/>
        <item x="0"/>
        <item x="34"/>
        <item x="30"/>
        <item x="32"/>
        <item x="9"/>
        <item x="16"/>
        <item x="4"/>
        <item x="5"/>
        <item x="19"/>
        <item x="2"/>
        <item x="31"/>
        <item x="12"/>
        <item x="28"/>
      </items>
    </pivotField>
    <pivotField axis="axisRow" showAll="0">
      <items count="7">
        <item x="0"/>
        <item x="2"/>
        <item x="1"/>
        <item x="4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ustom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E3:G39" firstHeaderRow="1" firstDataRow="1" firstDataCol="2"/>
  <pivotFields count="19">
    <pivotField compact="0" outline="0" showAll="0">
      <items count="4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compact="0" outline="0" showAll="0"/>
    <pivotField compact="0" numFmtId="17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/>
    <pivotField axis="axisRow" compact="0" outline="0" showAll="0" sortType="descending" defaultSubtotal="0">
      <items count="35">
        <item x="24"/>
        <item x="1"/>
        <item x="11"/>
        <item x="29"/>
        <item x="13"/>
        <item x="8"/>
        <item x="26"/>
        <item x="18"/>
        <item x="21"/>
        <item x="14"/>
        <item x="27"/>
        <item x="22"/>
        <item x="25"/>
        <item x="20"/>
        <item x="3"/>
        <item x="7"/>
        <item x="6"/>
        <item x="23"/>
        <item x="17"/>
        <item x="33"/>
        <item x="10"/>
        <item x="15"/>
        <item x="0"/>
        <item x="34"/>
        <item x="30"/>
        <item x="32"/>
        <item x="9"/>
        <item x="16"/>
        <item x="4"/>
        <item x="5"/>
        <item x="19"/>
        <item x="2"/>
        <item x="31"/>
        <item x="12"/>
        <item x="2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7">
        <item x="0"/>
        <item x="2"/>
        <item x="1"/>
        <item x="4"/>
        <item x="5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4"/>
    <field x="5"/>
  </rowFields>
  <rowItems count="36">
    <i>
      <x v="29"/>
      <x/>
    </i>
    <i>
      <x v="12"/>
      <x v="5"/>
    </i>
    <i>
      <x v="33"/>
      <x v="1"/>
    </i>
    <i>
      <x v="28"/>
      <x v="5"/>
    </i>
    <i>
      <x v="11"/>
      <x v="4"/>
    </i>
    <i>
      <x v="25"/>
      <x/>
    </i>
    <i>
      <x v="34"/>
      <x v="2"/>
    </i>
    <i>
      <x v="1"/>
      <x/>
    </i>
    <i>
      <x v="8"/>
      <x v="1"/>
    </i>
    <i>
      <x v="27"/>
      <x v="5"/>
    </i>
    <i>
      <x/>
      <x v="3"/>
    </i>
    <i>
      <x v="21"/>
      <x/>
    </i>
    <i>
      <x v="7"/>
      <x/>
    </i>
    <i>
      <x v="6"/>
      <x v="4"/>
    </i>
    <i>
      <x v="13"/>
      <x v="3"/>
    </i>
    <i>
      <x v="4"/>
      <x v="3"/>
    </i>
    <i>
      <x v="10"/>
      <x v="4"/>
    </i>
    <i>
      <x v="19"/>
      <x v="2"/>
    </i>
    <i>
      <x v="22"/>
      <x/>
    </i>
    <i>
      <x v="5"/>
      <x v="1"/>
    </i>
    <i>
      <x v="30"/>
      <x v="4"/>
    </i>
    <i>
      <x v="14"/>
      <x v="1"/>
    </i>
    <i>
      <x v="9"/>
      <x v="4"/>
    </i>
    <i>
      <x v="31"/>
      <x v="2"/>
    </i>
    <i>
      <x v="32"/>
      <x v="1"/>
    </i>
    <i>
      <x v="20"/>
      <x v="2"/>
    </i>
    <i>
      <x v="16"/>
      <x v="2"/>
    </i>
    <i>
      <x v="18"/>
      <x v="2"/>
    </i>
    <i>
      <x v="17"/>
      <x v="2"/>
    </i>
    <i>
      <x v="15"/>
      <x v="3"/>
    </i>
    <i>
      <x v="3"/>
      <x v="4"/>
    </i>
    <i>
      <x v="2"/>
      <x v="1"/>
    </i>
    <i>
      <x v="24"/>
      <x/>
    </i>
    <i>
      <x v="26"/>
      <x v="5"/>
    </i>
    <i>
      <x v="23"/>
      <x v="5"/>
    </i>
    <i t="grand">
      <x/>
    </i>
  </rowItems>
  <colItems count="1">
    <i/>
  </colItems>
  <dataFields count="1">
    <dataField name="Sum of Total Revenue" fld="14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3:C20" firstHeaderRow="1" firstDataRow="1" firstDataCol="1"/>
  <pivotFields count="19">
    <pivotField showAll="0">
      <items count="4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showAll="0"/>
    <pivotField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 defaultSubtotal="0">
      <items count="35">
        <item x="24"/>
        <item x="1"/>
        <item x="11"/>
        <item x="29"/>
        <item x="13"/>
        <item x="8"/>
        <item x="26"/>
        <item x="18"/>
        <item x="21"/>
        <item x="14"/>
        <item x="27"/>
        <item x="22"/>
        <item x="25"/>
        <item x="20"/>
        <item x="3"/>
        <item x="7"/>
        <item x="6"/>
        <item x="23"/>
        <item x="17"/>
        <item x="33"/>
        <item x="10"/>
        <item x="15"/>
        <item x="0"/>
        <item x="34"/>
        <item x="30"/>
        <item x="32"/>
        <item x="9"/>
        <item x="16"/>
        <item x="4"/>
        <item x="5"/>
        <item x="19"/>
        <item x="2"/>
        <item x="31"/>
        <item x="12"/>
        <item x="28"/>
      </items>
    </pivotField>
    <pivotField axis="axisRow" showAll="0" sortType="descending">
      <items count="7">
        <item x="0"/>
        <item x="2"/>
        <item x="1"/>
        <item x="4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7">
    <i>
      <x/>
    </i>
    <i>
      <x v="2"/>
    </i>
    <i>
      <x v="1"/>
    </i>
    <i>
      <x v="4"/>
    </i>
    <i>
      <x v="5"/>
    </i>
    <i>
      <x v="3"/>
    </i>
    <i t="grand">
      <x/>
    </i>
  </rowItems>
  <colItems count="1">
    <i/>
  </colItems>
  <dataFields count="1">
    <dataField name="Sum of Data Usage" fld="15" baseField="0" baseItem="0" numFmtId="43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10" firstHeaderRow="1" firstDataRow="1" firstDataCol="1"/>
  <pivotFields count="19">
    <pivotField showAll="0">
      <items count="4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showAll="0"/>
    <pivotField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 defaultSubtotal="0">
      <items count="35">
        <item x="24"/>
        <item x="1"/>
        <item x="11"/>
        <item x="29"/>
        <item x="13"/>
        <item x="8"/>
        <item x="26"/>
        <item x="18"/>
        <item x="21"/>
        <item x="14"/>
        <item x="27"/>
        <item x="22"/>
        <item x="25"/>
        <item x="20"/>
        <item x="3"/>
        <item x="7"/>
        <item x="6"/>
        <item x="23"/>
        <item x="17"/>
        <item x="33"/>
        <item x="10"/>
        <item x="15"/>
        <item x="0"/>
        <item x="34"/>
        <item x="30"/>
        <item x="32"/>
        <item x="9"/>
        <item x="16"/>
        <item x="4"/>
        <item x="5"/>
        <item x="19"/>
        <item x="2"/>
        <item x="31"/>
        <item x="12"/>
        <item x="28"/>
      </items>
    </pivotField>
    <pivotField axis="axisRow" showAll="0" sortType="descending">
      <items count="7">
        <item x="0"/>
        <item x="2"/>
        <item x="1"/>
        <item x="4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7">
    <i>
      <x/>
    </i>
    <i>
      <x v="1"/>
    </i>
    <i>
      <x v="4"/>
    </i>
    <i>
      <x v="2"/>
    </i>
    <i>
      <x v="5"/>
    </i>
    <i>
      <x v="3"/>
    </i>
    <i t="grand">
      <x/>
    </i>
  </rowItems>
  <colItems count="1">
    <i/>
  </colItems>
  <dataFields count="1">
    <dataField name="Sum of Total Revenue" fld="14" baseField="0" baseItem="0"/>
  </dataFields>
  <formats count="4">
    <format dxfId="13">
      <pivotArea collapsedLevelsAreSubtotals="1" fieldPosition="0">
        <references count="2">
          <reference field="4294967294" count="1" selected="0">
            <x v="0"/>
          </reference>
          <reference field="5" count="0"/>
        </references>
      </pivotArea>
    </format>
    <format dxfId="12">
      <pivotArea collapsedLevelsAreSubtotals="1" fieldPosition="0">
        <references count="2">
          <reference field="4294967294" count="1" selected="0">
            <x v="0"/>
          </reference>
          <reference field="5" count="0"/>
        </references>
      </pivotArea>
    </format>
    <format dxfId="11">
      <pivotArea collapsedLevelsAreSubtotals="1" fieldPosition="0">
        <references count="2">
          <reference field="4294967294" count="1" selected="0">
            <x v="0"/>
          </reference>
          <reference field="5" count="0"/>
        </references>
      </pivotArea>
    </format>
    <format dxfId="10">
      <pivotArea field="5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D3:E9" firstHeaderRow="1" firstDataRow="1" firstDataCol="1" rowPageCount="1" colPageCount="1"/>
  <pivotFields count="19">
    <pivotField dataField="1" showAll="0"/>
    <pivotField showAll="0"/>
    <pivotField numFmtId="17" showAll="0"/>
    <pivotField showAll="0"/>
    <pivotField showAll="0"/>
    <pivotField showAll="0"/>
    <pivotField showAll="0"/>
    <pivotField showAll="0"/>
    <pivotField showAll="0">
      <items count="6">
        <item x="1"/>
        <item x="0"/>
        <item x="2"/>
        <item x="4"/>
        <item x="3"/>
        <item t="default"/>
      </items>
    </pivotField>
    <pivotField axis="axisRow" showAll="0" sortType="descending">
      <items count="6">
        <item x="3"/>
        <item x="0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 sortType="descending">
      <items count="9">
        <item x="1"/>
        <item x="4"/>
        <item x="5"/>
        <item x="7"/>
        <item x="6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</pivotFields>
  <rowFields count="1">
    <field x="9"/>
  </rowFields>
  <rowItems count="6">
    <i>
      <x v="4"/>
    </i>
    <i>
      <x v="1"/>
    </i>
    <i>
      <x v="2"/>
    </i>
    <i>
      <x/>
    </i>
    <i>
      <x v="3"/>
    </i>
    <i t="grand">
      <x/>
    </i>
  </rowItems>
  <colItems count="1">
    <i/>
  </colItems>
  <pageFields count="1">
    <pageField fld="16" item="1" hier="-1"/>
  </pageFields>
  <dataFields count="1">
    <dataField name="Count of Custom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F14:G20" totalsRowShown="0">
  <autoFilter ref="F14:G20">
    <filterColumn colId="0" hiddenButton="1"/>
    <filterColumn colId="1" hiddenButton="1"/>
  </autoFilter>
  <tableColumns count="2">
    <tableColumn id="1" name="PERCENTAGE CHURN" dataDxfId="4"/>
    <tableColumn id="2" name="Column1" dataDxfId="3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I3:K14" totalsRowShown="0" headerRowCellStyle="Currency" dataCellStyle="Currency">
  <autoFilter ref="I3:K14"/>
  <tableColumns count="3">
    <tableColumn id="1" name="STATE" dataDxfId="8" dataCellStyle="Currency">
      <calculatedColumnFormula>E4</calculatedColumnFormula>
    </tableColumn>
    <tableColumn id="2" name="REGION" dataDxfId="7" dataCellStyle="Currency">
      <calculatedColumnFormula>F4</calculatedColumnFormula>
    </tableColumn>
    <tableColumn id="3" name="TOTAL REVENUE" dataCellStyle="Currency">
      <calculatedColumnFormula>G4</calculatedColumnFormula>
    </tableColumn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M3:O13" totalsRowShown="0" headerRowDxfId="6">
  <autoFilter ref="M3:O13"/>
  <tableColumns count="3">
    <tableColumn id="1" name="STATES">
      <calculatedColumnFormula>E29</calculatedColumnFormula>
    </tableColumn>
    <tableColumn id="2" name="REGIONS">
      <calculatedColumnFormula>F29</calculatedColumnFormula>
    </tableColumn>
    <tableColumn id="3" name="TOTAL RENUE" dataCellStyle="Currency">
      <calculatedColumnFormula>G29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C22:E32">
  <autoFilter ref="C22:E32">
    <filterColumn colId="0" hiddenButton="1"/>
    <filterColumn colId="1" hiddenButton="1"/>
    <filterColumn colId="2" hiddenButton="1"/>
  </autoFilter>
  <tableColumns count="3">
    <tableColumn id="1" name="STATE" totalsRowLabel="Total"/>
    <tableColumn id="2" name="REGION"/>
    <tableColumn id="3" name="TOTAL REVENUE" totalsRowFunction="sum" dataDxfId="2"/>
  </tableColumns>
  <tableStyleInfo name="TableStyleMedium2" showFirstColumn="1" showLastColumn="1" showRowStripes="1" showColumnStripes="0"/>
</table>
</file>

<file path=xl/tables/table5.xml><?xml version="1.0" encoding="utf-8"?>
<table xmlns="http://schemas.openxmlformats.org/spreadsheetml/2006/main" id="7" name="Table7" displayName="Table7" ref="R6:S12" totalsRowShown="0">
  <autoFilter ref="R6:S12">
    <filterColumn colId="0" hiddenButton="1"/>
    <filterColumn colId="1" hiddenButton="1"/>
  </autoFilter>
  <tableColumns count="2">
    <tableColumn id="1" name="Row Labels"/>
    <tableColumn id="2" name="Sum of Total Revenue" dataDxfId="1" dataCellStyle="Currenc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G22:I32" totalsRowShown="0">
  <autoFilter ref="G22:I32">
    <filterColumn colId="0" hiddenButton="1"/>
    <filterColumn colId="1" hiddenButton="1"/>
    <filterColumn colId="2" hiddenButton="1"/>
  </autoFilter>
  <tableColumns count="3">
    <tableColumn id="1" name="STATES"/>
    <tableColumn id="2" name="REGIONS"/>
    <tableColumn id="3" name="TOTAL RENUE" dataDxfId="0"/>
  </tableColumns>
  <tableStyleInfo name="TableStyleMedium2" showFirstColumn="1" showLastColumn="1" showRowStripes="1" showColumnStripes="0"/>
</table>
</file>

<file path=xl/tables/table7.xml><?xml version="1.0" encoding="utf-8"?>
<table xmlns="http://schemas.openxmlformats.org/spreadsheetml/2006/main" id="13" name="Table13" displayName="Table13" ref="L9:M15" totalsRowShown="0">
  <autoFilter ref="L9:M15">
    <filterColumn colId="0" hiddenButton="1"/>
    <filterColumn colId="1" hiddenButton="1"/>
  </autoFilter>
  <tableColumns count="2">
    <tableColumn id="1" name="REGION"/>
    <tableColumn id="2" name="% CHURN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E9CB17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1"/>
  <sheetViews>
    <sheetView zoomScale="77" workbookViewId="0">
      <selection activeCell="F14" sqref="F14:G20"/>
    </sheetView>
  </sheetViews>
  <sheetFormatPr defaultRowHeight="14.5" x14ac:dyDescent="0.35"/>
  <cols>
    <col min="1" max="1" width="13.453125" customWidth="1"/>
    <col min="2" max="2" width="19.36328125" customWidth="1"/>
    <col min="3" max="3" width="28.36328125" customWidth="1"/>
    <col min="4" max="4" width="16" customWidth="1"/>
    <col min="5" max="5" width="10.36328125" customWidth="1"/>
    <col min="6" max="6" width="20.26953125" customWidth="1"/>
    <col min="7" max="7" width="10.54296875" bestFit="1" customWidth="1"/>
    <col min="8" max="8" width="9.7265625" bestFit="1" customWidth="1"/>
    <col min="9" max="9" width="11.08984375" bestFit="1" customWidth="1"/>
    <col min="10" max="10" width="10.54296875" bestFit="1" customWidth="1"/>
    <col min="11" max="11" width="10.7265625" bestFit="1" customWidth="1"/>
    <col min="13" max="13" width="13.453125" bestFit="1" customWidth="1"/>
    <col min="14" max="14" width="19.36328125" bestFit="1" customWidth="1"/>
  </cols>
  <sheetData>
    <row r="2" spans="1:14" x14ac:dyDescent="0.35">
      <c r="A2" t="s">
        <v>1087</v>
      </c>
    </row>
    <row r="3" spans="1:14" x14ac:dyDescent="0.35">
      <c r="A3" s="3" t="s">
        <v>1084</v>
      </c>
      <c r="B3" t="s">
        <v>1086</v>
      </c>
      <c r="C3" s="2" t="s">
        <v>1095</v>
      </c>
    </row>
    <row r="4" spans="1:14" x14ac:dyDescent="0.35">
      <c r="A4" s="4" t="s">
        <v>1076</v>
      </c>
      <c r="B4" s="5">
        <v>200</v>
      </c>
      <c r="C4">
        <f>GETPIVOTDATA("Customer ID",$A$3,"REGION","North Central")/7</f>
        <v>28.571428571428573</v>
      </c>
      <c r="D4" t="s">
        <v>1096</v>
      </c>
      <c r="F4" s="5"/>
    </row>
    <row r="5" spans="1:14" x14ac:dyDescent="0.35">
      <c r="A5" s="4" t="s">
        <v>1078</v>
      </c>
      <c r="B5" s="5">
        <v>183</v>
      </c>
      <c r="C5">
        <f>GETPIVOTDATA("Customer ID",$A$3,"REGION","North Central")/7</f>
        <v>28.571428571428573</v>
      </c>
      <c r="F5" s="5"/>
      <c r="M5" s="3" t="s">
        <v>1084</v>
      </c>
      <c r="N5" t="s">
        <v>1086</v>
      </c>
    </row>
    <row r="6" spans="1:14" x14ac:dyDescent="0.35">
      <c r="A6" s="4" t="s">
        <v>1077</v>
      </c>
      <c r="B6" s="5">
        <v>177</v>
      </c>
      <c r="C6">
        <f>GETPIVOTDATA("Customer ID",$A$3,"REGION","North East")/6</f>
        <v>29.5</v>
      </c>
      <c r="F6" s="5"/>
      <c r="M6" s="4" t="s">
        <v>113</v>
      </c>
      <c r="N6" s="5">
        <v>43</v>
      </c>
    </row>
    <row r="7" spans="1:14" x14ac:dyDescent="0.35">
      <c r="A7" s="4" t="s">
        <v>1080</v>
      </c>
      <c r="B7" s="5">
        <v>149</v>
      </c>
      <c r="C7">
        <f>GETPIVOTDATA("Customer ID",$A$3,"REGION","South South")/6</f>
        <v>24.833333333333332</v>
      </c>
      <c r="F7" s="5"/>
      <c r="M7" s="4" t="s">
        <v>28</v>
      </c>
      <c r="N7" s="5">
        <v>42</v>
      </c>
    </row>
    <row r="8" spans="1:14" x14ac:dyDescent="0.35">
      <c r="A8" s="4" t="s">
        <v>1081</v>
      </c>
      <c r="B8" s="5">
        <v>140</v>
      </c>
      <c r="C8">
        <f>GETPIVOTDATA("Customer ID",$A$3,"REGION","South West")/5</f>
        <v>28</v>
      </c>
      <c r="F8" s="5"/>
      <c r="M8" s="4" t="s">
        <v>140</v>
      </c>
      <c r="N8" s="5">
        <v>38</v>
      </c>
    </row>
    <row r="9" spans="1:14" x14ac:dyDescent="0.35">
      <c r="A9" s="4" t="s">
        <v>1079</v>
      </c>
      <c r="B9" s="5">
        <v>125</v>
      </c>
      <c r="C9">
        <f>GETPIVOTDATA("Customer ID",$A$3,"REGION","South East")/4</f>
        <v>31.25</v>
      </c>
      <c r="F9" s="5"/>
      <c r="M9" s="4" t="s">
        <v>149</v>
      </c>
      <c r="N9" s="5">
        <v>35</v>
      </c>
    </row>
    <row r="10" spans="1:14" x14ac:dyDescent="0.35">
      <c r="A10" s="4" t="s">
        <v>1085</v>
      </c>
      <c r="B10" s="5">
        <v>974</v>
      </c>
      <c r="M10" s="4" t="s">
        <v>75</v>
      </c>
      <c r="N10" s="5">
        <v>35</v>
      </c>
    </row>
    <row r="11" spans="1:14" x14ac:dyDescent="0.35">
      <c r="M11" s="4" t="s">
        <v>90</v>
      </c>
      <c r="N11" s="5">
        <v>34</v>
      </c>
    </row>
    <row r="12" spans="1:14" x14ac:dyDescent="0.35">
      <c r="M12" s="4" t="s">
        <v>110</v>
      </c>
      <c r="N12" s="5">
        <v>34</v>
      </c>
    </row>
    <row r="13" spans="1:14" x14ac:dyDescent="0.35">
      <c r="A13" s="3" t="s">
        <v>1086</v>
      </c>
      <c r="B13" s="3" t="s">
        <v>1089</v>
      </c>
      <c r="M13" s="4" t="s">
        <v>152</v>
      </c>
      <c r="N13" s="5">
        <v>33</v>
      </c>
    </row>
    <row r="14" spans="1:14" x14ac:dyDescent="0.35">
      <c r="A14" s="3" t="s">
        <v>1084</v>
      </c>
      <c r="B14" t="s">
        <v>24</v>
      </c>
      <c r="F14" t="s">
        <v>1104</v>
      </c>
      <c r="G14" t="s">
        <v>1105</v>
      </c>
      <c r="M14" s="4" t="s">
        <v>49</v>
      </c>
      <c r="N14" s="5">
        <v>33</v>
      </c>
    </row>
    <row r="15" spans="1:14" x14ac:dyDescent="0.35">
      <c r="A15" s="4" t="s">
        <v>1076</v>
      </c>
      <c r="B15" s="5">
        <v>63</v>
      </c>
      <c r="F15" s="4" t="s">
        <v>1076</v>
      </c>
      <c r="G15" s="18">
        <f>GETPIVOTDATA("Customer ID",$A$13,"REGION","North Central","Customer Churn Status","Yes")/GETPIVOTDATA("Customer ID",$A$3,"REGION","North Central")</f>
        <v>0.315</v>
      </c>
      <c r="M15" s="4" t="s">
        <v>143</v>
      </c>
      <c r="N15" s="5">
        <v>33</v>
      </c>
    </row>
    <row r="16" spans="1:14" x14ac:dyDescent="0.35">
      <c r="A16" s="4" t="s">
        <v>1078</v>
      </c>
      <c r="B16" s="5">
        <v>52</v>
      </c>
      <c r="F16" s="4" t="s">
        <v>1079</v>
      </c>
      <c r="G16" s="18">
        <f>GETPIVOTDATA("Customer ID",$A$13,"REGION","South East","Customer Churn Status","Yes")/GETPIVOTDATA("Customer ID",$A$3,"REGION","South West")</f>
        <v>0.31428571428571428</v>
      </c>
      <c r="M16" s="4" t="s">
        <v>131</v>
      </c>
      <c r="N16" s="5">
        <v>32</v>
      </c>
    </row>
    <row r="17" spans="1:14" x14ac:dyDescent="0.35">
      <c r="A17" s="4" t="s">
        <v>1077</v>
      </c>
      <c r="B17" s="5">
        <v>50</v>
      </c>
      <c r="F17" s="4" t="s">
        <v>1080</v>
      </c>
      <c r="G17" s="18">
        <f>GETPIVOTDATA("Customer ID",$A$13,"REGION","South South","Customer Churn Status","Yes")/GETPIVOTDATA("Customer ID",$A$3,"REGION","South South")</f>
        <v>0.30201342281879195</v>
      </c>
      <c r="M17" s="4" t="s">
        <v>101</v>
      </c>
      <c r="N17" s="5">
        <v>31</v>
      </c>
    </row>
    <row r="18" spans="1:14" x14ac:dyDescent="0.35">
      <c r="A18" s="4" t="s">
        <v>1080</v>
      </c>
      <c r="B18" s="5">
        <v>45</v>
      </c>
      <c r="F18" s="4" t="s">
        <v>1078</v>
      </c>
      <c r="G18" s="18">
        <f>GETPIVOTDATA("Customer ID",$A$13,"REGION","North West","Customer Churn Status","Yes")/GETPIVOTDATA("Customer ID",$A$3,"REGION","North West")</f>
        <v>0.28415300546448086</v>
      </c>
      <c r="M18" s="4" t="s">
        <v>35</v>
      </c>
      <c r="N18" s="5">
        <v>29</v>
      </c>
    </row>
    <row r="19" spans="1:14" x14ac:dyDescent="0.35">
      <c r="A19" s="4" t="s">
        <v>1079</v>
      </c>
      <c r="B19" s="5">
        <v>44</v>
      </c>
      <c r="F19" s="4" t="s">
        <v>1077</v>
      </c>
      <c r="G19" s="18">
        <f>GETPIVOTDATA("Customer ID",$A$13,"REGION","North East","Customer Churn Status","Yes")/GETPIVOTDATA("Customer ID",$A$3,"REGION","North East")</f>
        <v>0.2824858757062147</v>
      </c>
      <c r="M19" s="4" t="s">
        <v>95</v>
      </c>
      <c r="N19" s="5">
        <v>29</v>
      </c>
    </row>
    <row r="20" spans="1:14" x14ac:dyDescent="0.35">
      <c r="A20" s="4" t="s">
        <v>1081</v>
      </c>
      <c r="B20" s="5">
        <v>30</v>
      </c>
      <c r="F20" s="4" t="s">
        <v>1081</v>
      </c>
      <c r="G20" s="18">
        <f>GETPIVOTDATA("Customer ID",$A$13,"REGION","South West","Customer Churn Status","Yes")/GETPIVOTDATA("Customer ID",$A$3,"REGION","South East")</f>
        <v>0.24</v>
      </c>
      <c r="M20" s="4" t="s">
        <v>299</v>
      </c>
      <c r="N20" s="5">
        <v>29</v>
      </c>
    </row>
    <row r="21" spans="1:14" x14ac:dyDescent="0.35">
      <c r="A21" s="4" t="s">
        <v>1085</v>
      </c>
      <c r="B21" s="5">
        <v>284</v>
      </c>
      <c r="M21" s="4" t="s">
        <v>70</v>
      </c>
      <c r="N21" s="5">
        <v>29</v>
      </c>
    </row>
    <row r="22" spans="1:14" x14ac:dyDescent="0.35">
      <c r="F22" t="s">
        <v>1106</v>
      </c>
      <c r="G22" s="18">
        <f>GETPIVOTDATA("Customer ID",$A$13,"Customer Churn Status","Yes")/GETPIVOTDATA("Customer ID",$A$3)</f>
        <v>0.29158110882956878</v>
      </c>
      <c r="M22" s="4" t="s">
        <v>82</v>
      </c>
      <c r="N22" s="5">
        <v>29</v>
      </c>
    </row>
    <row r="23" spans="1:14" x14ac:dyDescent="0.35">
      <c r="M23" s="4" t="s">
        <v>121</v>
      </c>
      <c r="N23" s="5">
        <v>28</v>
      </c>
    </row>
    <row r="24" spans="1:14" x14ac:dyDescent="0.35">
      <c r="M24" s="4" t="s">
        <v>189</v>
      </c>
      <c r="N24" s="5">
        <v>28</v>
      </c>
    </row>
    <row r="25" spans="1:14" x14ac:dyDescent="0.35">
      <c r="A25" s="3" t="s">
        <v>1084</v>
      </c>
      <c r="B25" t="s">
        <v>1086</v>
      </c>
      <c r="C25" t="s">
        <v>1088</v>
      </c>
      <c r="M25" s="4" t="s">
        <v>45</v>
      </c>
      <c r="N25" s="5">
        <v>28</v>
      </c>
    </row>
    <row r="26" spans="1:14" x14ac:dyDescent="0.35">
      <c r="A26" s="4" t="s">
        <v>30</v>
      </c>
      <c r="B26" s="5">
        <v>495</v>
      </c>
      <c r="C26" s="5">
        <v>495</v>
      </c>
      <c r="M26" s="4" t="s">
        <v>61</v>
      </c>
      <c r="N26" s="5">
        <v>28</v>
      </c>
    </row>
    <row r="27" spans="1:14" x14ac:dyDescent="0.35">
      <c r="A27" s="4" t="s">
        <v>21</v>
      </c>
      <c r="B27" s="5">
        <v>479</v>
      </c>
      <c r="C27" s="5">
        <v>479</v>
      </c>
      <c r="M27" s="4" t="s">
        <v>54</v>
      </c>
      <c r="N27" s="5">
        <v>27</v>
      </c>
    </row>
    <row r="28" spans="1:14" x14ac:dyDescent="0.35">
      <c r="A28" s="4" t="s">
        <v>1085</v>
      </c>
      <c r="B28" s="5">
        <v>974</v>
      </c>
      <c r="C28" s="5">
        <v>974</v>
      </c>
      <c r="M28" s="4" t="s">
        <v>198</v>
      </c>
      <c r="N28" s="5">
        <v>26</v>
      </c>
    </row>
    <row r="29" spans="1:14" x14ac:dyDescent="0.35">
      <c r="M29" s="4" t="s">
        <v>258</v>
      </c>
      <c r="N29" s="5">
        <v>26</v>
      </c>
    </row>
    <row r="30" spans="1:14" x14ac:dyDescent="0.35">
      <c r="M30" s="4" t="s">
        <v>213</v>
      </c>
      <c r="N30" s="5">
        <v>24</v>
      </c>
    </row>
    <row r="31" spans="1:14" x14ac:dyDescent="0.35">
      <c r="M31" s="4" t="s">
        <v>118</v>
      </c>
      <c r="N31" s="5">
        <v>23</v>
      </c>
    </row>
    <row r="32" spans="1:14" x14ac:dyDescent="0.35">
      <c r="M32" s="4" t="s">
        <v>128</v>
      </c>
      <c r="N32" s="5">
        <v>22</v>
      </c>
    </row>
    <row r="33" spans="13:14" x14ac:dyDescent="0.35">
      <c r="M33" s="4" t="s">
        <v>192</v>
      </c>
      <c r="N33" s="5">
        <v>22</v>
      </c>
    </row>
    <row r="34" spans="13:14" x14ac:dyDescent="0.35">
      <c r="M34" s="4" t="s">
        <v>176</v>
      </c>
      <c r="N34" s="5">
        <v>21</v>
      </c>
    </row>
    <row r="35" spans="13:14" x14ac:dyDescent="0.35">
      <c r="M35" s="4" t="s">
        <v>157</v>
      </c>
      <c r="N35" s="5">
        <v>20</v>
      </c>
    </row>
    <row r="36" spans="13:14" x14ac:dyDescent="0.35">
      <c r="M36" s="4" t="s">
        <v>86</v>
      </c>
      <c r="N36" s="5">
        <v>18</v>
      </c>
    </row>
    <row r="37" spans="13:14" x14ac:dyDescent="0.35">
      <c r="M37" s="4" t="s">
        <v>19</v>
      </c>
      <c r="N37" s="5">
        <v>17</v>
      </c>
    </row>
    <row r="38" spans="13:14" x14ac:dyDescent="0.35">
      <c r="M38" s="4" t="s">
        <v>79</v>
      </c>
      <c r="N38" s="5">
        <v>17</v>
      </c>
    </row>
    <row r="39" spans="13:14" x14ac:dyDescent="0.35">
      <c r="M39" s="4" t="s">
        <v>146</v>
      </c>
      <c r="N39" s="5">
        <v>17</v>
      </c>
    </row>
    <row r="40" spans="13:14" x14ac:dyDescent="0.35">
      <c r="M40" s="4" t="s">
        <v>452</v>
      </c>
      <c r="N40" s="5">
        <v>14</v>
      </c>
    </row>
    <row r="41" spans="13:14" x14ac:dyDescent="0.35">
      <c r="M41" s="4" t="s">
        <v>1085</v>
      </c>
      <c r="N41" s="5">
        <v>974</v>
      </c>
    </row>
  </sheetData>
  <sortState ref="F15:G20">
    <sortCondition descending="1" ref="G15"/>
  </sortState>
  <conditionalFormatting sqref="C4:C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{342886CF-867A-46D7-A5D4-D1E3040171C5}</x14:id>
        </ext>
      </extLst>
    </cfRule>
  </conditionalFormatting>
  <pageMargins left="0.7" right="0.7" top="0.75" bottom="0.75" header="0.3" footer="0.3"/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2886CF-867A-46D7-A5D4-D1E304017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workbookViewId="0">
      <selection activeCell="L17" sqref="L17:M22"/>
    </sheetView>
  </sheetViews>
  <sheetFormatPr defaultRowHeight="14.5" x14ac:dyDescent="0.35"/>
  <cols>
    <col min="2" max="2" width="12.36328125" customWidth="1"/>
    <col min="3" max="3" width="19.1796875" customWidth="1"/>
    <col min="4" max="4" width="16.6328125" customWidth="1"/>
    <col min="5" max="5" width="16" hidden="1" customWidth="1"/>
    <col min="6" max="6" width="12.08984375" hidden="1" customWidth="1"/>
    <col min="7" max="7" width="19.1796875" hidden="1" customWidth="1"/>
    <col min="9" max="9" width="12.36328125" customWidth="1"/>
    <col min="10" max="10" width="19.1796875" bestFit="1" customWidth="1"/>
    <col min="11" max="11" width="19.1796875" customWidth="1"/>
    <col min="13" max="13" width="10.1796875" bestFit="1" customWidth="1"/>
    <col min="14" max="14" width="12.08984375" bestFit="1" customWidth="1"/>
    <col min="15" max="15" width="14.54296875" bestFit="1" customWidth="1"/>
  </cols>
  <sheetData>
    <row r="2" spans="2:15" x14ac:dyDescent="0.35">
      <c r="I2" s="15" t="s">
        <v>1102</v>
      </c>
      <c r="J2" s="15"/>
      <c r="K2" s="15"/>
      <c r="M2" s="15" t="s">
        <v>1103</v>
      </c>
      <c r="N2" s="15"/>
      <c r="O2" s="15"/>
    </row>
    <row r="3" spans="2:15" x14ac:dyDescent="0.35">
      <c r="B3" s="3" t="s">
        <v>1084</v>
      </c>
      <c r="C3" t="s">
        <v>1097</v>
      </c>
      <c r="E3" s="3" t="s">
        <v>4</v>
      </c>
      <c r="F3" s="3" t="s">
        <v>1073</v>
      </c>
      <c r="G3" t="s">
        <v>1097</v>
      </c>
      <c r="I3" s="13" t="s">
        <v>1099</v>
      </c>
      <c r="J3" s="13" t="s">
        <v>1073</v>
      </c>
      <c r="K3" s="13" t="s">
        <v>1100</v>
      </c>
      <c r="M3" s="2" t="s">
        <v>1074</v>
      </c>
      <c r="N3" s="2" t="s">
        <v>1075</v>
      </c>
      <c r="O3" s="2" t="s">
        <v>1101</v>
      </c>
    </row>
    <row r="4" spans="2:15" x14ac:dyDescent="0.35">
      <c r="B4" s="4" t="s">
        <v>1076</v>
      </c>
      <c r="C4" s="11">
        <v>46431550</v>
      </c>
      <c r="E4" t="s">
        <v>54</v>
      </c>
      <c r="F4" t="s">
        <v>1076</v>
      </c>
      <c r="G4" s="12">
        <v>9463600</v>
      </c>
      <c r="I4" s="16" t="str">
        <f>E4</f>
        <v>Plateau</v>
      </c>
      <c r="J4" s="16" t="str">
        <f t="shared" ref="J4:K4" si="0">F4</f>
        <v>North Central</v>
      </c>
      <c r="K4" s="17">
        <f t="shared" si="0"/>
        <v>9463600</v>
      </c>
      <c r="M4" t="str">
        <f>E29</f>
        <v>Kebbi</v>
      </c>
      <c r="N4" t="str">
        <f>F29</f>
        <v>North West</v>
      </c>
      <c r="O4" s="13">
        <f>G29</f>
        <v>4130000</v>
      </c>
    </row>
    <row r="5" spans="2:15" x14ac:dyDescent="0.35">
      <c r="B5" s="4" t="s">
        <v>1077</v>
      </c>
      <c r="C5" s="11">
        <v>34213700</v>
      </c>
      <c r="E5" t="s">
        <v>152</v>
      </c>
      <c r="F5" t="s">
        <v>1081</v>
      </c>
      <c r="G5" s="12">
        <v>9240250</v>
      </c>
      <c r="I5" s="16" t="str">
        <f t="shared" ref="I5:I14" si="1">E5</f>
        <v>Ekiti</v>
      </c>
      <c r="J5" s="16" t="str">
        <f>F5</f>
        <v>South West</v>
      </c>
      <c r="K5" s="17">
        <f t="shared" ref="K5:K14" si="2">G5</f>
        <v>9240250</v>
      </c>
      <c r="M5" t="str">
        <f>E30</f>
        <v>Jigawa</v>
      </c>
      <c r="N5" t="str">
        <f>F30</f>
        <v>North West</v>
      </c>
      <c r="O5" s="13">
        <f>G30</f>
        <v>3962400</v>
      </c>
    </row>
    <row r="6" spans="2:15" x14ac:dyDescent="0.35">
      <c r="B6" s="4" t="s">
        <v>1080</v>
      </c>
      <c r="C6" s="11">
        <v>33195100</v>
      </c>
      <c r="E6" t="s">
        <v>90</v>
      </c>
      <c r="F6" t="s">
        <v>1077</v>
      </c>
      <c r="G6" s="12">
        <v>8881700</v>
      </c>
      <c r="I6" s="16" t="str">
        <f t="shared" si="1"/>
        <v>Yobe</v>
      </c>
      <c r="J6" s="16" t="str">
        <f t="shared" ref="J5:J14" si="3">F6</f>
        <v>North East</v>
      </c>
      <c r="K6" s="17">
        <f t="shared" si="2"/>
        <v>8881700</v>
      </c>
      <c r="M6" t="str">
        <f>E31</f>
        <v>Kano</v>
      </c>
      <c r="N6" t="str">
        <f>F31</f>
        <v>North West</v>
      </c>
      <c r="O6" s="13">
        <f>G31</f>
        <v>3575200</v>
      </c>
    </row>
    <row r="7" spans="2:15" x14ac:dyDescent="0.35">
      <c r="B7" s="4" t="s">
        <v>1078</v>
      </c>
      <c r="C7" s="11">
        <v>32977950</v>
      </c>
      <c r="E7" t="s">
        <v>49</v>
      </c>
      <c r="F7" t="s">
        <v>1081</v>
      </c>
      <c r="G7" s="12">
        <v>8600350</v>
      </c>
      <c r="I7" s="16" t="str">
        <f t="shared" si="1"/>
        <v>Oyo</v>
      </c>
      <c r="J7" s="16" t="str">
        <f t="shared" si="3"/>
        <v>South West</v>
      </c>
      <c r="K7" s="17">
        <f t="shared" si="2"/>
        <v>8600350</v>
      </c>
      <c r="M7" t="str">
        <f>E32</f>
        <v>Kaduna</v>
      </c>
      <c r="N7" t="str">
        <f>F32</f>
        <v>North West</v>
      </c>
      <c r="O7" s="13">
        <f>G32</f>
        <v>3545500</v>
      </c>
    </row>
    <row r="8" spans="2:15" x14ac:dyDescent="0.35">
      <c r="B8" s="4" t="s">
        <v>1081</v>
      </c>
      <c r="C8" s="11">
        <v>30565100</v>
      </c>
      <c r="E8" t="s">
        <v>143</v>
      </c>
      <c r="F8" t="s">
        <v>1080</v>
      </c>
      <c r="G8" s="12">
        <v>7937650</v>
      </c>
      <c r="I8" s="16" t="str">
        <f t="shared" si="1"/>
        <v>Edo</v>
      </c>
      <c r="J8" s="16" t="str">
        <f t="shared" si="3"/>
        <v>South South</v>
      </c>
      <c r="K8" s="17">
        <f t="shared" si="2"/>
        <v>7937650</v>
      </c>
      <c r="M8" t="str">
        <f>E33</f>
        <v>Imo</v>
      </c>
      <c r="N8" t="str">
        <f>F33</f>
        <v>South East</v>
      </c>
      <c r="O8" s="13">
        <f>G33</f>
        <v>3537350</v>
      </c>
    </row>
    <row r="9" spans="2:15" x14ac:dyDescent="0.35">
      <c r="B9" s="4" t="s">
        <v>1079</v>
      </c>
      <c r="C9" s="11">
        <v>21964800</v>
      </c>
      <c r="E9" t="s">
        <v>258</v>
      </c>
      <c r="F9" t="s">
        <v>1076</v>
      </c>
      <c r="G9" s="12">
        <v>7740000</v>
      </c>
      <c r="I9" s="16" t="str">
        <f t="shared" si="1"/>
        <v>Niger</v>
      </c>
      <c r="J9" s="16" t="str">
        <f t="shared" si="3"/>
        <v>North Central</v>
      </c>
      <c r="K9" s="17">
        <f t="shared" si="2"/>
        <v>7740000</v>
      </c>
      <c r="M9" t="str">
        <f>E34</f>
        <v>Akwa Ibom</v>
      </c>
      <c r="N9" t="str">
        <f>F34</f>
        <v>South South</v>
      </c>
      <c r="O9" s="13">
        <f>G34</f>
        <v>3402350</v>
      </c>
    </row>
    <row r="10" spans="2:15" x14ac:dyDescent="0.35">
      <c r="B10" s="4" t="s">
        <v>1085</v>
      </c>
      <c r="C10" s="11">
        <v>199348200</v>
      </c>
      <c r="E10" t="s">
        <v>189</v>
      </c>
      <c r="F10" t="s">
        <v>1078</v>
      </c>
      <c r="G10" s="12">
        <v>7248050</v>
      </c>
      <c r="I10" s="16" t="str">
        <f t="shared" si="1"/>
        <v>Zamfara</v>
      </c>
      <c r="J10" s="16" t="str">
        <f t="shared" si="3"/>
        <v>North West</v>
      </c>
      <c r="K10" s="17">
        <f t="shared" si="2"/>
        <v>7248050</v>
      </c>
      <c r="M10" t="str">
        <f>E35</f>
        <v>Adamawa</v>
      </c>
      <c r="N10" t="str">
        <f>F35</f>
        <v>North East</v>
      </c>
      <c r="O10" s="13">
        <f>G35</f>
        <v>3374000</v>
      </c>
    </row>
    <row r="11" spans="2:15" x14ac:dyDescent="0.35">
      <c r="E11" t="s">
        <v>28</v>
      </c>
      <c r="F11" t="s">
        <v>1076</v>
      </c>
      <c r="G11" s="12">
        <v>7180800</v>
      </c>
      <c r="I11" s="16" t="str">
        <f t="shared" si="1"/>
        <v>Abuja (FCT)</v>
      </c>
      <c r="J11" s="16" t="str">
        <f t="shared" si="3"/>
        <v>North Central</v>
      </c>
      <c r="K11" s="17">
        <f t="shared" si="2"/>
        <v>7180800</v>
      </c>
      <c r="M11" t="str">
        <f>E36</f>
        <v>Nasarawa</v>
      </c>
      <c r="N11" t="str">
        <f>F36</f>
        <v>North Central</v>
      </c>
      <c r="O11" s="13">
        <f>G36</f>
        <v>3361750</v>
      </c>
    </row>
    <row r="12" spans="2:15" x14ac:dyDescent="0.35">
      <c r="E12" t="s">
        <v>140</v>
      </c>
      <c r="F12" t="s">
        <v>1077</v>
      </c>
      <c r="G12" s="12">
        <v>7043400</v>
      </c>
      <c r="I12" s="16" t="str">
        <f t="shared" si="1"/>
        <v>Borno</v>
      </c>
      <c r="J12" s="16" t="str">
        <f t="shared" si="3"/>
        <v>North East</v>
      </c>
      <c r="K12" s="17">
        <f t="shared" si="2"/>
        <v>7043400</v>
      </c>
      <c r="M12" t="str">
        <f>E37</f>
        <v>Ondo</v>
      </c>
      <c r="N12" t="str">
        <f>F37</f>
        <v>South West</v>
      </c>
      <c r="O12" s="13">
        <f>G37</f>
        <v>2934400</v>
      </c>
    </row>
    <row r="13" spans="2:15" x14ac:dyDescent="0.35">
      <c r="B13" s="3" t="s">
        <v>1084</v>
      </c>
      <c r="C13" t="s">
        <v>1098</v>
      </c>
      <c r="E13" t="s">
        <v>113</v>
      </c>
      <c r="F13" t="s">
        <v>1081</v>
      </c>
      <c r="G13" s="12">
        <v>6965600</v>
      </c>
      <c r="I13" s="16" t="str">
        <f t="shared" si="1"/>
        <v>Osun</v>
      </c>
      <c r="J13" s="16" t="str">
        <f t="shared" si="3"/>
        <v>South West</v>
      </c>
      <c r="K13" s="17">
        <f t="shared" si="2"/>
        <v>6965600</v>
      </c>
      <c r="M13" t="str">
        <f>E38</f>
        <v>Lagos</v>
      </c>
      <c r="N13" t="str">
        <f>F38</f>
        <v>South West</v>
      </c>
      <c r="O13" s="13">
        <f>G38</f>
        <v>2824500</v>
      </c>
    </row>
    <row r="14" spans="2:15" x14ac:dyDescent="0.35">
      <c r="B14" s="4" t="s">
        <v>1076</v>
      </c>
      <c r="C14" s="12">
        <v>19303.489999999998</v>
      </c>
      <c r="E14" t="s">
        <v>149</v>
      </c>
      <c r="F14" t="s">
        <v>1079</v>
      </c>
      <c r="G14" s="12">
        <v>6698300</v>
      </c>
      <c r="I14" s="14"/>
      <c r="J14" s="14"/>
      <c r="K14" s="13"/>
    </row>
    <row r="15" spans="2:15" x14ac:dyDescent="0.35">
      <c r="B15" s="4" t="s">
        <v>1078</v>
      </c>
      <c r="C15" s="12">
        <v>18243.239999999998</v>
      </c>
      <c r="E15" t="s">
        <v>110</v>
      </c>
      <c r="F15" t="s">
        <v>1076</v>
      </c>
      <c r="G15" s="12">
        <v>6569000</v>
      </c>
    </row>
    <row r="16" spans="2:15" x14ac:dyDescent="0.35">
      <c r="B16" s="4" t="s">
        <v>1077</v>
      </c>
      <c r="C16" s="12">
        <v>17296.850000000002</v>
      </c>
      <c r="E16" t="s">
        <v>121</v>
      </c>
      <c r="F16" t="s">
        <v>1076</v>
      </c>
      <c r="G16" s="12">
        <v>6557650</v>
      </c>
      <c r="I16" s="3" t="s">
        <v>1084</v>
      </c>
      <c r="J16" t="s">
        <v>1086</v>
      </c>
    </row>
    <row r="17" spans="2:13" x14ac:dyDescent="0.35">
      <c r="B17" s="4" t="s">
        <v>1080</v>
      </c>
      <c r="C17" s="12">
        <v>15873.150000000003</v>
      </c>
      <c r="E17" t="s">
        <v>157</v>
      </c>
      <c r="F17" t="s">
        <v>1080</v>
      </c>
      <c r="G17" s="12">
        <v>6132400</v>
      </c>
      <c r="I17" s="4" t="s">
        <v>1076</v>
      </c>
      <c r="J17" s="5">
        <v>200</v>
      </c>
      <c r="L17" t="str">
        <f>I17</f>
        <v>North Central</v>
      </c>
      <c r="M17">
        <f>J17</f>
        <v>200</v>
      </c>
    </row>
    <row r="18" spans="2:13" x14ac:dyDescent="0.35">
      <c r="B18" s="4" t="s">
        <v>1081</v>
      </c>
      <c r="C18" s="12">
        <v>14168.099999999997</v>
      </c>
      <c r="E18" t="s">
        <v>131</v>
      </c>
      <c r="F18" t="s">
        <v>1079</v>
      </c>
      <c r="G18" s="12">
        <v>5865650</v>
      </c>
      <c r="I18" s="4" t="s">
        <v>1077</v>
      </c>
      <c r="J18" s="5">
        <v>177</v>
      </c>
      <c r="L18" t="str">
        <f t="shared" ref="L18:L22" si="4">I18</f>
        <v>North East</v>
      </c>
      <c r="M18">
        <f t="shared" ref="M18:M22" si="5">J18</f>
        <v>177</v>
      </c>
    </row>
    <row r="19" spans="2:13" x14ac:dyDescent="0.35">
      <c r="B19" s="4" t="s">
        <v>1079</v>
      </c>
      <c r="C19" s="12">
        <v>11838.01</v>
      </c>
      <c r="E19" t="s">
        <v>95</v>
      </c>
      <c r="F19" t="s">
        <v>1079</v>
      </c>
      <c r="G19" s="12">
        <v>5863500</v>
      </c>
      <c r="I19" s="4" t="s">
        <v>1078</v>
      </c>
      <c r="J19" s="5">
        <v>183</v>
      </c>
      <c r="L19" t="str">
        <f t="shared" si="4"/>
        <v>North West</v>
      </c>
      <c r="M19">
        <f t="shared" si="5"/>
        <v>183</v>
      </c>
    </row>
    <row r="20" spans="2:13" x14ac:dyDescent="0.35">
      <c r="B20" s="4" t="s">
        <v>1085</v>
      </c>
      <c r="C20" s="12">
        <v>96722.84</v>
      </c>
      <c r="E20" t="s">
        <v>176</v>
      </c>
      <c r="F20" t="s">
        <v>1080</v>
      </c>
      <c r="G20" s="12">
        <v>5662400</v>
      </c>
      <c r="I20" s="4" t="s">
        <v>1079</v>
      </c>
      <c r="J20" s="5">
        <v>125</v>
      </c>
      <c r="L20" t="str">
        <f t="shared" si="4"/>
        <v>South East</v>
      </c>
      <c r="M20">
        <f t="shared" si="5"/>
        <v>125</v>
      </c>
    </row>
    <row r="21" spans="2:13" x14ac:dyDescent="0.35">
      <c r="E21" t="s">
        <v>299</v>
      </c>
      <c r="F21" t="s">
        <v>1078</v>
      </c>
      <c r="G21" s="12">
        <v>5627600</v>
      </c>
      <c r="I21" s="4" t="s">
        <v>1080</v>
      </c>
      <c r="J21" s="5">
        <v>149</v>
      </c>
      <c r="L21" t="str">
        <f t="shared" si="4"/>
        <v>South South</v>
      </c>
      <c r="M21">
        <f t="shared" si="5"/>
        <v>149</v>
      </c>
    </row>
    <row r="22" spans="2:13" x14ac:dyDescent="0.35">
      <c r="E22" t="s">
        <v>19</v>
      </c>
      <c r="F22" t="s">
        <v>1076</v>
      </c>
      <c r="G22" s="12">
        <v>5558750</v>
      </c>
      <c r="I22" s="4" t="s">
        <v>1081</v>
      </c>
      <c r="J22" s="5">
        <v>140</v>
      </c>
      <c r="L22" t="str">
        <f t="shared" si="4"/>
        <v>South West</v>
      </c>
      <c r="M22">
        <f t="shared" si="5"/>
        <v>140</v>
      </c>
    </row>
    <row r="23" spans="2:13" x14ac:dyDescent="0.35">
      <c r="E23" t="s">
        <v>75</v>
      </c>
      <c r="F23" t="s">
        <v>1077</v>
      </c>
      <c r="G23" s="12">
        <v>5372600</v>
      </c>
      <c r="I23" s="4" t="s">
        <v>1085</v>
      </c>
      <c r="J23" s="5">
        <v>974</v>
      </c>
    </row>
    <row r="24" spans="2:13" x14ac:dyDescent="0.35">
      <c r="E24" t="s">
        <v>128</v>
      </c>
      <c r="F24" t="s">
        <v>1080</v>
      </c>
      <c r="G24" s="12">
        <v>5166200</v>
      </c>
    </row>
    <row r="25" spans="2:13" x14ac:dyDescent="0.35">
      <c r="E25" t="s">
        <v>45</v>
      </c>
      <c r="F25" t="s">
        <v>1077</v>
      </c>
      <c r="G25" s="12">
        <v>5093000</v>
      </c>
    </row>
    <row r="26" spans="2:13" x14ac:dyDescent="0.35">
      <c r="E26" t="s">
        <v>101</v>
      </c>
      <c r="F26" t="s">
        <v>1080</v>
      </c>
      <c r="G26" s="12">
        <v>4894100</v>
      </c>
    </row>
    <row r="27" spans="2:13" x14ac:dyDescent="0.35">
      <c r="E27" t="s">
        <v>35</v>
      </c>
      <c r="F27" t="s">
        <v>1078</v>
      </c>
      <c r="G27" s="12">
        <v>4889200</v>
      </c>
    </row>
    <row r="28" spans="2:13" x14ac:dyDescent="0.35">
      <c r="E28" t="s">
        <v>213</v>
      </c>
      <c r="F28" t="s">
        <v>1077</v>
      </c>
      <c r="G28" s="12">
        <v>4449000</v>
      </c>
    </row>
    <row r="29" spans="2:13" x14ac:dyDescent="0.35">
      <c r="E29" t="s">
        <v>82</v>
      </c>
      <c r="F29" t="s">
        <v>1078</v>
      </c>
      <c r="G29" s="12">
        <v>4130000</v>
      </c>
    </row>
    <row r="30" spans="2:13" x14ac:dyDescent="0.35">
      <c r="E30" t="s">
        <v>61</v>
      </c>
      <c r="F30" t="s">
        <v>1078</v>
      </c>
      <c r="G30" s="12">
        <v>3962400</v>
      </c>
    </row>
    <row r="31" spans="2:13" x14ac:dyDescent="0.35">
      <c r="E31" t="s">
        <v>118</v>
      </c>
      <c r="F31" t="s">
        <v>1078</v>
      </c>
      <c r="G31" s="12">
        <v>3575200</v>
      </c>
    </row>
    <row r="32" spans="2:13" x14ac:dyDescent="0.35">
      <c r="E32" t="s">
        <v>146</v>
      </c>
      <c r="F32" t="s">
        <v>1078</v>
      </c>
      <c r="G32" s="12">
        <v>3545500</v>
      </c>
    </row>
    <row r="33" spans="5:7" x14ac:dyDescent="0.35">
      <c r="E33" t="s">
        <v>70</v>
      </c>
      <c r="F33" t="s">
        <v>1079</v>
      </c>
      <c r="G33" s="12">
        <v>3537350</v>
      </c>
    </row>
    <row r="34" spans="5:7" x14ac:dyDescent="0.35">
      <c r="E34" t="s">
        <v>192</v>
      </c>
      <c r="F34" t="s">
        <v>1080</v>
      </c>
      <c r="G34" s="12">
        <v>3402350</v>
      </c>
    </row>
    <row r="35" spans="5:7" x14ac:dyDescent="0.35">
      <c r="E35" t="s">
        <v>86</v>
      </c>
      <c r="F35" t="s">
        <v>1077</v>
      </c>
      <c r="G35" s="12">
        <v>3374000</v>
      </c>
    </row>
    <row r="36" spans="5:7" x14ac:dyDescent="0.35">
      <c r="E36" t="s">
        <v>198</v>
      </c>
      <c r="F36" t="s">
        <v>1076</v>
      </c>
      <c r="G36" s="12">
        <v>3361750</v>
      </c>
    </row>
    <row r="37" spans="5:7" x14ac:dyDescent="0.35">
      <c r="E37" t="s">
        <v>79</v>
      </c>
      <c r="F37" t="s">
        <v>1081</v>
      </c>
      <c r="G37" s="12">
        <v>2934400</v>
      </c>
    </row>
    <row r="38" spans="5:7" x14ac:dyDescent="0.35">
      <c r="E38" t="s">
        <v>452</v>
      </c>
      <c r="F38" t="s">
        <v>1081</v>
      </c>
      <c r="G38" s="12">
        <v>2824500</v>
      </c>
    </row>
    <row r="39" spans="5:7" x14ac:dyDescent="0.35">
      <c r="E39" t="s">
        <v>1085</v>
      </c>
      <c r="G39" s="12">
        <v>199348200</v>
      </c>
    </row>
  </sheetData>
  <mergeCells count="2">
    <mergeCell ref="M2:O2"/>
    <mergeCell ref="I2:K2"/>
  </mergeCells>
  <pageMargins left="0.7" right="0.7" top="0.75" bottom="0.75" header="0.3" footer="0.3"/>
  <tableParts count="2"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85" zoomScaleNormal="85" workbookViewId="0">
      <selection activeCell="A3" sqref="A3"/>
    </sheetView>
  </sheetViews>
  <sheetFormatPr defaultRowHeight="14.5" x14ac:dyDescent="0.35"/>
  <cols>
    <col min="1" max="1" width="27.1796875" customWidth="1"/>
    <col min="2" max="2" width="19.26953125" bestFit="1" customWidth="1"/>
    <col min="3" max="3" width="19.1796875" bestFit="1" customWidth="1"/>
    <col min="4" max="4" width="20.1796875" customWidth="1"/>
    <col min="5" max="5" width="19.1796875" customWidth="1"/>
    <col min="6" max="6" width="21.36328125" bestFit="1" customWidth="1"/>
  </cols>
  <sheetData>
    <row r="1" spans="1:5" x14ac:dyDescent="0.35">
      <c r="A1" s="3" t="s">
        <v>15</v>
      </c>
      <c r="B1" t="s">
        <v>24</v>
      </c>
      <c r="D1" s="3" t="s">
        <v>15</v>
      </c>
      <c r="E1" t="s">
        <v>24</v>
      </c>
    </row>
    <row r="3" spans="1:5" x14ac:dyDescent="0.35">
      <c r="A3" s="3" t="s">
        <v>1084</v>
      </c>
      <c r="B3" t="s">
        <v>1086</v>
      </c>
      <c r="D3" s="3" t="s">
        <v>1084</v>
      </c>
      <c r="E3" t="s">
        <v>1086</v>
      </c>
    </row>
    <row r="4" spans="1:5" x14ac:dyDescent="0.35">
      <c r="A4" s="4" t="s">
        <v>25</v>
      </c>
      <c r="B4" s="5">
        <v>27</v>
      </c>
      <c r="D4" s="4" t="s">
        <v>114</v>
      </c>
      <c r="E4" s="5">
        <v>63</v>
      </c>
    </row>
    <row r="5" spans="1:5" x14ac:dyDescent="0.35">
      <c r="A5" s="4" t="s">
        <v>167</v>
      </c>
      <c r="B5" s="5">
        <v>32</v>
      </c>
      <c r="D5" s="4" t="s">
        <v>22</v>
      </c>
      <c r="E5" s="5">
        <v>61</v>
      </c>
    </row>
    <row r="6" spans="1:5" x14ac:dyDescent="0.35">
      <c r="A6" s="4" t="s">
        <v>265</v>
      </c>
      <c r="B6" s="5">
        <v>34</v>
      </c>
      <c r="D6" s="4" t="s">
        <v>50</v>
      </c>
      <c r="E6" s="5">
        <v>56</v>
      </c>
    </row>
    <row r="7" spans="1:5" x14ac:dyDescent="0.35">
      <c r="A7" s="4" t="s">
        <v>96</v>
      </c>
      <c r="B7" s="5">
        <v>40</v>
      </c>
      <c r="D7" s="4" t="s">
        <v>55</v>
      </c>
      <c r="E7" s="5">
        <v>55</v>
      </c>
    </row>
    <row r="8" spans="1:5" x14ac:dyDescent="0.35">
      <c r="A8" s="4" t="s">
        <v>76</v>
      </c>
      <c r="B8" s="5">
        <v>45</v>
      </c>
      <c r="D8" s="4" t="s">
        <v>37</v>
      </c>
      <c r="E8" s="5">
        <v>49</v>
      </c>
    </row>
    <row r="9" spans="1:5" x14ac:dyDescent="0.35">
      <c r="A9" s="4" t="s">
        <v>32</v>
      </c>
      <c r="B9" s="5">
        <v>52</v>
      </c>
      <c r="D9" s="4" t="s">
        <v>1085</v>
      </c>
      <c r="E9" s="5">
        <v>284</v>
      </c>
    </row>
    <row r="10" spans="1:5" x14ac:dyDescent="0.35">
      <c r="A10" s="4" t="s">
        <v>284</v>
      </c>
      <c r="B10" s="5">
        <v>54</v>
      </c>
    </row>
    <row r="11" spans="1:5" x14ac:dyDescent="0.35">
      <c r="A11" s="4" t="s">
        <v>1085</v>
      </c>
      <c r="B11" s="5">
        <v>284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F4" sqref="F4"/>
    </sheetView>
  </sheetViews>
  <sheetFormatPr defaultRowHeight="14.5" x14ac:dyDescent="0.35"/>
  <cols>
    <col min="1" max="1" width="19.08984375" customWidth="1"/>
    <col min="2" max="2" width="19.1796875" customWidth="1"/>
    <col min="3" max="3" width="15.36328125" bestFit="1" customWidth="1"/>
    <col min="4" max="4" width="20.6328125" bestFit="1" customWidth="1"/>
    <col min="5" max="5" width="14.54296875" bestFit="1" customWidth="1"/>
    <col min="6" max="6" width="19.90625" bestFit="1" customWidth="1"/>
    <col min="7" max="7" width="12.54296875" bestFit="1" customWidth="1"/>
    <col min="8" max="8" width="9.6328125" bestFit="1" customWidth="1"/>
    <col min="9" max="9" width="6.7265625" customWidth="1"/>
    <col min="10" max="10" width="10.7265625" bestFit="1" customWidth="1"/>
  </cols>
  <sheetData>
    <row r="3" spans="1:2" x14ac:dyDescent="0.35">
      <c r="A3" s="3" t="s">
        <v>1084</v>
      </c>
      <c r="B3" t="s">
        <v>1086</v>
      </c>
    </row>
    <row r="4" spans="1:2" x14ac:dyDescent="0.35">
      <c r="A4" s="4" t="s">
        <v>20</v>
      </c>
      <c r="B4" s="5">
        <v>216</v>
      </c>
    </row>
    <row r="5" spans="1:2" x14ac:dyDescent="0.35">
      <c r="A5" s="4" t="s">
        <v>36</v>
      </c>
      <c r="B5" s="5">
        <v>229</v>
      </c>
    </row>
    <row r="6" spans="1:2" x14ac:dyDescent="0.35">
      <c r="A6" s="4" t="s">
        <v>41</v>
      </c>
      <c r="B6" s="5">
        <v>228</v>
      </c>
    </row>
    <row r="7" spans="1:2" x14ac:dyDescent="0.35">
      <c r="A7" s="4" t="s">
        <v>29</v>
      </c>
      <c r="B7" s="5">
        <v>301</v>
      </c>
    </row>
    <row r="8" spans="1:2" x14ac:dyDescent="0.35">
      <c r="A8" s="4" t="s">
        <v>1085</v>
      </c>
      <c r="B8" s="5">
        <v>974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975"/>
  <sheetViews>
    <sheetView workbookViewId="0">
      <selection activeCell="I118" sqref="I118"/>
    </sheetView>
  </sheetViews>
  <sheetFormatPr defaultRowHeight="14.5" x14ac:dyDescent="0.35"/>
  <cols>
    <col min="1" max="1" width="11.1796875" bestFit="1" customWidth="1"/>
    <col min="2" max="2" width="19.90625" bestFit="1" customWidth="1"/>
    <col min="3" max="3" width="15" bestFit="1" customWidth="1"/>
    <col min="4" max="4" width="3.90625" bestFit="1" customWidth="1"/>
    <col min="5" max="5" width="10.36328125" bestFit="1" customWidth="1"/>
    <col min="6" max="6" width="10.36328125" customWidth="1"/>
    <col min="7" max="7" width="19.08984375" bestFit="1" customWidth="1"/>
    <col min="8" max="8" width="7" bestFit="1" customWidth="1"/>
    <col min="9" max="9" width="14.6328125" bestFit="1" customWidth="1"/>
    <col min="10" max="10" width="15.36328125" bestFit="1" customWidth="1"/>
    <col min="11" max="11" width="24.36328125" bestFit="1" customWidth="1"/>
    <col min="12" max="12" width="28" bestFit="1" customWidth="1"/>
    <col min="13" max="13" width="11.08984375" style="10" bestFit="1" customWidth="1"/>
    <col min="14" max="14" width="24.54296875" bestFit="1" customWidth="1"/>
    <col min="15" max="15" width="12.6328125" style="8" bestFit="1" customWidth="1"/>
    <col min="16" max="16" width="10.1796875" bestFit="1" customWidth="1"/>
    <col min="17" max="17" width="20.1796875" bestFit="1" customWidth="1"/>
    <col min="18" max="18" width="27.1796875" bestFit="1" customWidth="1"/>
  </cols>
  <sheetData>
    <row r="1" spans="1:18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1073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9" t="s">
        <v>11</v>
      </c>
      <c r="N1" s="2" t="s">
        <v>12</v>
      </c>
      <c r="O1" s="7" t="s">
        <v>13</v>
      </c>
      <c r="P1" s="2" t="s">
        <v>14</v>
      </c>
      <c r="Q1" s="2" t="s">
        <v>15</v>
      </c>
      <c r="R1" s="2" t="s">
        <v>16</v>
      </c>
    </row>
    <row r="2" spans="1:18" hidden="1" x14ac:dyDescent="0.35">
      <c r="A2" t="s">
        <v>17</v>
      </c>
      <c r="B2" t="s">
        <v>18</v>
      </c>
      <c r="C2" s="1">
        <v>45658</v>
      </c>
      <c r="D2">
        <v>27</v>
      </c>
      <c r="E2" t="s">
        <v>19</v>
      </c>
      <c r="F2" t="str">
        <f>VLOOKUP(E2,'states and regions'!A$2:B$38,2,FALSE)</f>
        <v>North Central</v>
      </c>
      <c r="G2" t="s">
        <v>20</v>
      </c>
      <c r="H2" t="s">
        <v>21</v>
      </c>
      <c r="I2">
        <v>2</v>
      </c>
      <c r="J2" t="s">
        <v>22</v>
      </c>
      <c r="K2">
        <v>2</v>
      </c>
      <c r="L2" t="s">
        <v>23</v>
      </c>
      <c r="M2" s="10">
        <v>35000</v>
      </c>
      <c r="N2">
        <v>19</v>
      </c>
      <c r="O2" s="8">
        <v>665000</v>
      </c>
      <c r="P2">
        <v>44.48</v>
      </c>
      <c r="Q2" t="s">
        <v>24</v>
      </c>
      <c r="R2" t="s">
        <v>25</v>
      </c>
    </row>
    <row r="3" spans="1:18" hidden="1" x14ac:dyDescent="0.35">
      <c r="A3" t="s">
        <v>26</v>
      </c>
      <c r="B3" t="s">
        <v>27</v>
      </c>
      <c r="C3" s="1">
        <v>45717</v>
      </c>
      <c r="D3">
        <v>16</v>
      </c>
      <c r="E3" t="s">
        <v>28</v>
      </c>
      <c r="F3" t="str">
        <f>VLOOKUP(E3,'states and regions'!A$2:B$38,2,FALSE)</f>
        <v>North Central</v>
      </c>
      <c r="G3" t="s">
        <v>29</v>
      </c>
      <c r="H3" t="s">
        <v>30</v>
      </c>
      <c r="I3">
        <v>2</v>
      </c>
      <c r="J3" t="s">
        <v>22</v>
      </c>
      <c r="K3">
        <v>22</v>
      </c>
      <c r="L3" t="s">
        <v>31</v>
      </c>
      <c r="M3" s="10">
        <v>5500</v>
      </c>
      <c r="N3">
        <v>12</v>
      </c>
      <c r="O3" s="8">
        <v>66000</v>
      </c>
      <c r="P3">
        <v>19.79</v>
      </c>
      <c r="Q3" t="s">
        <v>24</v>
      </c>
      <c r="R3" t="s">
        <v>32</v>
      </c>
    </row>
    <row r="4" spans="1:18" hidden="1" x14ac:dyDescent="0.35">
      <c r="A4" t="s">
        <v>33</v>
      </c>
      <c r="B4" t="s">
        <v>34</v>
      </c>
      <c r="C4" s="1">
        <v>45717</v>
      </c>
      <c r="D4">
        <v>21</v>
      </c>
      <c r="E4" t="s">
        <v>35</v>
      </c>
      <c r="F4" t="str">
        <f>VLOOKUP(E4,'states and regions'!A$2:B$38,2,FALSE)</f>
        <v>North West</v>
      </c>
      <c r="G4" t="s">
        <v>36</v>
      </c>
      <c r="H4" t="s">
        <v>21</v>
      </c>
      <c r="I4">
        <v>1</v>
      </c>
      <c r="J4" t="s">
        <v>37</v>
      </c>
      <c r="K4">
        <v>60</v>
      </c>
      <c r="L4" t="s">
        <v>38</v>
      </c>
      <c r="M4" s="10">
        <v>20000</v>
      </c>
      <c r="N4">
        <v>8</v>
      </c>
      <c r="O4" s="8">
        <v>160000</v>
      </c>
      <c r="P4">
        <v>9.64</v>
      </c>
      <c r="Q4" t="s">
        <v>39</v>
      </c>
    </row>
    <row r="5" spans="1:18" hidden="1" x14ac:dyDescent="0.35">
      <c r="A5" t="s">
        <v>33</v>
      </c>
      <c r="B5" t="s">
        <v>34</v>
      </c>
      <c r="C5" s="1">
        <v>45717</v>
      </c>
      <c r="D5">
        <v>21</v>
      </c>
      <c r="E5" t="s">
        <v>35</v>
      </c>
      <c r="F5" t="str">
        <f>VLOOKUP(E5,'states and regions'!A$2:B$38,2,FALSE)</f>
        <v>North West</v>
      </c>
      <c r="G5" t="s">
        <v>29</v>
      </c>
      <c r="H5" t="s">
        <v>21</v>
      </c>
      <c r="I5">
        <v>1</v>
      </c>
      <c r="J5" t="s">
        <v>37</v>
      </c>
      <c r="K5">
        <v>60</v>
      </c>
      <c r="L5" t="s">
        <v>40</v>
      </c>
      <c r="M5" s="10">
        <v>500</v>
      </c>
      <c r="N5">
        <v>8</v>
      </c>
      <c r="O5" s="8">
        <v>4000</v>
      </c>
      <c r="P5">
        <v>197.05</v>
      </c>
      <c r="Q5" t="s">
        <v>39</v>
      </c>
    </row>
    <row r="6" spans="1:18" hidden="1" x14ac:dyDescent="0.35">
      <c r="A6" t="s">
        <v>33</v>
      </c>
      <c r="B6" t="s">
        <v>34</v>
      </c>
      <c r="C6" s="1">
        <v>45717</v>
      </c>
      <c r="D6">
        <v>21</v>
      </c>
      <c r="E6" t="s">
        <v>35</v>
      </c>
      <c r="F6" t="str">
        <f>VLOOKUP(E6,'states and regions'!A$2:B$38,2,FALSE)</f>
        <v>North West</v>
      </c>
      <c r="G6" t="s">
        <v>41</v>
      </c>
      <c r="H6" t="s">
        <v>21</v>
      </c>
      <c r="I6">
        <v>1</v>
      </c>
      <c r="J6" t="s">
        <v>37</v>
      </c>
      <c r="K6">
        <v>60</v>
      </c>
      <c r="L6" t="s">
        <v>42</v>
      </c>
      <c r="M6" s="10">
        <v>9000</v>
      </c>
      <c r="N6">
        <v>15</v>
      </c>
      <c r="O6" s="8">
        <v>135000</v>
      </c>
      <c r="P6">
        <v>76.34</v>
      </c>
      <c r="Q6" t="s">
        <v>39</v>
      </c>
    </row>
    <row r="7" spans="1:18" hidden="1" x14ac:dyDescent="0.35">
      <c r="A7" t="s">
        <v>43</v>
      </c>
      <c r="B7" t="s">
        <v>44</v>
      </c>
      <c r="C7" s="1">
        <v>45717</v>
      </c>
      <c r="D7">
        <v>36</v>
      </c>
      <c r="E7" t="s">
        <v>45</v>
      </c>
      <c r="F7" t="str">
        <f>VLOOKUP(E7,'states and regions'!A$2:B$38,2,FALSE)</f>
        <v>North East</v>
      </c>
      <c r="G7" t="s">
        <v>20</v>
      </c>
      <c r="H7" t="s">
        <v>30</v>
      </c>
      <c r="I7">
        <v>1</v>
      </c>
      <c r="J7" t="s">
        <v>37</v>
      </c>
      <c r="K7">
        <v>14</v>
      </c>
      <c r="L7" t="s">
        <v>46</v>
      </c>
      <c r="M7" s="10">
        <v>4500</v>
      </c>
      <c r="N7">
        <v>9</v>
      </c>
      <c r="O7" s="8">
        <v>40500</v>
      </c>
      <c r="P7">
        <v>92.72</v>
      </c>
      <c r="Q7" t="s">
        <v>39</v>
      </c>
    </row>
    <row r="8" spans="1:18" hidden="1" x14ac:dyDescent="0.35">
      <c r="A8" t="s">
        <v>47</v>
      </c>
      <c r="B8" t="s">
        <v>48</v>
      </c>
      <c r="C8" s="1">
        <v>45658</v>
      </c>
      <c r="D8">
        <v>57</v>
      </c>
      <c r="E8" t="s">
        <v>49</v>
      </c>
      <c r="F8" t="str">
        <f>VLOOKUP(E8,'states and regions'!A$2:B$38,2,FALSE)</f>
        <v>South West</v>
      </c>
      <c r="G8" t="s">
        <v>20</v>
      </c>
      <c r="H8" t="s">
        <v>21</v>
      </c>
      <c r="I8">
        <v>3</v>
      </c>
      <c r="J8" t="s">
        <v>50</v>
      </c>
      <c r="K8">
        <v>53</v>
      </c>
      <c r="L8" t="s">
        <v>51</v>
      </c>
      <c r="M8" s="10">
        <v>9000</v>
      </c>
      <c r="N8">
        <v>16</v>
      </c>
      <c r="O8" s="8">
        <v>144000</v>
      </c>
      <c r="P8">
        <v>42.92</v>
      </c>
      <c r="Q8" t="s">
        <v>39</v>
      </c>
    </row>
    <row r="9" spans="1:18" hidden="1" x14ac:dyDescent="0.35">
      <c r="A9" t="s">
        <v>52</v>
      </c>
      <c r="B9" t="s">
        <v>53</v>
      </c>
      <c r="C9" s="1">
        <v>45689</v>
      </c>
      <c r="D9">
        <v>74</v>
      </c>
      <c r="E9" t="s">
        <v>54</v>
      </c>
      <c r="F9" t="str">
        <f>VLOOKUP(E9,'states and regions'!A$2:B$38,2,FALSE)</f>
        <v>North Central</v>
      </c>
      <c r="G9" t="s">
        <v>29</v>
      </c>
      <c r="H9" t="s">
        <v>30</v>
      </c>
      <c r="I9">
        <v>5</v>
      </c>
      <c r="J9" t="s">
        <v>55</v>
      </c>
      <c r="K9">
        <v>9</v>
      </c>
      <c r="L9" t="s">
        <v>56</v>
      </c>
      <c r="M9" s="10">
        <v>3500</v>
      </c>
      <c r="N9">
        <v>5</v>
      </c>
      <c r="O9" s="8">
        <v>17500</v>
      </c>
      <c r="P9">
        <v>44.25</v>
      </c>
      <c r="Q9" t="s">
        <v>39</v>
      </c>
    </row>
    <row r="10" spans="1:18" hidden="1" x14ac:dyDescent="0.35">
      <c r="A10" t="s">
        <v>52</v>
      </c>
      <c r="B10" t="s">
        <v>53</v>
      </c>
      <c r="C10" s="1">
        <v>45689</v>
      </c>
      <c r="D10">
        <v>74</v>
      </c>
      <c r="E10" t="s">
        <v>54</v>
      </c>
      <c r="F10" t="str">
        <f>VLOOKUP(E10,'states and regions'!A$2:B$38,2,FALSE)</f>
        <v>North Central</v>
      </c>
      <c r="G10" t="s">
        <v>36</v>
      </c>
      <c r="H10" t="s">
        <v>30</v>
      </c>
      <c r="I10">
        <v>5</v>
      </c>
      <c r="J10" t="s">
        <v>55</v>
      </c>
      <c r="K10">
        <v>9</v>
      </c>
      <c r="L10" t="s">
        <v>57</v>
      </c>
      <c r="M10" s="10">
        <v>150000</v>
      </c>
      <c r="N10">
        <v>2</v>
      </c>
      <c r="O10" s="8">
        <v>300000</v>
      </c>
      <c r="P10">
        <v>18.64</v>
      </c>
      <c r="Q10" t="s">
        <v>39</v>
      </c>
    </row>
    <row r="11" spans="1:18" hidden="1" x14ac:dyDescent="0.35">
      <c r="A11" t="s">
        <v>52</v>
      </c>
      <c r="B11" t="s">
        <v>53</v>
      </c>
      <c r="C11" s="1">
        <v>45689</v>
      </c>
      <c r="D11">
        <v>74</v>
      </c>
      <c r="E11" t="s">
        <v>54</v>
      </c>
      <c r="F11" t="str">
        <f>VLOOKUP(E11,'states and regions'!A$2:B$38,2,FALSE)</f>
        <v>North Central</v>
      </c>
      <c r="G11" t="s">
        <v>20</v>
      </c>
      <c r="H11" t="s">
        <v>30</v>
      </c>
      <c r="I11">
        <v>5</v>
      </c>
      <c r="J11" t="s">
        <v>55</v>
      </c>
      <c r="K11">
        <v>9</v>
      </c>
      <c r="L11" t="s">
        <v>58</v>
      </c>
      <c r="M11" s="10">
        <v>16000</v>
      </c>
      <c r="N11">
        <v>6</v>
      </c>
      <c r="O11" s="8">
        <v>96000</v>
      </c>
      <c r="P11">
        <v>30.99</v>
      </c>
      <c r="Q11" t="s">
        <v>39</v>
      </c>
    </row>
    <row r="12" spans="1:18" hidden="1" x14ac:dyDescent="0.35">
      <c r="A12" t="s">
        <v>59</v>
      </c>
      <c r="B12" t="s">
        <v>60</v>
      </c>
      <c r="C12" s="1">
        <v>45717</v>
      </c>
      <c r="D12">
        <v>24</v>
      </c>
      <c r="E12" t="s">
        <v>61</v>
      </c>
      <c r="F12" t="str">
        <f>VLOOKUP(E12,'states and regions'!A$2:B$38,2,FALSE)</f>
        <v>North West</v>
      </c>
      <c r="G12" t="s">
        <v>41</v>
      </c>
      <c r="H12" t="s">
        <v>30</v>
      </c>
      <c r="I12">
        <v>5</v>
      </c>
      <c r="J12" t="s">
        <v>55</v>
      </c>
      <c r="K12">
        <v>39</v>
      </c>
      <c r="L12" t="s">
        <v>62</v>
      </c>
      <c r="M12" s="10">
        <v>24000</v>
      </c>
      <c r="N12">
        <v>11</v>
      </c>
      <c r="O12" s="8">
        <v>264000</v>
      </c>
      <c r="P12">
        <v>150.30000000000001</v>
      </c>
      <c r="Q12" t="s">
        <v>24</v>
      </c>
      <c r="R12" t="s">
        <v>25</v>
      </c>
    </row>
    <row r="13" spans="1:18" hidden="1" x14ac:dyDescent="0.35">
      <c r="A13" t="s">
        <v>63</v>
      </c>
      <c r="B13" t="s">
        <v>64</v>
      </c>
      <c r="C13" s="1">
        <v>45658</v>
      </c>
      <c r="D13">
        <v>53</v>
      </c>
      <c r="E13" t="s">
        <v>19</v>
      </c>
      <c r="F13" t="str">
        <f>VLOOKUP(E13,'states and regions'!A$2:B$38,2,FALSE)</f>
        <v>North Central</v>
      </c>
      <c r="G13" t="s">
        <v>41</v>
      </c>
      <c r="H13" t="s">
        <v>21</v>
      </c>
      <c r="I13">
        <v>3</v>
      </c>
      <c r="J13" t="s">
        <v>50</v>
      </c>
      <c r="K13">
        <v>30</v>
      </c>
      <c r="L13" t="s">
        <v>65</v>
      </c>
      <c r="M13" s="10">
        <v>30000</v>
      </c>
      <c r="N13">
        <v>17</v>
      </c>
      <c r="O13" s="8">
        <v>510000</v>
      </c>
      <c r="P13">
        <v>168.41</v>
      </c>
      <c r="Q13" t="s">
        <v>39</v>
      </c>
    </row>
    <row r="14" spans="1:18" hidden="1" x14ac:dyDescent="0.35">
      <c r="A14" t="s">
        <v>66</v>
      </c>
      <c r="B14" t="s">
        <v>67</v>
      </c>
      <c r="C14" s="1">
        <v>45658</v>
      </c>
      <c r="D14">
        <v>35</v>
      </c>
      <c r="E14" t="s">
        <v>45</v>
      </c>
      <c r="F14" t="str">
        <f>VLOOKUP(E14,'states and regions'!A$2:B$38,2,FALSE)</f>
        <v>North East</v>
      </c>
      <c r="G14" t="s">
        <v>41</v>
      </c>
      <c r="H14" t="s">
        <v>21</v>
      </c>
      <c r="I14">
        <v>5</v>
      </c>
      <c r="J14" t="s">
        <v>55</v>
      </c>
      <c r="K14">
        <v>35</v>
      </c>
      <c r="L14" t="s">
        <v>65</v>
      </c>
      <c r="M14" s="10">
        <v>30000</v>
      </c>
      <c r="N14">
        <v>10</v>
      </c>
      <c r="O14" s="8">
        <v>300000</v>
      </c>
      <c r="P14">
        <v>175.81</v>
      </c>
      <c r="Q14" t="s">
        <v>39</v>
      </c>
    </row>
    <row r="15" spans="1:18" x14ac:dyDescent="0.35">
      <c r="A15" t="s">
        <v>68</v>
      </c>
      <c r="B15" t="s">
        <v>69</v>
      </c>
      <c r="C15" s="1">
        <v>45717</v>
      </c>
      <c r="D15">
        <v>23</v>
      </c>
      <c r="E15" t="s">
        <v>70</v>
      </c>
      <c r="F15" t="str">
        <f>VLOOKUP(E15,'states and regions'!A$2:B$38,2,FALSE)</f>
        <v>South East</v>
      </c>
      <c r="G15" t="s">
        <v>20</v>
      </c>
      <c r="H15" t="s">
        <v>21</v>
      </c>
      <c r="I15">
        <v>1</v>
      </c>
      <c r="J15" t="s">
        <v>37</v>
      </c>
      <c r="K15">
        <v>6</v>
      </c>
      <c r="L15" t="s">
        <v>46</v>
      </c>
      <c r="M15" s="10">
        <v>4500</v>
      </c>
      <c r="N15">
        <v>20</v>
      </c>
      <c r="O15" s="8">
        <v>90000</v>
      </c>
      <c r="P15">
        <v>53.38</v>
      </c>
      <c r="Q15" t="s">
        <v>39</v>
      </c>
    </row>
    <row r="16" spans="1:18" x14ac:dyDescent="0.35">
      <c r="A16" t="s">
        <v>68</v>
      </c>
      <c r="B16" t="s">
        <v>69</v>
      </c>
      <c r="C16" s="1">
        <v>45717</v>
      </c>
      <c r="D16">
        <v>23</v>
      </c>
      <c r="E16" t="s">
        <v>70</v>
      </c>
      <c r="F16" t="str">
        <f>VLOOKUP(E16,'states and regions'!A$2:B$38,2,FALSE)</f>
        <v>South East</v>
      </c>
      <c r="G16" t="s">
        <v>41</v>
      </c>
      <c r="H16" t="s">
        <v>21</v>
      </c>
      <c r="I16">
        <v>1</v>
      </c>
      <c r="J16" t="s">
        <v>37</v>
      </c>
      <c r="K16">
        <v>6</v>
      </c>
      <c r="L16" t="s">
        <v>71</v>
      </c>
      <c r="M16" s="10">
        <v>14500</v>
      </c>
      <c r="N16">
        <v>18</v>
      </c>
      <c r="O16" s="8">
        <v>261000</v>
      </c>
      <c r="P16">
        <v>192.89</v>
      </c>
      <c r="Q16" t="s">
        <v>39</v>
      </c>
    </row>
    <row r="17" spans="1:18" x14ac:dyDescent="0.35">
      <c r="A17" t="s">
        <v>68</v>
      </c>
      <c r="B17" t="s">
        <v>69</v>
      </c>
      <c r="C17" s="1">
        <v>45717</v>
      </c>
      <c r="D17">
        <v>23</v>
      </c>
      <c r="E17" t="s">
        <v>70</v>
      </c>
      <c r="F17" t="str">
        <f>VLOOKUP(E17,'states and regions'!A$2:B$38,2,FALSE)</f>
        <v>South East</v>
      </c>
      <c r="G17" t="s">
        <v>29</v>
      </c>
      <c r="H17" t="s">
        <v>21</v>
      </c>
      <c r="I17">
        <v>1</v>
      </c>
      <c r="J17" t="s">
        <v>37</v>
      </c>
      <c r="K17">
        <v>6</v>
      </c>
      <c r="L17" t="s">
        <v>72</v>
      </c>
      <c r="M17" s="10">
        <v>350</v>
      </c>
      <c r="N17">
        <v>13</v>
      </c>
      <c r="O17" s="8">
        <v>4550</v>
      </c>
      <c r="P17">
        <v>142.72999999999999</v>
      </c>
      <c r="Q17" t="s">
        <v>39</v>
      </c>
    </row>
    <row r="18" spans="1:18" hidden="1" x14ac:dyDescent="0.35">
      <c r="A18" t="s">
        <v>73</v>
      </c>
      <c r="B18" t="s">
        <v>74</v>
      </c>
      <c r="C18" s="1">
        <v>45689</v>
      </c>
      <c r="D18">
        <v>72</v>
      </c>
      <c r="E18" t="s">
        <v>75</v>
      </c>
      <c r="F18" t="str">
        <f>VLOOKUP(E18,'states and regions'!A$2:B$38,2,FALSE)</f>
        <v>North East</v>
      </c>
      <c r="G18" t="s">
        <v>20</v>
      </c>
      <c r="H18" t="s">
        <v>30</v>
      </c>
      <c r="I18">
        <v>2</v>
      </c>
      <c r="J18" t="s">
        <v>22</v>
      </c>
      <c r="K18">
        <v>8</v>
      </c>
      <c r="L18" t="s">
        <v>58</v>
      </c>
      <c r="M18" s="10">
        <v>16000</v>
      </c>
      <c r="N18">
        <v>2</v>
      </c>
      <c r="O18" s="8">
        <v>32000</v>
      </c>
      <c r="P18">
        <v>14.66</v>
      </c>
      <c r="Q18" t="s">
        <v>24</v>
      </c>
      <c r="R18" t="s">
        <v>76</v>
      </c>
    </row>
    <row r="19" spans="1:18" hidden="1" x14ac:dyDescent="0.35">
      <c r="A19" t="s">
        <v>73</v>
      </c>
      <c r="B19" t="s">
        <v>74</v>
      </c>
      <c r="C19" s="1">
        <v>45689</v>
      </c>
      <c r="D19">
        <v>72</v>
      </c>
      <c r="E19" t="s">
        <v>75</v>
      </c>
      <c r="F19" t="str">
        <f>VLOOKUP(E19,'states and regions'!A$2:B$38,2,FALSE)</f>
        <v>North East</v>
      </c>
      <c r="G19" t="s">
        <v>36</v>
      </c>
      <c r="H19" t="s">
        <v>30</v>
      </c>
      <c r="I19">
        <v>2</v>
      </c>
      <c r="J19" t="s">
        <v>22</v>
      </c>
      <c r="K19">
        <v>8</v>
      </c>
      <c r="L19" t="s">
        <v>71</v>
      </c>
      <c r="M19" s="10">
        <v>14500</v>
      </c>
      <c r="N19">
        <v>2</v>
      </c>
      <c r="O19" s="8">
        <v>29000</v>
      </c>
      <c r="P19">
        <v>13.95</v>
      </c>
      <c r="Q19" t="s">
        <v>24</v>
      </c>
      <c r="R19" t="s">
        <v>76</v>
      </c>
    </row>
    <row r="20" spans="1:18" hidden="1" x14ac:dyDescent="0.35">
      <c r="A20" t="s">
        <v>73</v>
      </c>
      <c r="B20" t="s">
        <v>74</v>
      </c>
      <c r="C20" s="1">
        <v>45689</v>
      </c>
      <c r="D20">
        <v>72</v>
      </c>
      <c r="E20" t="s">
        <v>75</v>
      </c>
      <c r="F20" t="str">
        <f>VLOOKUP(E20,'states and regions'!A$2:B$38,2,FALSE)</f>
        <v>North East</v>
      </c>
      <c r="G20" t="s">
        <v>41</v>
      </c>
      <c r="H20" t="s">
        <v>30</v>
      </c>
      <c r="I20">
        <v>2</v>
      </c>
      <c r="J20" t="s">
        <v>22</v>
      </c>
      <c r="K20">
        <v>8</v>
      </c>
      <c r="L20" t="s">
        <v>65</v>
      </c>
      <c r="M20" s="10">
        <v>30000</v>
      </c>
      <c r="N20">
        <v>8</v>
      </c>
      <c r="O20" s="8">
        <v>240000</v>
      </c>
      <c r="P20">
        <v>14.64</v>
      </c>
      <c r="Q20" t="s">
        <v>24</v>
      </c>
      <c r="R20" t="s">
        <v>76</v>
      </c>
    </row>
    <row r="21" spans="1:18" hidden="1" x14ac:dyDescent="0.35">
      <c r="A21" t="s">
        <v>77</v>
      </c>
      <c r="B21" t="s">
        <v>78</v>
      </c>
      <c r="C21" s="1">
        <v>45717</v>
      </c>
      <c r="D21">
        <v>78</v>
      </c>
      <c r="E21" t="s">
        <v>79</v>
      </c>
      <c r="F21" t="str">
        <f>VLOOKUP(E21,'states and regions'!A$2:B$38,2,FALSE)</f>
        <v>South West</v>
      </c>
      <c r="G21" t="s">
        <v>20</v>
      </c>
      <c r="H21" t="s">
        <v>21</v>
      </c>
      <c r="I21">
        <v>2</v>
      </c>
      <c r="J21" t="s">
        <v>22</v>
      </c>
      <c r="K21">
        <v>47</v>
      </c>
      <c r="L21" t="s">
        <v>58</v>
      </c>
      <c r="M21" s="10">
        <v>16000</v>
      </c>
      <c r="N21">
        <v>12</v>
      </c>
      <c r="O21" s="8">
        <v>192000</v>
      </c>
      <c r="P21">
        <v>131.97</v>
      </c>
      <c r="Q21" t="s">
        <v>39</v>
      </c>
    </row>
    <row r="22" spans="1:18" hidden="1" x14ac:dyDescent="0.35">
      <c r="A22" t="s">
        <v>77</v>
      </c>
      <c r="B22" t="s">
        <v>78</v>
      </c>
      <c r="C22" s="1">
        <v>45717</v>
      </c>
      <c r="D22">
        <v>78</v>
      </c>
      <c r="E22" t="s">
        <v>79</v>
      </c>
      <c r="F22" t="str">
        <f>VLOOKUP(E22,'states and regions'!A$2:B$38,2,FALSE)</f>
        <v>South West</v>
      </c>
      <c r="G22" t="s">
        <v>41</v>
      </c>
      <c r="H22" t="s">
        <v>21</v>
      </c>
      <c r="I22">
        <v>2</v>
      </c>
      <c r="J22" t="s">
        <v>22</v>
      </c>
      <c r="K22">
        <v>47</v>
      </c>
      <c r="L22" t="s">
        <v>71</v>
      </c>
      <c r="M22" s="10">
        <v>14500</v>
      </c>
      <c r="N22">
        <v>2</v>
      </c>
      <c r="O22" s="8">
        <v>29000</v>
      </c>
      <c r="P22">
        <v>82.51</v>
      </c>
      <c r="Q22" t="s">
        <v>39</v>
      </c>
    </row>
    <row r="23" spans="1:18" hidden="1" x14ac:dyDescent="0.35">
      <c r="A23" t="s">
        <v>80</v>
      </c>
      <c r="B23" t="s">
        <v>81</v>
      </c>
      <c r="C23" s="1">
        <v>45658</v>
      </c>
      <c r="D23">
        <v>23</v>
      </c>
      <c r="E23" t="s">
        <v>82</v>
      </c>
      <c r="F23" t="str">
        <f>VLOOKUP(E23,'states and regions'!A$2:B$38,2,FALSE)</f>
        <v>North West</v>
      </c>
      <c r="G23" t="s">
        <v>20</v>
      </c>
      <c r="H23" t="s">
        <v>30</v>
      </c>
      <c r="I23">
        <v>2</v>
      </c>
      <c r="J23" t="s">
        <v>22</v>
      </c>
      <c r="K23">
        <v>52</v>
      </c>
      <c r="L23" t="s">
        <v>46</v>
      </c>
      <c r="M23" s="10">
        <v>4500</v>
      </c>
      <c r="N23">
        <v>8</v>
      </c>
      <c r="O23" s="8">
        <v>36000</v>
      </c>
      <c r="P23">
        <v>56.07</v>
      </c>
      <c r="Q23" t="s">
        <v>24</v>
      </c>
      <c r="R23" t="s">
        <v>25</v>
      </c>
    </row>
    <row r="24" spans="1:18" hidden="1" x14ac:dyDescent="0.35">
      <c r="A24" t="s">
        <v>80</v>
      </c>
      <c r="B24" t="s">
        <v>81</v>
      </c>
      <c r="C24" s="1">
        <v>45658</v>
      </c>
      <c r="D24">
        <v>23</v>
      </c>
      <c r="E24" t="s">
        <v>82</v>
      </c>
      <c r="F24" t="str">
        <f>VLOOKUP(E24,'states and regions'!A$2:B$38,2,FALSE)</f>
        <v>North West</v>
      </c>
      <c r="G24" t="s">
        <v>29</v>
      </c>
      <c r="H24" t="s">
        <v>30</v>
      </c>
      <c r="I24">
        <v>2</v>
      </c>
      <c r="J24" t="s">
        <v>22</v>
      </c>
      <c r="K24">
        <v>52</v>
      </c>
      <c r="L24" t="s">
        <v>83</v>
      </c>
      <c r="M24" s="10">
        <v>1000</v>
      </c>
      <c r="N24">
        <v>18</v>
      </c>
      <c r="O24" s="8">
        <v>18000</v>
      </c>
      <c r="P24">
        <v>88.9</v>
      </c>
      <c r="Q24" t="s">
        <v>24</v>
      </c>
      <c r="R24" t="s">
        <v>25</v>
      </c>
    </row>
    <row r="25" spans="1:18" hidden="1" x14ac:dyDescent="0.35">
      <c r="A25" t="s">
        <v>84</v>
      </c>
      <c r="B25" t="s">
        <v>85</v>
      </c>
      <c r="C25" s="1">
        <v>45689</v>
      </c>
      <c r="D25">
        <v>22</v>
      </c>
      <c r="E25" t="s">
        <v>86</v>
      </c>
      <c r="F25" t="str">
        <f>VLOOKUP(E25,'states and regions'!A$2:B$38,2,FALSE)</f>
        <v>North East</v>
      </c>
      <c r="G25" t="s">
        <v>20</v>
      </c>
      <c r="H25" t="s">
        <v>21</v>
      </c>
      <c r="I25">
        <v>2</v>
      </c>
      <c r="J25" t="s">
        <v>22</v>
      </c>
      <c r="K25">
        <v>6</v>
      </c>
      <c r="L25" t="s">
        <v>58</v>
      </c>
      <c r="M25" s="10">
        <v>16000</v>
      </c>
      <c r="N25">
        <v>1</v>
      </c>
      <c r="O25" s="8">
        <v>16000</v>
      </c>
      <c r="P25">
        <v>33.35</v>
      </c>
      <c r="Q25" t="s">
        <v>39</v>
      </c>
    </row>
    <row r="26" spans="1:18" hidden="1" x14ac:dyDescent="0.35">
      <c r="A26" t="s">
        <v>84</v>
      </c>
      <c r="B26" t="s">
        <v>85</v>
      </c>
      <c r="C26" s="1">
        <v>45689</v>
      </c>
      <c r="D26">
        <v>22</v>
      </c>
      <c r="E26" t="s">
        <v>86</v>
      </c>
      <c r="F26" t="str">
        <f>VLOOKUP(E26,'states and regions'!A$2:B$38,2,FALSE)</f>
        <v>North East</v>
      </c>
      <c r="G26" t="s">
        <v>29</v>
      </c>
      <c r="H26" t="s">
        <v>21</v>
      </c>
      <c r="I26">
        <v>2</v>
      </c>
      <c r="J26" t="s">
        <v>22</v>
      </c>
      <c r="K26">
        <v>6</v>
      </c>
      <c r="L26" t="s">
        <v>87</v>
      </c>
      <c r="M26" s="10">
        <v>7500</v>
      </c>
      <c r="N26">
        <v>15</v>
      </c>
      <c r="O26" s="8">
        <v>112500</v>
      </c>
      <c r="P26">
        <v>53.41</v>
      </c>
      <c r="Q26" t="s">
        <v>39</v>
      </c>
    </row>
    <row r="27" spans="1:18" hidden="1" x14ac:dyDescent="0.35">
      <c r="A27" t="s">
        <v>88</v>
      </c>
      <c r="B27" t="s">
        <v>89</v>
      </c>
      <c r="C27" s="1">
        <v>45717</v>
      </c>
      <c r="D27">
        <v>70</v>
      </c>
      <c r="E27" t="s">
        <v>90</v>
      </c>
      <c r="F27" t="str">
        <f>VLOOKUP(E27,'states and regions'!A$2:B$38,2,FALSE)</f>
        <v>North East</v>
      </c>
      <c r="G27" t="s">
        <v>41</v>
      </c>
      <c r="H27" t="s">
        <v>21</v>
      </c>
      <c r="I27">
        <v>2</v>
      </c>
      <c r="J27" t="s">
        <v>22</v>
      </c>
      <c r="K27">
        <v>13</v>
      </c>
      <c r="L27" t="s">
        <v>42</v>
      </c>
      <c r="M27" s="10">
        <v>9000</v>
      </c>
      <c r="N27">
        <v>16</v>
      </c>
      <c r="O27" s="8">
        <v>144000</v>
      </c>
      <c r="P27">
        <v>10.5</v>
      </c>
      <c r="Q27" t="s">
        <v>39</v>
      </c>
    </row>
    <row r="28" spans="1:18" hidden="1" x14ac:dyDescent="0.35">
      <c r="A28" t="s">
        <v>88</v>
      </c>
      <c r="B28" t="s">
        <v>89</v>
      </c>
      <c r="C28" s="1">
        <v>45717</v>
      </c>
      <c r="D28">
        <v>70</v>
      </c>
      <c r="E28" t="s">
        <v>90</v>
      </c>
      <c r="F28" t="str">
        <f>VLOOKUP(E28,'states and regions'!A$2:B$38,2,FALSE)</f>
        <v>North East</v>
      </c>
      <c r="G28" t="s">
        <v>36</v>
      </c>
      <c r="H28" t="s">
        <v>21</v>
      </c>
      <c r="I28">
        <v>2</v>
      </c>
      <c r="J28" t="s">
        <v>22</v>
      </c>
      <c r="K28">
        <v>13</v>
      </c>
      <c r="L28" t="s">
        <v>65</v>
      </c>
      <c r="M28" s="10">
        <v>30000</v>
      </c>
      <c r="N28">
        <v>17</v>
      </c>
      <c r="O28" s="8">
        <v>510000</v>
      </c>
      <c r="P28">
        <v>11.85</v>
      </c>
      <c r="Q28" t="s">
        <v>39</v>
      </c>
    </row>
    <row r="29" spans="1:18" hidden="1" x14ac:dyDescent="0.35">
      <c r="A29" t="s">
        <v>88</v>
      </c>
      <c r="B29" t="s">
        <v>89</v>
      </c>
      <c r="C29" s="1">
        <v>45717</v>
      </c>
      <c r="D29">
        <v>70</v>
      </c>
      <c r="E29" t="s">
        <v>90</v>
      </c>
      <c r="F29" t="str">
        <f>VLOOKUP(E29,'states and regions'!A$2:B$38,2,FALSE)</f>
        <v>North East</v>
      </c>
      <c r="G29" t="s">
        <v>20</v>
      </c>
      <c r="H29" t="s">
        <v>21</v>
      </c>
      <c r="I29">
        <v>2</v>
      </c>
      <c r="J29" t="s">
        <v>22</v>
      </c>
      <c r="K29">
        <v>13</v>
      </c>
      <c r="L29" t="s">
        <v>58</v>
      </c>
      <c r="M29" s="10">
        <v>16000</v>
      </c>
      <c r="N29">
        <v>3</v>
      </c>
      <c r="O29" s="8">
        <v>48000</v>
      </c>
      <c r="P29">
        <v>170.34</v>
      </c>
      <c r="Q29" t="s">
        <v>39</v>
      </c>
    </row>
    <row r="30" spans="1:18" hidden="1" x14ac:dyDescent="0.35">
      <c r="A30" t="s">
        <v>91</v>
      </c>
      <c r="B30" t="s">
        <v>92</v>
      </c>
      <c r="C30" s="1">
        <v>45689</v>
      </c>
      <c r="D30">
        <v>46</v>
      </c>
      <c r="E30" t="s">
        <v>82</v>
      </c>
      <c r="F30" t="str">
        <f>VLOOKUP(E30,'states and regions'!A$2:B$38,2,FALSE)</f>
        <v>North West</v>
      </c>
      <c r="G30" t="s">
        <v>41</v>
      </c>
      <c r="H30" t="s">
        <v>21</v>
      </c>
      <c r="I30">
        <v>5</v>
      </c>
      <c r="J30" t="s">
        <v>55</v>
      </c>
      <c r="K30">
        <v>57</v>
      </c>
      <c r="L30" t="s">
        <v>65</v>
      </c>
      <c r="M30" s="10">
        <v>30000</v>
      </c>
      <c r="N30">
        <v>11</v>
      </c>
      <c r="O30" s="8">
        <v>330000</v>
      </c>
      <c r="P30">
        <v>41.25</v>
      </c>
      <c r="Q30" t="s">
        <v>39</v>
      </c>
    </row>
    <row r="31" spans="1:18" hidden="1" x14ac:dyDescent="0.35">
      <c r="A31" t="s">
        <v>91</v>
      </c>
      <c r="B31" t="s">
        <v>92</v>
      </c>
      <c r="C31" s="1">
        <v>45689</v>
      </c>
      <c r="D31">
        <v>46</v>
      </c>
      <c r="E31" t="s">
        <v>82</v>
      </c>
      <c r="F31" t="str">
        <f>VLOOKUP(E31,'states and regions'!A$2:B$38,2,FALSE)</f>
        <v>North West</v>
      </c>
      <c r="G31" t="s">
        <v>20</v>
      </c>
      <c r="H31" t="s">
        <v>21</v>
      </c>
      <c r="I31">
        <v>5</v>
      </c>
      <c r="J31" t="s">
        <v>55</v>
      </c>
      <c r="K31">
        <v>57</v>
      </c>
      <c r="L31" t="s">
        <v>46</v>
      </c>
      <c r="M31" s="10">
        <v>4500</v>
      </c>
      <c r="N31">
        <v>5</v>
      </c>
      <c r="O31" s="8">
        <v>22500</v>
      </c>
      <c r="P31">
        <v>53.49</v>
      </c>
      <c r="Q31" t="s">
        <v>39</v>
      </c>
    </row>
    <row r="32" spans="1:18" hidden="1" x14ac:dyDescent="0.35">
      <c r="A32" t="s">
        <v>91</v>
      </c>
      <c r="B32" t="s">
        <v>92</v>
      </c>
      <c r="C32" s="1">
        <v>45689</v>
      </c>
      <c r="D32">
        <v>46</v>
      </c>
      <c r="E32" t="s">
        <v>82</v>
      </c>
      <c r="F32" t="str">
        <f>VLOOKUP(E32,'states and regions'!A$2:B$38,2,FALSE)</f>
        <v>North West</v>
      </c>
      <c r="G32" t="s">
        <v>36</v>
      </c>
      <c r="H32" t="s">
        <v>21</v>
      </c>
      <c r="I32">
        <v>5</v>
      </c>
      <c r="J32" t="s">
        <v>55</v>
      </c>
      <c r="K32">
        <v>57</v>
      </c>
      <c r="L32" t="s">
        <v>62</v>
      </c>
      <c r="M32" s="10">
        <v>24000</v>
      </c>
      <c r="N32">
        <v>3</v>
      </c>
      <c r="O32" s="8">
        <v>72000</v>
      </c>
      <c r="P32">
        <v>91.72</v>
      </c>
      <c r="Q32" t="s">
        <v>39</v>
      </c>
    </row>
    <row r="33" spans="1:18" x14ac:dyDescent="0.35">
      <c r="A33" t="s">
        <v>93</v>
      </c>
      <c r="B33" t="s">
        <v>94</v>
      </c>
      <c r="C33" s="1">
        <v>45689</v>
      </c>
      <c r="D33">
        <v>74</v>
      </c>
      <c r="E33" t="s">
        <v>95</v>
      </c>
      <c r="F33" t="str">
        <f>VLOOKUP(E33,'states and regions'!A$2:B$38,2,FALSE)</f>
        <v>South East</v>
      </c>
      <c r="G33" t="s">
        <v>20</v>
      </c>
      <c r="H33" t="s">
        <v>21</v>
      </c>
      <c r="I33">
        <v>5</v>
      </c>
      <c r="J33" t="s">
        <v>55</v>
      </c>
      <c r="K33">
        <v>35</v>
      </c>
      <c r="L33" t="s">
        <v>51</v>
      </c>
      <c r="M33" s="10">
        <v>9000</v>
      </c>
      <c r="N33">
        <v>15</v>
      </c>
      <c r="O33" s="8">
        <v>135000</v>
      </c>
      <c r="P33">
        <v>57.35</v>
      </c>
      <c r="Q33" t="s">
        <v>24</v>
      </c>
      <c r="R33" t="s">
        <v>96</v>
      </c>
    </row>
    <row r="34" spans="1:18" hidden="1" x14ac:dyDescent="0.35">
      <c r="A34" t="s">
        <v>97</v>
      </c>
      <c r="B34" t="s">
        <v>98</v>
      </c>
      <c r="C34" s="1">
        <v>45717</v>
      </c>
      <c r="D34">
        <v>54</v>
      </c>
      <c r="E34" t="s">
        <v>75</v>
      </c>
      <c r="F34" t="str">
        <f>VLOOKUP(E34,'states and regions'!A$2:B$38,2,FALSE)</f>
        <v>North East</v>
      </c>
      <c r="G34" t="s">
        <v>36</v>
      </c>
      <c r="H34" t="s">
        <v>21</v>
      </c>
      <c r="I34">
        <v>1</v>
      </c>
      <c r="J34" t="s">
        <v>37</v>
      </c>
      <c r="K34">
        <v>43</v>
      </c>
      <c r="L34" t="s">
        <v>38</v>
      </c>
      <c r="M34" s="10">
        <v>20000</v>
      </c>
      <c r="N34">
        <v>18</v>
      </c>
      <c r="O34" s="8">
        <v>360000</v>
      </c>
      <c r="P34">
        <v>178</v>
      </c>
      <c r="Q34" t="s">
        <v>39</v>
      </c>
    </row>
    <row r="35" spans="1:18" hidden="1" x14ac:dyDescent="0.35">
      <c r="A35" t="s">
        <v>99</v>
      </c>
      <c r="B35" t="s">
        <v>100</v>
      </c>
      <c r="C35" s="1">
        <v>45717</v>
      </c>
      <c r="D35">
        <v>50</v>
      </c>
      <c r="E35" t="s">
        <v>101</v>
      </c>
      <c r="F35" t="str">
        <f>VLOOKUP(E35,'states and regions'!A$2:B$38,2,FALSE)</f>
        <v>South South</v>
      </c>
      <c r="G35" t="s">
        <v>29</v>
      </c>
      <c r="H35" t="s">
        <v>21</v>
      </c>
      <c r="I35">
        <v>2</v>
      </c>
      <c r="J35" t="s">
        <v>22</v>
      </c>
      <c r="K35">
        <v>46</v>
      </c>
      <c r="L35" t="s">
        <v>102</v>
      </c>
      <c r="M35" s="10">
        <v>900</v>
      </c>
      <c r="N35">
        <v>14</v>
      </c>
      <c r="O35" s="8">
        <v>12600</v>
      </c>
      <c r="P35">
        <v>18.91</v>
      </c>
      <c r="Q35" t="s">
        <v>39</v>
      </c>
    </row>
    <row r="36" spans="1:18" hidden="1" x14ac:dyDescent="0.35">
      <c r="A36" t="s">
        <v>99</v>
      </c>
      <c r="B36" t="s">
        <v>100</v>
      </c>
      <c r="C36" s="1">
        <v>45717</v>
      </c>
      <c r="D36">
        <v>50</v>
      </c>
      <c r="E36" t="s">
        <v>101</v>
      </c>
      <c r="F36" t="str">
        <f>VLOOKUP(E36,'states and regions'!A$2:B$38,2,FALSE)</f>
        <v>South South</v>
      </c>
      <c r="G36" t="s">
        <v>20</v>
      </c>
      <c r="H36" t="s">
        <v>21</v>
      </c>
      <c r="I36">
        <v>2</v>
      </c>
      <c r="J36" t="s">
        <v>22</v>
      </c>
      <c r="K36">
        <v>46</v>
      </c>
      <c r="L36" t="s">
        <v>51</v>
      </c>
      <c r="M36" s="10">
        <v>9000</v>
      </c>
      <c r="N36">
        <v>11</v>
      </c>
      <c r="O36" s="8">
        <v>99000</v>
      </c>
      <c r="P36">
        <v>9.3000000000000007</v>
      </c>
      <c r="Q36" t="s">
        <v>39</v>
      </c>
    </row>
    <row r="37" spans="1:18" hidden="1" x14ac:dyDescent="0.35">
      <c r="A37" t="s">
        <v>103</v>
      </c>
      <c r="B37" t="s">
        <v>104</v>
      </c>
      <c r="C37" s="1">
        <v>45717</v>
      </c>
      <c r="D37">
        <v>49</v>
      </c>
      <c r="E37" t="s">
        <v>28</v>
      </c>
      <c r="F37" t="str">
        <f>VLOOKUP(E37,'states and regions'!A$2:B$38,2,FALSE)</f>
        <v>North Central</v>
      </c>
      <c r="G37" t="s">
        <v>20</v>
      </c>
      <c r="H37" t="s">
        <v>30</v>
      </c>
      <c r="I37">
        <v>5</v>
      </c>
      <c r="J37" t="s">
        <v>55</v>
      </c>
      <c r="K37">
        <v>36</v>
      </c>
      <c r="L37" t="s">
        <v>51</v>
      </c>
      <c r="M37" s="10">
        <v>9000</v>
      </c>
      <c r="N37">
        <v>5</v>
      </c>
      <c r="O37" s="8">
        <v>45000</v>
      </c>
      <c r="P37">
        <v>116.71</v>
      </c>
      <c r="Q37" t="s">
        <v>24</v>
      </c>
      <c r="R37" t="s">
        <v>76</v>
      </c>
    </row>
    <row r="38" spans="1:18" hidden="1" x14ac:dyDescent="0.35">
      <c r="A38" t="s">
        <v>103</v>
      </c>
      <c r="B38" t="s">
        <v>104</v>
      </c>
      <c r="C38" s="1">
        <v>45717</v>
      </c>
      <c r="D38">
        <v>49</v>
      </c>
      <c r="E38" t="s">
        <v>28</v>
      </c>
      <c r="F38" t="str">
        <f>VLOOKUP(E38,'states and regions'!A$2:B$38,2,FALSE)</f>
        <v>North Central</v>
      </c>
      <c r="G38" t="s">
        <v>36</v>
      </c>
      <c r="H38" t="s">
        <v>30</v>
      </c>
      <c r="I38">
        <v>5</v>
      </c>
      <c r="J38" t="s">
        <v>55</v>
      </c>
      <c r="K38">
        <v>36</v>
      </c>
      <c r="L38" t="s">
        <v>105</v>
      </c>
      <c r="M38" s="10">
        <v>75000</v>
      </c>
      <c r="N38">
        <v>10</v>
      </c>
      <c r="O38" s="8">
        <v>750000</v>
      </c>
      <c r="P38">
        <v>25.93</v>
      </c>
      <c r="Q38" t="s">
        <v>24</v>
      </c>
      <c r="R38" t="s">
        <v>76</v>
      </c>
    </row>
    <row r="39" spans="1:18" hidden="1" x14ac:dyDescent="0.35">
      <c r="A39" t="s">
        <v>103</v>
      </c>
      <c r="B39" t="s">
        <v>104</v>
      </c>
      <c r="C39" s="1">
        <v>45717</v>
      </c>
      <c r="D39">
        <v>49</v>
      </c>
      <c r="E39" t="s">
        <v>28</v>
      </c>
      <c r="F39" t="str">
        <f>VLOOKUP(E39,'states and regions'!A$2:B$38,2,FALSE)</f>
        <v>North Central</v>
      </c>
      <c r="G39" t="s">
        <v>41</v>
      </c>
      <c r="H39" t="s">
        <v>30</v>
      </c>
      <c r="I39">
        <v>5</v>
      </c>
      <c r="J39" t="s">
        <v>55</v>
      </c>
      <c r="K39">
        <v>36</v>
      </c>
      <c r="L39" t="s">
        <v>65</v>
      </c>
      <c r="M39" s="10">
        <v>30000</v>
      </c>
      <c r="N39">
        <v>2</v>
      </c>
      <c r="O39" s="8">
        <v>60000</v>
      </c>
      <c r="P39">
        <v>179.85</v>
      </c>
      <c r="Q39" t="s">
        <v>24</v>
      </c>
      <c r="R39" t="s">
        <v>76</v>
      </c>
    </row>
    <row r="40" spans="1:18" x14ac:dyDescent="0.35">
      <c r="A40" t="s">
        <v>106</v>
      </c>
      <c r="B40" t="s">
        <v>107</v>
      </c>
      <c r="C40" s="1">
        <v>45717</v>
      </c>
      <c r="D40">
        <v>42</v>
      </c>
      <c r="E40" t="s">
        <v>70</v>
      </c>
      <c r="F40" t="str">
        <f>VLOOKUP(E40,'states and regions'!A$2:B$38,2,FALSE)</f>
        <v>South East</v>
      </c>
      <c r="G40" t="s">
        <v>29</v>
      </c>
      <c r="H40" t="s">
        <v>21</v>
      </c>
      <c r="I40">
        <v>5</v>
      </c>
      <c r="J40" t="s">
        <v>55</v>
      </c>
      <c r="K40">
        <v>23</v>
      </c>
      <c r="L40" t="s">
        <v>46</v>
      </c>
      <c r="M40" s="10">
        <v>4500</v>
      </c>
      <c r="N40">
        <v>1</v>
      </c>
      <c r="O40" s="8">
        <v>4500</v>
      </c>
      <c r="P40">
        <v>176.34</v>
      </c>
      <c r="Q40" t="s">
        <v>39</v>
      </c>
    </row>
    <row r="41" spans="1:18" hidden="1" x14ac:dyDescent="0.35">
      <c r="A41" t="s">
        <v>108</v>
      </c>
      <c r="B41" t="s">
        <v>109</v>
      </c>
      <c r="C41" s="1">
        <v>45689</v>
      </c>
      <c r="D41">
        <v>58</v>
      </c>
      <c r="E41" t="s">
        <v>110</v>
      </c>
      <c r="F41" t="str">
        <f>VLOOKUP(E41,'states and regions'!A$2:B$38,2,FALSE)</f>
        <v>North Central</v>
      </c>
      <c r="G41" t="s">
        <v>29</v>
      </c>
      <c r="H41" t="s">
        <v>21</v>
      </c>
      <c r="I41">
        <v>1</v>
      </c>
      <c r="J41" t="s">
        <v>37</v>
      </c>
      <c r="K41">
        <v>18</v>
      </c>
      <c r="L41" t="s">
        <v>72</v>
      </c>
      <c r="M41" s="10">
        <v>350</v>
      </c>
      <c r="N41">
        <v>15</v>
      </c>
      <c r="O41" s="8">
        <v>5250</v>
      </c>
      <c r="P41">
        <v>40.31</v>
      </c>
      <c r="Q41" t="s">
        <v>39</v>
      </c>
    </row>
    <row r="42" spans="1:18" hidden="1" x14ac:dyDescent="0.35">
      <c r="A42" t="s">
        <v>111</v>
      </c>
      <c r="B42" t="s">
        <v>112</v>
      </c>
      <c r="C42" s="1">
        <v>45689</v>
      </c>
      <c r="D42">
        <v>55</v>
      </c>
      <c r="E42" t="s">
        <v>113</v>
      </c>
      <c r="F42" t="str">
        <f>VLOOKUP(E42,'states and regions'!A$2:B$38,2,FALSE)</f>
        <v>South West</v>
      </c>
      <c r="G42" t="s">
        <v>36</v>
      </c>
      <c r="H42" t="s">
        <v>21</v>
      </c>
      <c r="I42">
        <v>4</v>
      </c>
      <c r="J42" t="s">
        <v>114</v>
      </c>
      <c r="K42">
        <v>2</v>
      </c>
      <c r="L42" t="s">
        <v>115</v>
      </c>
      <c r="M42" s="10">
        <v>25000</v>
      </c>
      <c r="N42">
        <v>13</v>
      </c>
      <c r="O42" s="8">
        <v>325000</v>
      </c>
      <c r="P42">
        <v>128.47999999999999</v>
      </c>
      <c r="Q42" t="s">
        <v>39</v>
      </c>
    </row>
    <row r="43" spans="1:18" hidden="1" x14ac:dyDescent="0.35">
      <c r="A43" t="s">
        <v>116</v>
      </c>
      <c r="B43" t="s">
        <v>117</v>
      </c>
      <c r="C43" s="1">
        <v>45717</v>
      </c>
      <c r="D43">
        <v>58</v>
      </c>
      <c r="E43" t="s">
        <v>118</v>
      </c>
      <c r="F43" t="str">
        <f>VLOOKUP(E43,'states and regions'!A$2:B$38,2,FALSE)</f>
        <v>North West</v>
      </c>
      <c r="G43" t="s">
        <v>41</v>
      </c>
      <c r="H43" t="s">
        <v>21</v>
      </c>
      <c r="I43">
        <v>2</v>
      </c>
      <c r="J43" t="s">
        <v>22</v>
      </c>
      <c r="K43">
        <v>57</v>
      </c>
      <c r="L43" t="s">
        <v>62</v>
      </c>
      <c r="M43" s="10">
        <v>24000</v>
      </c>
      <c r="N43">
        <v>11</v>
      </c>
      <c r="O43" s="8">
        <v>264000</v>
      </c>
      <c r="P43">
        <v>87.2</v>
      </c>
      <c r="Q43" t="s">
        <v>39</v>
      </c>
    </row>
    <row r="44" spans="1:18" hidden="1" x14ac:dyDescent="0.35">
      <c r="A44" t="s">
        <v>116</v>
      </c>
      <c r="B44" t="s">
        <v>117</v>
      </c>
      <c r="C44" s="1">
        <v>45717</v>
      </c>
      <c r="D44">
        <v>58</v>
      </c>
      <c r="E44" t="s">
        <v>118</v>
      </c>
      <c r="F44" t="str">
        <f>VLOOKUP(E44,'states and regions'!A$2:B$38,2,FALSE)</f>
        <v>North West</v>
      </c>
      <c r="G44" t="s">
        <v>29</v>
      </c>
      <c r="H44" t="s">
        <v>21</v>
      </c>
      <c r="I44">
        <v>2</v>
      </c>
      <c r="J44" t="s">
        <v>22</v>
      </c>
      <c r="K44">
        <v>57</v>
      </c>
      <c r="L44" t="s">
        <v>87</v>
      </c>
      <c r="M44" s="10">
        <v>7500</v>
      </c>
      <c r="N44">
        <v>17</v>
      </c>
      <c r="O44" s="8">
        <v>127500</v>
      </c>
      <c r="P44">
        <v>121.44</v>
      </c>
      <c r="Q44" t="s">
        <v>39</v>
      </c>
    </row>
    <row r="45" spans="1:18" hidden="1" x14ac:dyDescent="0.35">
      <c r="A45" t="s">
        <v>119</v>
      </c>
      <c r="B45" t="s">
        <v>120</v>
      </c>
      <c r="C45" s="1">
        <v>45717</v>
      </c>
      <c r="D45">
        <v>65</v>
      </c>
      <c r="E45" t="s">
        <v>121</v>
      </c>
      <c r="F45" t="str">
        <f>VLOOKUP(E45,'states and regions'!A$2:B$38,2,FALSE)</f>
        <v>North Central</v>
      </c>
      <c r="G45" t="s">
        <v>20</v>
      </c>
      <c r="H45" t="s">
        <v>30</v>
      </c>
      <c r="I45">
        <v>1</v>
      </c>
      <c r="J45" t="s">
        <v>37</v>
      </c>
      <c r="K45">
        <v>3</v>
      </c>
      <c r="L45" t="s">
        <v>58</v>
      </c>
      <c r="M45" s="10">
        <v>16000</v>
      </c>
      <c r="N45">
        <v>11</v>
      </c>
      <c r="O45" s="8">
        <v>176000</v>
      </c>
      <c r="P45">
        <v>189.8</v>
      </c>
      <c r="Q45" t="s">
        <v>39</v>
      </c>
    </row>
    <row r="46" spans="1:18" hidden="1" x14ac:dyDescent="0.35">
      <c r="A46" t="s">
        <v>119</v>
      </c>
      <c r="B46" t="s">
        <v>120</v>
      </c>
      <c r="C46" s="1">
        <v>45717</v>
      </c>
      <c r="D46">
        <v>65</v>
      </c>
      <c r="E46" t="s">
        <v>121</v>
      </c>
      <c r="F46" t="str">
        <f>VLOOKUP(E46,'states and regions'!A$2:B$38,2,FALSE)</f>
        <v>North Central</v>
      </c>
      <c r="G46" t="s">
        <v>29</v>
      </c>
      <c r="H46" t="s">
        <v>30</v>
      </c>
      <c r="I46">
        <v>1</v>
      </c>
      <c r="J46" t="s">
        <v>37</v>
      </c>
      <c r="K46">
        <v>3</v>
      </c>
      <c r="L46" t="s">
        <v>56</v>
      </c>
      <c r="M46" s="10">
        <v>3500</v>
      </c>
      <c r="N46">
        <v>4</v>
      </c>
      <c r="O46" s="8">
        <v>14000</v>
      </c>
      <c r="P46">
        <v>132.85</v>
      </c>
      <c r="Q46" t="s">
        <v>39</v>
      </c>
    </row>
    <row r="47" spans="1:18" hidden="1" x14ac:dyDescent="0.35">
      <c r="A47" t="s">
        <v>119</v>
      </c>
      <c r="B47" t="s">
        <v>120</v>
      </c>
      <c r="C47" s="1">
        <v>45717</v>
      </c>
      <c r="D47">
        <v>65</v>
      </c>
      <c r="E47" t="s">
        <v>121</v>
      </c>
      <c r="F47" t="str">
        <f>VLOOKUP(E47,'states and regions'!A$2:B$38,2,FALSE)</f>
        <v>North Central</v>
      </c>
      <c r="G47" t="s">
        <v>36</v>
      </c>
      <c r="H47" t="s">
        <v>30</v>
      </c>
      <c r="I47">
        <v>1</v>
      </c>
      <c r="J47" t="s">
        <v>37</v>
      </c>
      <c r="K47">
        <v>3</v>
      </c>
      <c r="L47" t="s">
        <v>62</v>
      </c>
      <c r="M47" s="10">
        <v>24000</v>
      </c>
      <c r="N47">
        <v>14</v>
      </c>
      <c r="O47" s="8">
        <v>336000</v>
      </c>
      <c r="P47">
        <v>101.67</v>
      </c>
      <c r="Q47" t="s">
        <v>39</v>
      </c>
    </row>
    <row r="48" spans="1:18" hidden="1" x14ac:dyDescent="0.35">
      <c r="A48" t="s">
        <v>122</v>
      </c>
      <c r="B48" t="s">
        <v>123</v>
      </c>
      <c r="C48" s="1">
        <v>45717</v>
      </c>
      <c r="D48">
        <v>67</v>
      </c>
      <c r="E48" t="s">
        <v>101</v>
      </c>
      <c r="F48" t="str">
        <f>VLOOKUP(E48,'states and regions'!A$2:B$38,2,FALSE)</f>
        <v>South South</v>
      </c>
      <c r="G48" t="s">
        <v>36</v>
      </c>
      <c r="H48" t="s">
        <v>21</v>
      </c>
      <c r="I48">
        <v>4</v>
      </c>
      <c r="J48" t="s">
        <v>114</v>
      </c>
      <c r="K48">
        <v>13</v>
      </c>
      <c r="L48" t="s">
        <v>105</v>
      </c>
      <c r="M48" s="10">
        <v>75000</v>
      </c>
      <c r="N48">
        <v>1</v>
      </c>
      <c r="O48" s="8">
        <v>75000</v>
      </c>
      <c r="P48">
        <v>109.81</v>
      </c>
      <c r="Q48" t="s">
        <v>39</v>
      </c>
    </row>
    <row r="49" spans="1:18" hidden="1" x14ac:dyDescent="0.35">
      <c r="A49" t="s">
        <v>124</v>
      </c>
      <c r="B49" t="s">
        <v>125</v>
      </c>
      <c r="C49" s="1">
        <v>45717</v>
      </c>
      <c r="D49">
        <v>52</v>
      </c>
      <c r="E49" t="s">
        <v>79</v>
      </c>
      <c r="F49" t="str">
        <f>VLOOKUP(E49,'states and regions'!A$2:B$38,2,FALSE)</f>
        <v>South West</v>
      </c>
      <c r="G49" t="s">
        <v>20</v>
      </c>
      <c r="H49" t="s">
        <v>30</v>
      </c>
      <c r="I49">
        <v>4</v>
      </c>
      <c r="J49" t="s">
        <v>114</v>
      </c>
      <c r="K49">
        <v>51</v>
      </c>
      <c r="L49" t="s">
        <v>46</v>
      </c>
      <c r="M49" s="10">
        <v>4500</v>
      </c>
      <c r="N49">
        <v>10</v>
      </c>
      <c r="O49" s="8">
        <v>45000</v>
      </c>
      <c r="P49">
        <v>131.94</v>
      </c>
      <c r="Q49" t="s">
        <v>39</v>
      </c>
    </row>
    <row r="50" spans="1:18" hidden="1" x14ac:dyDescent="0.35">
      <c r="A50" t="s">
        <v>124</v>
      </c>
      <c r="B50" t="s">
        <v>125</v>
      </c>
      <c r="C50" s="1">
        <v>45717</v>
      </c>
      <c r="D50">
        <v>52</v>
      </c>
      <c r="E50" t="s">
        <v>79</v>
      </c>
      <c r="F50" t="str">
        <f>VLOOKUP(E50,'states and regions'!A$2:B$38,2,FALSE)</f>
        <v>South West</v>
      </c>
      <c r="G50" t="s">
        <v>36</v>
      </c>
      <c r="H50" t="s">
        <v>30</v>
      </c>
      <c r="I50">
        <v>4</v>
      </c>
      <c r="J50" t="s">
        <v>114</v>
      </c>
      <c r="K50">
        <v>51</v>
      </c>
      <c r="L50" t="s">
        <v>115</v>
      </c>
      <c r="M50" s="10">
        <v>25000</v>
      </c>
      <c r="N50">
        <v>8</v>
      </c>
      <c r="O50" s="8">
        <v>200000</v>
      </c>
      <c r="P50">
        <v>19.13</v>
      </c>
      <c r="Q50" t="s">
        <v>39</v>
      </c>
    </row>
    <row r="51" spans="1:18" hidden="1" x14ac:dyDescent="0.35">
      <c r="A51" t="s">
        <v>124</v>
      </c>
      <c r="B51" t="s">
        <v>125</v>
      </c>
      <c r="C51" s="1">
        <v>45717</v>
      </c>
      <c r="D51">
        <v>52</v>
      </c>
      <c r="E51" t="s">
        <v>79</v>
      </c>
      <c r="F51" t="str">
        <f>VLOOKUP(E51,'states and regions'!A$2:B$38,2,FALSE)</f>
        <v>South West</v>
      </c>
      <c r="G51" t="s">
        <v>29</v>
      </c>
      <c r="H51" t="s">
        <v>30</v>
      </c>
      <c r="I51">
        <v>4</v>
      </c>
      <c r="J51" t="s">
        <v>114</v>
      </c>
      <c r="K51">
        <v>51</v>
      </c>
      <c r="L51" t="s">
        <v>40</v>
      </c>
      <c r="M51" s="10">
        <v>500</v>
      </c>
      <c r="N51">
        <v>7</v>
      </c>
      <c r="O51" s="8">
        <v>3500</v>
      </c>
      <c r="P51">
        <v>45.32</v>
      </c>
      <c r="Q51" t="s">
        <v>39</v>
      </c>
    </row>
    <row r="52" spans="1:18" hidden="1" x14ac:dyDescent="0.35">
      <c r="A52" t="s">
        <v>126</v>
      </c>
      <c r="B52" t="s">
        <v>127</v>
      </c>
      <c r="C52" s="1">
        <v>45658</v>
      </c>
      <c r="D52">
        <v>19</v>
      </c>
      <c r="E52" t="s">
        <v>128</v>
      </c>
      <c r="F52" t="str">
        <f>VLOOKUP(E52,'states and regions'!A$2:B$38,2,FALSE)</f>
        <v>South South</v>
      </c>
      <c r="G52" t="s">
        <v>29</v>
      </c>
      <c r="H52" t="s">
        <v>21</v>
      </c>
      <c r="I52">
        <v>4</v>
      </c>
      <c r="J52" t="s">
        <v>114</v>
      </c>
      <c r="K52">
        <v>31</v>
      </c>
      <c r="L52" t="s">
        <v>46</v>
      </c>
      <c r="M52" s="10">
        <v>4500</v>
      </c>
      <c r="N52">
        <v>5</v>
      </c>
      <c r="O52" s="8">
        <v>22500</v>
      </c>
      <c r="P52">
        <v>80.23</v>
      </c>
      <c r="Q52" t="s">
        <v>39</v>
      </c>
    </row>
    <row r="53" spans="1:18" hidden="1" x14ac:dyDescent="0.35">
      <c r="A53" t="s">
        <v>126</v>
      </c>
      <c r="B53" t="s">
        <v>127</v>
      </c>
      <c r="C53" s="1">
        <v>45658</v>
      </c>
      <c r="D53">
        <v>19</v>
      </c>
      <c r="E53" t="s">
        <v>128</v>
      </c>
      <c r="F53" t="str">
        <f>VLOOKUP(E53,'states and regions'!A$2:B$38,2,FALSE)</f>
        <v>South South</v>
      </c>
      <c r="G53" t="s">
        <v>29</v>
      </c>
      <c r="H53" t="s">
        <v>21</v>
      </c>
      <c r="I53">
        <v>4</v>
      </c>
      <c r="J53" t="s">
        <v>114</v>
      </c>
      <c r="K53">
        <v>31</v>
      </c>
      <c r="L53" t="s">
        <v>102</v>
      </c>
      <c r="M53" s="10">
        <v>900</v>
      </c>
      <c r="N53">
        <v>4</v>
      </c>
      <c r="O53" s="8">
        <v>3600</v>
      </c>
      <c r="P53">
        <v>178.59</v>
      </c>
      <c r="Q53" t="s">
        <v>39</v>
      </c>
    </row>
    <row r="54" spans="1:18" x14ac:dyDescent="0.35">
      <c r="A54" t="s">
        <v>129</v>
      </c>
      <c r="B54" t="s">
        <v>130</v>
      </c>
      <c r="C54" s="1">
        <v>45689</v>
      </c>
      <c r="D54">
        <v>44</v>
      </c>
      <c r="E54" t="s">
        <v>131</v>
      </c>
      <c r="F54" t="str">
        <f>VLOOKUP(E54,'states and regions'!A$2:B$38,2,FALSE)</f>
        <v>South East</v>
      </c>
      <c r="G54" t="s">
        <v>36</v>
      </c>
      <c r="H54" t="s">
        <v>30</v>
      </c>
      <c r="I54">
        <v>1</v>
      </c>
      <c r="J54" t="s">
        <v>37</v>
      </c>
      <c r="K54">
        <v>4</v>
      </c>
      <c r="L54" t="s">
        <v>105</v>
      </c>
      <c r="M54" s="10">
        <v>75000</v>
      </c>
      <c r="N54">
        <v>18</v>
      </c>
      <c r="O54" s="8">
        <v>1350000</v>
      </c>
      <c r="P54">
        <v>166.2</v>
      </c>
      <c r="Q54" t="s">
        <v>39</v>
      </c>
    </row>
    <row r="55" spans="1:18" x14ac:dyDescent="0.35">
      <c r="A55" t="s">
        <v>129</v>
      </c>
      <c r="B55" t="s">
        <v>130</v>
      </c>
      <c r="C55" s="1">
        <v>45689</v>
      </c>
      <c r="D55">
        <v>44</v>
      </c>
      <c r="E55" t="s">
        <v>131</v>
      </c>
      <c r="F55" t="str">
        <f>VLOOKUP(E55,'states and regions'!A$2:B$38,2,FALSE)</f>
        <v>South East</v>
      </c>
      <c r="G55" t="s">
        <v>20</v>
      </c>
      <c r="H55" t="s">
        <v>30</v>
      </c>
      <c r="I55">
        <v>1</v>
      </c>
      <c r="J55" t="s">
        <v>37</v>
      </c>
      <c r="K55">
        <v>4</v>
      </c>
      <c r="L55" t="s">
        <v>23</v>
      </c>
      <c r="M55" s="10">
        <v>35000</v>
      </c>
      <c r="N55">
        <v>16</v>
      </c>
      <c r="O55" s="8">
        <v>560000</v>
      </c>
      <c r="P55">
        <v>179.49</v>
      </c>
      <c r="Q55" t="s">
        <v>39</v>
      </c>
    </row>
    <row r="56" spans="1:18" x14ac:dyDescent="0.35">
      <c r="A56" t="s">
        <v>132</v>
      </c>
      <c r="B56" t="s">
        <v>133</v>
      </c>
      <c r="C56" s="1">
        <v>45717</v>
      </c>
      <c r="D56">
        <v>49</v>
      </c>
      <c r="E56" t="s">
        <v>70</v>
      </c>
      <c r="F56" t="str">
        <f>VLOOKUP(E56,'states and regions'!A$2:B$38,2,FALSE)</f>
        <v>South East</v>
      </c>
      <c r="G56" t="s">
        <v>36</v>
      </c>
      <c r="H56" t="s">
        <v>30</v>
      </c>
      <c r="I56">
        <v>2</v>
      </c>
      <c r="J56" t="s">
        <v>22</v>
      </c>
      <c r="K56">
        <v>50</v>
      </c>
      <c r="L56" t="s">
        <v>115</v>
      </c>
      <c r="M56" s="10">
        <v>25000</v>
      </c>
      <c r="N56">
        <v>18</v>
      </c>
      <c r="O56" s="8">
        <v>450000</v>
      </c>
      <c r="P56">
        <v>64.28</v>
      </c>
      <c r="Q56" t="s">
        <v>24</v>
      </c>
      <c r="R56" t="s">
        <v>76</v>
      </c>
    </row>
    <row r="57" spans="1:18" x14ac:dyDescent="0.35">
      <c r="A57" t="s">
        <v>132</v>
      </c>
      <c r="B57" t="s">
        <v>133</v>
      </c>
      <c r="C57" s="1">
        <v>45717</v>
      </c>
      <c r="D57">
        <v>49</v>
      </c>
      <c r="E57" t="s">
        <v>70</v>
      </c>
      <c r="F57" t="str">
        <f>VLOOKUP(E57,'states and regions'!A$2:B$38,2,FALSE)</f>
        <v>South East</v>
      </c>
      <c r="G57" t="s">
        <v>41</v>
      </c>
      <c r="H57" t="s">
        <v>30</v>
      </c>
      <c r="I57">
        <v>2</v>
      </c>
      <c r="J57" t="s">
        <v>22</v>
      </c>
      <c r="K57">
        <v>50</v>
      </c>
      <c r="L57" t="s">
        <v>42</v>
      </c>
      <c r="M57" s="10">
        <v>9000</v>
      </c>
      <c r="N57">
        <v>8</v>
      </c>
      <c r="O57" s="8">
        <v>72000</v>
      </c>
      <c r="P57">
        <v>28.11</v>
      </c>
      <c r="Q57" t="s">
        <v>24</v>
      </c>
      <c r="R57" t="s">
        <v>76</v>
      </c>
    </row>
    <row r="58" spans="1:18" x14ac:dyDescent="0.35">
      <c r="A58" t="s">
        <v>132</v>
      </c>
      <c r="B58" t="s">
        <v>133</v>
      </c>
      <c r="C58" s="1">
        <v>45717</v>
      </c>
      <c r="D58">
        <v>49</v>
      </c>
      <c r="E58" t="s">
        <v>70</v>
      </c>
      <c r="F58" t="str">
        <f>VLOOKUP(E58,'states and regions'!A$2:B$38,2,FALSE)</f>
        <v>South East</v>
      </c>
      <c r="G58" t="s">
        <v>20</v>
      </c>
      <c r="H58" t="s">
        <v>30</v>
      </c>
      <c r="I58">
        <v>2</v>
      </c>
      <c r="J58" t="s">
        <v>22</v>
      </c>
      <c r="K58">
        <v>50</v>
      </c>
      <c r="L58" t="s">
        <v>23</v>
      </c>
      <c r="M58" s="10">
        <v>35000</v>
      </c>
      <c r="N58">
        <v>7</v>
      </c>
      <c r="O58" s="8">
        <v>245000</v>
      </c>
      <c r="P58">
        <v>138.94</v>
      </c>
      <c r="Q58" t="s">
        <v>24</v>
      </c>
      <c r="R58" t="s">
        <v>76</v>
      </c>
    </row>
    <row r="59" spans="1:18" hidden="1" x14ac:dyDescent="0.35">
      <c r="A59" t="s">
        <v>134</v>
      </c>
      <c r="B59" t="s">
        <v>135</v>
      </c>
      <c r="C59" s="1">
        <v>45717</v>
      </c>
      <c r="D59">
        <v>69</v>
      </c>
      <c r="E59" t="s">
        <v>110</v>
      </c>
      <c r="F59" t="str">
        <f>VLOOKUP(E59,'states and regions'!A$2:B$38,2,FALSE)</f>
        <v>North Central</v>
      </c>
      <c r="G59" t="s">
        <v>29</v>
      </c>
      <c r="H59" t="s">
        <v>30</v>
      </c>
      <c r="I59">
        <v>4</v>
      </c>
      <c r="J59" t="s">
        <v>114</v>
      </c>
      <c r="K59">
        <v>35</v>
      </c>
      <c r="L59" t="s">
        <v>102</v>
      </c>
      <c r="M59" s="10">
        <v>900</v>
      </c>
      <c r="N59">
        <v>19</v>
      </c>
      <c r="O59" s="8">
        <v>17100</v>
      </c>
      <c r="P59">
        <v>171.42</v>
      </c>
      <c r="Q59" t="s">
        <v>24</v>
      </c>
      <c r="R59" t="s">
        <v>32</v>
      </c>
    </row>
    <row r="60" spans="1:18" hidden="1" x14ac:dyDescent="0.35">
      <c r="A60" t="s">
        <v>134</v>
      </c>
      <c r="B60" t="s">
        <v>135</v>
      </c>
      <c r="C60" s="1">
        <v>45689</v>
      </c>
      <c r="D60">
        <v>69</v>
      </c>
      <c r="E60" t="s">
        <v>110</v>
      </c>
      <c r="F60" t="str">
        <f>VLOOKUP(E60,'states and regions'!A$2:B$38,2,FALSE)</f>
        <v>North Central</v>
      </c>
      <c r="G60" t="s">
        <v>36</v>
      </c>
      <c r="H60" t="s">
        <v>30</v>
      </c>
      <c r="I60">
        <v>4</v>
      </c>
      <c r="J60" t="s">
        <v>114</v>
      </c>
      <c r="K60">
        <v>35</v>
      </c>
      <c r="L60" t="s">
        <v>105</v>
      </c>
      <c r="M60" s="10">
        <v>75000</v>
      </c>
      <c r="N60">
        <v>12</v>
      </c>
      <c r="O60" s="8">
        <v>900000</v>
      </c>
      <c r="P60">
        <v>95.66</v>
      </c>
      <c r="Q60" t="s">
        <v>24</v>
      </c>
      <c r="R60" t="s">
        <v>32</v>
      </c>
    </row>
    <row r="61" spans="1:18" hidden="1" x14ac:dyDescent="0.35">
      <c r="A61" t="s">
        <v>136</v>
      </c>
      <c r="B61" t="s">
        <v>137</v>
      </c>
      <c r="C61" s="1">
        <v>45689</v>
      </c>
      <c r="D61">
        <v>65</v>
      </c>
      <c r="E61" t="s">
        <v>110</v>
      </c>
      <c r="F61" t="str">
        <f>VLOOKUP(E61,'states and regions'!A$2:B$38,2,FALSE)</f>
        <v>North Central</v>
      </c>
      <c r="G61" t="s">
        <v>29</v>
      </c>
      <c r="H61" t="s">
        <v>21</v>
      </c>
      <c r="I61">
        <v>3</v>
      </c>
      <c r="J61" t="s">
        <v>50</v>
      </c>
      <c r="K61">
        <v>32</v>
      </c>
      <c r="L61" t="s">
        <v>56</v>
      </c>
      <c r="M61" s="10">
        <v>3500</v>
      </c>
      <c r="N61">
        <v>13</v>
      </c>
      <c r="O61" s="8">
        <v>45500</v>
      </c>
      <c r="P61">
        <v>133.94</v>
      </c>
      <c r="Q61" t="s">
        <v>39</v>
      </c>
    </row>
    <row r="62" spans="1:18" hidden="1" x14ac:dyDescent="0.35">
      <c r="A62" t="s">
        <v>138</v>
      </c>
      <c r="B62" t="s">
        <v>139</v>
      </c>
      <c r="C62" s="1">
        <v>45689</v>
      </c>
      <c r="D62">
        <v>75</v>
      </c>
      <c r="E62" t="s">
        <v>140</v>
      </c>
      <c r="F62" t="str">
        <f>VLOOKUP(E62,'states and regions'!A$2:B$38,2,FALSE)</f>
        <v>North East</v>
      </c>
      <c r="G62" t="s">
        <v>41</v>
      </c>
      <c r="H62" t="s">
        <v>21</v>
      </c>
      <c r="I62">
        <v>5</v>
      </c>
      <c r="J62" t="s">
        <v>55</v>
      </c>
      <c r="K62">
        <v>59</v>
      </c>
      <c r="L62" t="s">
        <v>71</v>
      </c>
      <c r="M62" s="10">
        <v>14500</v>
      </c>
      <c r="N62">
        <v>15</v>
      </c>
      <c r="O62" s="8">
        <v>217500</v>
      </c>
      <c r="P62">
        <v>27.57</v>
      </c>
      <c r="Q62" t="s">
        <v>39</v>
      </c>
    </row>
    <row r="63" spans="1:18" hidden="1" x14ac:dyDescent="0.35">
      <c r="A63" t="s">
        <v>141</v>
      </c>
      <c r="B63" t="s">
        <v>142</v>
      </c>
      <c r="C63" s="1">
        <v>45689</v>
      </c>
      <c r="D63">
        <v>22</v>
      </c>
      <c r="E63" t="s">
        <v>143</v>
      </c>
      <c r="F63" t="str">
        <f>VLOOKUP(E63,'states and regions'!A$2:B$38,2,FALSE)</f>
        <v>South South</v>
      </c>
      <c r="G63" t="s">
        <v>36</v>
      </c>
      <c r="H63" t="s">
        <v>30</v>
      </c>
      <c r="I63">
        <v>4</v>
      </c>
      <c r="J63" t="s">
        <v>114</v>
      </c>
      <c r="K63">
        <v>21</v>
      </c>
      <c r="L63" t="s">
        <v>62</v>
      </c>
      <c r="M63" s="10">
        <v>24000</v>
      </c>
      <c r="N63">
        <v>16</v>
      </c>
      <c r="O63" s="8">
        <v>384000</v>
      </c>
      <c r="P63">
        <v>167.06</v>
      </c>
      <c r="Q63" t="s">
        <v>39</v>
      </c>
    </row>
    <row r="64" spans="1:18" hidden="1" x14ac:dyDescent="0.35">
      <c r="A64" t="s">
        <v>141</v>
      </c>
      <c r="B64" t="s">
        <v>142</v>
      </c>
      <c r="C64" s="1">
        <v>45689</v>
      </c>
      <c r="D64">
        <v>22</v>
      </c>
      <c r="E64" t="s">
        <v>143</v>
      </c>
      <c r="F64" t="str">
        <f>VLOOKUP(E64,'states and regions'!A$2:B$38,2,FALSE)</f>
        <v>South South</v>
      </c>
      <c r="G64" t="s">
        <v>29</v>
      </c>
      <c r="H64" t="s">
        <v>30</v>
      </c>
      <c r="I64">
        <v>4</v>
      </c>
      <c r="J64" t="s">
        <v>114</v>
      </c>
      <c r="K64">
        <v>21</v>
      </c>
      <c r="L64" t="s">
        <v>58</v>
      </c>
      <c r="M64" s="10">
        <v>16000</v>
      </c>
      <c r="N64">
        <v>2</v>
      </c>
      <c r="O64" s="8">
        <v>32000</v>
      </c>
      <c r="P64">
        <v>149.93</v>
      </c>
      <c r="Q64" t="s">
        <v>39</v>
      </c>
    </row>
    <row r="65" spans="1:18" hidden="1" x14ac:dyDescent="0.35">
      <c r="A65" t="s">
        <v>144</v>
      </c>
      <c r="B65" t="s">
        <v>145</v>
      </c>
      <c r="C65" s="1">
        <v>45658</v>
      </c>
      <c r="D65">
        <v>44</v>
      </c>
      <c r="E65" t="s">
        <v>146</v>
      </c>
      <c r="F65" t="str">
        <f>VLOOKUP(E65,'states and regions'!A$2:B$38,2,FALSE)</f>
        <v>North West</v>
      </c>
      <c r="G65" t="s">
        <v>20</v>
      </c>
      <c r="H65" t="s">
        <v>21</v>
      </c>
      <c r="I65">
        <v>2</v>
      </c>
      <c r="J65" t="s">
        <v>22</v>
      </c>
      <c r="K65">
        <v>49</v>
      </c>
      <c r="L65" t="s">
        <v>23</v>
      </c>
      <c r="M65" s="10">
        <v>35000</v>
      </c>
      <c r="N65">
        <v>19</v>
      </c>
      <c r="O65" s="8">
        <v>665000</v>
      </c>
      <c r="P65">
        <v>134.06</v>
      </c>
      <c r="Q65" t="s">
        <v>24</v>
      </c>
      <c r="R65" t="s">
        <v>76</v>
      </c>
    </row>
    <row r="66" spans="1:18" hidden="1" x14ac:dyDescent="0.35">
      <c r="A66" t="s">
        <v>144</v>
      </c>
      <c r="B66" t="s">
        <v>145</v>
      </c>
      <c r="C66" s="1">
        <v>45658</v>
      </c>
      <c r="D66">
        <v>44</v>
      </c>
      <c r="E66" t="s">
        <v>146</v>
      </c>
      <c r="F66" t="str">
        <f>VLOOKUP(E66,'states and regions'!A$2:B$38,2,FALSE)</f>
        <v>North West</v>
      </c>
      <c r="G66" t="s">
        <v>41</v>
      </c>
      <c r="H66" t="s">
        <v>21</v>
      </c>
      <c r="I66">
        <v>2</v>
      </c>
      <c r="J66" t="s">
        <v>22</v>
      </c>
      <c r="K66">
        <v>49</v>
      </c>
      <c r="L66" t="s">
        <v>38</v>
      </c>
      <c r="M66" s="10">
        <v>20000</v>
      </c>
      <c r="N66">
        <v>9</v>
      </c>
      <c r="O66" s="8">
        <v>180000</v>
      </c>
      <c r="P66">
        <v>93.27</v>
      </c>
      <c r="Q66" t="s">
        <v>24</v>
      </c>
      <c r="R66" t="s">
        <v>76</v>
      </c>
    </row>
    <row r="67" spans="1:18" hidden="1" x14ac:dyDescent="0.35">
      <c r="A67" t="s">
        <v>144</v>
      </c>
      <c r="B67" t="s">
        <v>145</v>
      </c>
      <c r="C67" s="1">
        <v>45658</v>
      </c>
      <c r="D67">
        <v>44</v>
      </c>
      <c r="E67" t="s">
        <v>146</v>
      </c>
      <c r="F67" t="str">
        <f>VLOOKUP(E67,'states and regions'!A$2:B$38,2,FALSE)</f>
        <v>North West</v>
      </c>
      <c r="G67" t="s">
        <v>36</v>
      </c>
      <c r="H67" t="s">
        <v>21</v>
      </c>
      <c r="I67">
        <v>2</v>
      </c>
      <c r="J67" t="s">
        <v>22</v>
      </c>
      <c r="K67">
        <v>49</v>
      </c>
      <c r="L67" t="s">
        <v>115</v>
      </c>
      <c r="M67" s="10">
        <v>25000</v>
      </c>
      <c r="N67">
        <v>20</v>
      </c>
      <c r="O67" s="8">
        <v>500000</v>
      </c>
      <c r="P67">
        <v>33.97</v>
      </c>
      <c r="Q67" t="s">
        <v>24</v>
      </c>
      <c r="R67" t="s">
        <v>76</v>
      </c>
    </row>
    <row r="68" spans="1:18" x14ac:dyDescent="0.35">
      <c r="A68" t="s">
        <v>147</v>
      </c>
      <c r="B68" t="s">
        <v>148</v>
      </c>
      <c r="C68" s="1">
        <v>45658</v>
      </c>
      <c r="D68">
        <v>36</v>
      </c>
      <c r="E68" t="s">
        <v>149</v>
      </c>
      <c r="F68" t="str">
        <f>VLOOKUP(E68,'states and regions'!A$2:B$38,2,FALSE)</f>
        <v>South East</v>
      </c>
      <c r="G68" t="s">
        <v>29</v>
      </c>
      <c r="H68" t="s">
        <v>21</v>
      </c>
      <c r="I68">
        <v>3</v>
      </c>
      <c r="J68" t="s">
        <v>50</v>
      </c>
      <c r="K68">
        <v>38</v>
      </c>
      <c r="L68" t="s">
        <v>72</v>
      </c>
      <c r="M68" s="10">
        <v>350</v>
      </c>
      <c r="N68">
        <v>8</v>
      </c>
      <c r="O68" s="8">
        <v>2800</v>
      </c>
      <c r="P68">
        <v>15.66</v>
      </c>
      <c r="Q68" t="s">
        <v>39</v>
      </c>
    </row>
    <row r="69" spans="1:18" x14ac:dyDescent="0.35">
      <c r="A69" t="s">
        <v>147</v>
      </c>
      <c r="B69" t="s">
        <v>148</v>
      </c>
      <c r="C69" s="1">
        <v>45658</v>
      </c>
      <c r="D69">
        <v>36</v>
      </c>
      <c r="E69" t="s">
        <v>149</v>
      </c>
      <c r="F69" t="str">
        <f>VLOOKUP(E69,'states and regions'!A$2:B$38,2,FALSE)</f>
        <v>South East</v>
      </c>
      <c r="G69" t="s">
        <v>36</v>
      </c>
      <c r="H69" t="s">
        <v>21</v>
      </c>
      <c r="I69">
        <v>3</v>
      </c>
      <c r="J69" t="s">
        <v>50</v>
      </c>
      <c r="K69">
        <v>38</v>
      </c>
      <c r="L69" t="s">
        <v>38</v>
      </c>
      <c r="M69" s="10">
        <v>20000</v>
      </c>
      <c r="N69">
        <v>10</v>
      </c>
      <c r="O69" s="8">
        <v>200000</v>
      </c>
      <c r="P69">
        <v>139.59</v>
      </c>
      <c r="Q69" t="s">
        <v>39</v>
      </c>
    </row>
    <row r="70" spans="1:18" hidden="1" x14ac:dyDescent="0.35">
      <c r="A70" t="s">
        <v>150</v>
      </c>
      <c r="B70" t="s">
        <v>151</v>
      </c>
      <c r="C70" s="1">
        <v>45717</v>
      </c>
      <c r="D70">
        <v>21</v>
      </c>
      <c r="E70" t="s">
        <v>152</v>
      </c>
      <c r="F70" t="str">
        <f>VLOOKUP(E70,'states and regions'!A$2:B$38,2,FALSE)</f>
        <v>South West</v>
      </c>
      <c r="G70" t="s">
        <v>41</v>
      </c>
      <c r="H70" t="s">
        <v>30</v>
      </c>
      <c r="I70">
        <v>1</v>
      </c>
      <c r="J70" t="s">
        <v>37</v>
      </c>
      <c r="K70">
        <v>43</v>
      </c>
      <c r="L70" t="s">
        <v>71</v>
      </c>
      <c r="M70" s="10">
        <v>14500</v>
      </c>
      <c r="N70">
        <v>12</v>
      </c>
      <c r="O70" s="8">
        <v>174000</v>
      </c>
      <c r="P70">
        <v>21.56</v>
      </c>
      <c r="Q70" t="s">
        <v>39</v>
      </c>
    </row>
    <row r="71" spans="1:18" hidden="1" x14ac:dyDescent="0.35">
      <c r="A71" t="s">
        <v>150</v>
      </c>
      <c r="B71" t="s">
        <v>151</v>
      </c>
      <c r="C71" s="1">
        <v>45717</v>
      </c>
      <c r="D71">
        <v>21</v>
      </c>
      <c r="E71" t="s">
        <v>152</v>
      </c>
      <c r="F71" t="str">
        <f>VLOOKUP(E71,'states and regions'!A$2:B$38,2,FALSE)</f>
        <v>South West</v>
      </c>
      <c r="G71" t="s">
        <v>20</v>
      </c>
      <c r="H71" t="s">
        <v>30</v>
      </c>
      <c r="I71">
        <v>1</v>
      </c>
      <c r="J71" t="s">
        <v>37</v>
      </c>
      <c r="K71">
        <v>43</v>
      </c>
      <c r="L71" t="s">
        <v>23</v>
      </c>
      <c r="M71" s="10">
        <v>35000</v>
      </c>
      <c r="N71">
        <v>14</v>
      </c>
      <c r="O71" s="8">
        <v>490000</v>
      </c>
      <c r="P71">
        <v>141.61000000000001</v>
      </c>
      <c r="Q71" t="s">
        <v>39</v>
      </c>
    </row>
    <row r="72" spans="1:18" hidden="1" x14ac:dyDescent="0.35">
      <c r="A72" t="s">
        <v>153</v>
      </c>
      <c r="B72" t="s">
        <v>154</v>
      </c>
      <c r="C72" s="1">
        <v>45689</v>
      </c>
      <c r="D72">
        <v>50</v>
      </c>
      <c r="E72" t="s">
        <v>86</v>
      </c>
      <c r="F72" t="str">
        <f>VLOOKUP(E72,'states and regions'!A$2:B$38,2,FALSE)</f>
        <v>North East</v>
      </c>
      <c r="G72" t="s">
        <v>41</v>
      </c>
      <c r="H72" t="s">
        <v>30</v>
      </c>
      <c r="I72">
        <v>5</v>
      </c>
      <c r="J72" t="s">
        <v>55</v>
      </c>
      <c r="K72">
        <v>30</v>
      </c>
      <c r="L72" t="s">
        <v>65</v>
      </c>
      <c r="M72" s="10">
        <v>30000</v>
      </c>
      <c r="N72">
        <v>8</v>
      </c>
      <c r="O72" s="8">
        <v>240000</v>
      </c>
      <c r="P72">
        <v>176.39</v>
      </c>
      <c r="Q72" t="s">
        <v>24</v>
      </c>
      <c r="R72" t="s">
        <v>32</v>
      </c>
    </row>
    <row r="73" spans="1:18" hidden="1" x14ac:dyDescent="0.35">
      <c r="A73" t="s">
        <v>155</v>
      </c>
      <c r="B73" t="s">
        <v>156</v>
      </c>
      <c r="C73" s="1">
        <v>45717</v>
      </c>
      <c r="D73">
        <v>64</v>
      </c>
      <c r="E73" t="s">
        <v>157</v>
      </c>
      <c r="F73" t="str">
        <f>VLOOKUP(E73,'states and regions'!A$2:B$38,2,FALSE)</f>
        <v>South South</v>
      </c>
      <c r="G73" t="s">
        <v>36</v>
      </c>
      <c r="H73" t="s">
        <v>21</v>
      </c>
      <c r="I73">
        <v>2</v>
      </c>
      <c r="J73" t="s">
        <v>22</v>
      </c>
      <c r="K73">
        <v>32</v>
      </c>
      <c r="L73" t="s">
        <v>62</v>
      </c>
      <c r="M73" s="10">
        <v>24000</v>
      </c>
      <c r="N73">
        <v>9</v>
      </c>
      <c r="O73" s="8">
        <v>216000</v>
      </c>
      <c r="P73">
        <v>176.12</v>
      </c>
      <c r="Q73" t="s">
        <v>39</v>
      </c>
    </row>
    <row r="74" spans="1:18" hidden="1" x14ac:dyDescent="0.35">
      <c r="A74" t="s">
        <v>155</v>
      </c>
      <c r="B74" t="s">
        <v>156</v>
      </c>
      <c r="C74" s="1">
        <v>45717</v>
      </c>
      <c r="D74">
        <v>64</v>
      </c>
      <c r="E74" t="s">
        <v>157</v>
      </c>
      <c r="F74" t="str">
        <f>VLOOKUP(E74,'states and regions'!A$2:B$38,2,FALSE)</f>
        <v>South South</v>
      </c>
      <c r="G74" t="s">
        <v>29</v>
      </c>
      <c r="H74" t="s">
        <v>21</v>
      </c>
      <c r="I74">
        <v>2</v>
      </c>
      <c r="J74" t="s">
        <v>22</v>
      </c>
      <c r="K74">
        <v>32</v>
      </c>
      <c r="L74" t="s">
        <v>58</v>
      </c>
      <c r="M74" s="10">
        <v>16000</v>
      </c>
      <c r="N74">
        <v>7</v>
      </c>
      <c r="O74" s="8">
        <v>112000</v>
      </c>
      <c r="P74">
        <v>103.57</v>
      </c>
      <c r="Q74" t="s">
        <v>39</v>
      </c>
    </row>
    <row r="75" spans="1:18" hidden="1" x14ac:dyDescent="0.35">
      <c r="A75" t="s">
        <v>158</v>
      </c>
      <c r="B75" t="s">
        <v>159</v>
      </c>
      <c r="C75" s="1">
        <v>45689</v>
      </c>
      <c r="D75">
        <v>46</v>
      </c>
      <c r="E75" t="s">
        <v>110</v>
      </c>
      <c r="F75" t="str">
        <f>VLOOKUP(E75,'states and regions'!A$2:B$38,2,FALSE)</f>
        <v>North Central</v>
      </c>
      <c r="G75" t="s">
        <v>29</v>
      </c>
      <c r="H75" t="s">
        <v>30</v>
      </c>
      <c r="I75">
        <v>4</v>
      </c>
      <c r="J75" t="s">
        <v>114</v>
      </c>
      <c r="K75">
        <v>36</v>
      </c>
      <c r="L75" t="s">
        <v>83</v>
      </c>
      <c r="M75" s="10">
        <v>1000</v>
      </c>
      <c r="N75">
        <v>13</v>
      </c>
      <c r="O75" s="8">
        <v>13000</v>
      </c>
      <c r="P75">
        <v>59.2</v>
      </c>
      <c r="Q75" t="s">
        <v>39</v>
      </c>
    </row>
    <row r="76" spans="1:18" hidden="1" x14ac:dyDescent="0.35">
      <c r="A76" t="s">
        <v>158</v>
      </c>
      <c r="B76" t="s">
        <v>159</v>
      </c>
      <c r="C76" s="1">
        <v>45689</v>
      </c>
      <c r="D76">
        <v>46</v>
      </c>
      <c r="E76" t="s">
        <v>110</v>
      </c>
      <c r="F76" t="str">
        <f>VLOOKUP(E76,'states and regions'!A$2:B$38,2,FALSE)</f>
        <v>North Central</v>
      </c>
      <c r="G76" t="s">
        <v>41</v>
      </c>
      <c r="H76" t="s">
        <v>30</v>
      </c>
      <c r="I76">
        <v>4</v>
      </c>
      <c r="J76" t="s">
        <v>114</v>
      </c>
      <c r="K76">
        <v>36</v>
      </c>
      <c r="L76" t="s">
        <v>38</v>
      </c>
      <c r="M76" s="10">
        <v>20000</v>
      </c>
      <c r="N76">
        <v>19</v>
      </c>
      <c r="O76" s="8">
        <v>380000</v>
      </c>
      <c r="P76">
        <v>61.59</v>
      </c>
      <c r="Q76" t="s">
        <v>39</v>
      </c>
    </row>
    <row r="77" spans="1:18" hidden="1" x14ac:dyDescent="0.35">
      <c r="A77" t="s">
        <v>160</v>
      </c>
      <c r="B77" t="s">
        <v>161</v>
      </c>
      <c r="C77" s="1">
        <v>45717</v>
      </c>
      <c r="D77">
        <v>76</v>
      </c>
      <c r="E77" t="s">
        <v>75</v>
      </c>
      <c r="F77" t="str">
        <f>VLOOKUP(E77,'states and regions'!A$2:B$38,2,FALSE)</f>
        <v>North East</v>
      </c>
      <c r="G77" t="s">
        <v>36</v>
      </c>
      <c r="H77" t="s">
        <v>30</v>
      </c>
      <c r="I77">
        <v>3</v>
      </c>
      <c r="J77" t="s">
        <v>50</v>
      </c>
      <c r="K77">
        <v>28</v>
      </c>
      <c r="L77" t="s">
        <v>71</v>
      </c>
      <c r="M77" s="10">
        <v>14500</v>
      </c>
      <c r="N77">
        <v>7</v>
      </c>
      <c r="O77" s="8">
        <v>101500</v>
      </c>
      <c r="P77">
        <v>24.57</v>
      </c>
      <c r="Q77" t="s">
        <v>39</v>
      </c>
    </row>
    <row r="78" spans="1:18" hidden="1" x14ac:dyDescent="0.35">
      <c r="A78" t="s">
        <v>160</v>
      </c>
      <c r="B78" t="s">
        <v>161</v>
      </c>
      <c r="C78" s="1">
        <v>45717</v>
      </c>
      <c r="D78">
        <v>76</v>
      </c>
      <c r="E78" t="s">
        <v>75</v>
      </c>
      <c r="F78" t="str">
        <f>VLOOKUP(E78,'states and regions'!A$2:B$38,2,FALSE)</f>
        <v>North East</v>
      </c>
      <c r="G78" t="s">
        <v>29</v>
      </c>
      <c r="H78" t="s">
        <v>30</v>
      </c>
      <c r="I78">
        <v>3</v>
      </c>
      <c r="J78" t="s">
        <v>50</v>
      </c>
      <c r="K78">
        <v>28</v>
      </c>
      <c r="L78" t="s">
        <v>51</v>
      </c>
      <c r="M78" s="10">
        <v>9000</v>
      </c>
      <c r="N78">
        <v>18</v>
      </c>
      <c r="O78" s="8">
        <v>162000</v>
      </c>
      <c r="P78">
        <v>24.35</v>
      </c>
      <c r="Q78" t="s">
        <v>39</v>
      </c>
    </row>
    <row r="79" spans="1:18" hidden="1" x14ac:dyDescent="0.35">
      <c r="A79" t="s">
        <v>162</v>
      </c>
      <c r="B79" t="s">
        <v>163</v>
      </c>
      <c r="C79" s="1">
        <v>45717</v>
      </c>
      <c r="D79">
        <v>40</v>
      </c>
      <c r="E79" t="s">
        <v>79</v>
      </c>
      <c r="F79" t="str">
        <f>VLOOKUP(E79,'states and regions'!A$2:B$38,2,FALSE)</f>
        <v>South West</v>
      </c>
      <c r="G79" t="s">
        <v>20</v>
      </c>
      <c r="H79" t="s">
        <v>30</v>
      </c>
      <c r="I79">
        <v>1</v>
      </c>
      <c r="J79" t="s">
        <v>37</v>
      </c>
      <c r="K79">
        <v>18</v>
      </c>
      <c r="L79" t="s">
        <v>46</v>
      </c>
      <c r="M79" s="10">
        <v>4500</v>
      </c>
      <c r="N79">
        <v>18</v>
      </c>
      <c r="O79" s="8">
        <v>81000</v>
      </c>
      <c r="P79">
        <v>60.8</v>
      </c>
      <c r="Q79" t="s">
        <v>39</v>
      </c>
    </row>
    <row r="80" spans="1:18" hidden="1" x14ac:dyDescent="0.35">
      <c r="A80" t="s">
        <v>162</v>
      </c>
      <c r="B80" t="s">
        <v>163</v>
      </c>
      <c r="C80" s="1">
        <v>45717</v>
      </c>
      <c r="D80">
        <v>40</v>
      </c>
      <c r="E80" t="s">
        <v>79</v>
      </c>
      <c r="F80" t="str">
        <f>VLOOKUP(E80,'states and regions'!A$2:B$38,2,FALSE)</f>
        <v>South West</v>
      </c>
      <c r="G80" t="s">
        <v>29</v>
      </c>
      <c r="H80" t="s">
        <v>30</v>
      </c>
      <c r="I80">
        <v>1</v>
      </c>
      <c r="J80" t="s">
        <v>37</v>
      </c>
      <c r="K80">
        <v>18</v>
      </c>
      <c r="L80" t="s">
        <v>164</v>
      </c>
      <c r="M80" s="10">
        <v>600</v>
      </c>
      <c r="N80">
        <v>2</v>
      </c>
      <c r="O80" s="8">
        <v>1200</v>
      </c>
      <c r="P80">
        <v>55.23</v>
      </c>
      <c r="Q80" t="s">
        <v>39</v>
      </c>
    </row>
    <row r="81" spans="1:18" hidden="1" x14ac:dyDescent="0.35">
      <c r="A81" t="s">
        <v>165</v>
      </c>
      <c r="B81" t="s">
        <v>166</v>
      </c>
      <c r="C81" s="1">
        <v>45658</v>
      </c>
      <c r="D81">
        <v>32</v>
      </c>
      <c r="E81" t="s">
        <v>90</v>
      </c>
      <c r="F81" t="str">
        <f>VLOOKUP(E81,'states and regions'!A$2:B$38,2,FALSE)</f>
        <v>North East</v>
      </c>
      <c r="G81" t="s">
        <v>36</v>
      </c>
      <c r="H81" t="s">
        <v>21</v>
      </c>
      <c r="I81">
        <v>5</v>
      </c>
      <c r="J81" t="s">
        <v>55</v>
      </c>
      <c r="K81">
        <v>56</v>
      </c>
      <c r="L81" t="s">
        <v>42</v>
      </c>
      <c r="M81" s="10">
        <v>9000</v>
      </c>
      <c r="N81">
        <v>16</v>
      </c>
      <c r="O81" s="8">
        <v>144000</v>
      </c>
      <c r="P81">
        <v>50.87</v>
      </c>
      <c r="Q81" t="s">
        <v>24</v>
      </c>
      <c r="R81" t="s">
        <v>167</v>
      </c>
    </row>
    <row r="82" spans="1:18" hidden="1" x14ac:dyDescent="0.35">
      <c r="A82" t="s">
        <v>165</v>
      </c>
      <c r="B82" t="s">
        <v>166</v>
      </c>
      <c r="C82" s="1">
        <v>45658</v>
      </c>
      <c r="D82">
        <v>32</v>
      </c>
      <c r="E82" t="s">
        <v>90</v>
      </c>
      <c r="F82" t="str">
        <f>VLOOKUP(E82,'states and regions'!A$2:B$38,2,FALSE)</f>
        <v>North East</v>
      </c>
      <c r="G82" t="s">
        <v>41</v>
      </c>
      <c r="H82" t="s">
        <v>21</v>
      </c>
      <c r="I82">
        <v>5</v>
      </c>
      <c r="J82" t="s">
        <v>55</v>
      </c>
      <c r="K82">
        <v>56</v>
      </c>
      <c r="L82" t="s">
        <v>42</v>
      </c>
      <c r="M82" s="10">
        <v>9000</v>
      </c>
      <c r="N82">
        <v>13</v>
      </c>
      <c r="O82" s="8">
        <v>117000</v>
      </c>
      <c r="P82">
        <v>164.51</v>
      </c>
      <c r="Q82" t="s">
        <v>24</v>
      </c>
      <c r="R82" t="s">
        <v>167</v>
      </c>
    </row>
    <row r="83" spans="1:18" hidden="1" x14ac:dyDescent="0.35">
      <c r="A83" t="s">
        <v>168</v>
      </c>
      <c r="B83" t="s">
        <v>169</v>
      </c>
      <c r="C83" s="1">
        <v>45717</v>
      </c>
      <c r="D83">
        <v>25</v>
      </c>
      <c r="E83" t="s">
        <v>49</v>
      </c>
      <c r="F83" t="str">
        <f>VLOOKUP(E83,'states and regions'!A$2:B$38,2,FALSE)</f>
        <v>South West</v>
      </c>
      <c r="G83" t="s">
        <v>29</v>
      </c>
      <c r="H83" t="s">
        <v>21</v>
      </c>
      <c r="I83">
        <v>1</v>
      </c>
      <c r="J83" t="s">
        <v>37</v>
      </c>
      <c r="K83">
        <v>10</v>
      </c>
      <c r="L83" t="s">
        <v>72</v>
      </c>
      <c r="M83" s="10">
        <v>350</v>
      </c>
      <c r="N83">
        <v>13</v>
      </c>
      <c r="O83" s="8">
        <v>4550</v>
      </c>
      <c r="P83">
        <v>155.25</v>
      </c>
      <c r="Q83" t="s">
        <v>39</v>
      </c>
    </row>
    <row r="84" spans="1:18" x14ac:dyDescent="0.35">
      <c r="A84" t="s">
        <v>170</v>
      </c>
      <c r="B84" t="s">
        <v>171</v>
      </c>
      <c r="C84" s="1">
        <v>45658</v>
      </c>
      <c r="D84">
        <v>72</v>
      </c>
      <c r="E84" t="s">
        <v>149</v>
      </c>
      <c r="F84" t="str">
        <f>VLOOKUP(E84,'states and regions'!A$2:B$38,2,FALSE)</f>
        <v>South East</v>
      </c>
      <c r="G84" t="s">
        <v>20</v>
      </c>
      <c r="H84" t="s">
        <v>30</v>
      </c>
      <c r="I84">
        <v>5</v>
      </c>
      <c r="J84" t="s">
        <v>55</v>
      </c>
      <c r="K84">
        <v>20</v>
      </c>
      <c r="L84" t="s">
        <v>46</v>
      </c>
      <c r="M84" s="10">
        <v>4500</v>
      </c>
      <c r="N84">
        <v>3</v>
      </c>
      <c r="O84" s="8">
        <v>13500</v>
      </c>
      <c r="P84">
        <v>53.3</v>
      </c>
      <c r="Q84" t="s">
        <v>39</v>
      </c>
    </row>
    <row r="85" spans="1:18" x14ac:dyDescent="0.35">
      <c r="A85" t="s">
        <v>172</v>
      </c>
      <c r="B85" t="s">
        <v>173</v>
      </c>
      <c r="C85" s="1">
        <v>45658</v>
      </c>
      <c r="D85">
        <v>46</v>
      </c>
      <c r="E85" t="s">
        <v>131</v>
      </c>
      <c r="F85" t="str">
        <f>VLOOKUP(E85,'states and regions'!A$2:B$38,2,FALSE)</f>
        <v>South East</v>
      </c>
      <c r="G85" t="s">
        <v>29</v>
      </c>
      <c r="H85" t="s">
        <v>21</v>
      </c>
      <c r="I85">
        <v>4</v>
      </c>
      <c r="J85" t="s">
        <v>114</v>
      </c>
      <c r="K85">
        <v>11</v>
      </c>
      <c r="L85" t="s">
        <v>72</v>
      </c>
      <c r="M85" s="10">
        <v>350</v>
      </c>
      <c r="N85">
        <v>10</v>
      </c>
      <c r="O85" s="8">
        <v>3500</v>
      </c>
      <c r="P85">
        <v>57.98</v>
      </c>
      <c r="Q85" t="s">
        <v>39</v>
      </c>
    </row>
    <row r="86" spans="1:18" x14ac:dyDescent="0.35">
      <c r="A86" t="s">
        <v>172</v>
      </c>
      <c r="B86" t="s">
        <v>173</v>
      </c>
      <c r="C86" s="1">
        <v>45658</v>
      </c>
      <c r="D86">
        <v>46</v>
      </c>
      <c r="E86" t="s">
        <v>131</v>
      </c>
      <c r="F86" t="str">
        <f>VLOOKUP(E86,'states and regions'!A$2:B$38,2,FALSE)</f>
        <v>South East</v>
      </c>
      <c r="G86" t="s">
        <v>20</v>
      </c>
      <c r="H86" t="s">
        <v>21</v>
      </c>
      <c r="I86">
        <v>4</v>
      </c>
      <c r="J86" t="s">
        <v>114</v>
      </c>
      <c r="K86">
        <v>11</v>
      </c>
      <c r="L86" t="s">
        <v>23</v>
      </c>
      <c r="M86" s="10">
        <v>35000</v>
      </c>
      <c r="N86">
        <v>8</v>
      </c>
      <c r="O86" s="8">
        <v>280000</v>
      </c>
      <c r="P86">
        <v>14.7</v>
      </c>
      <c r="Q86" t="s">
        <v>39</v>
      </c>
    </row>
    <row r="87" spans="1:18" x14ac:dyDescent="0.35">
      <c r="A87" t="s">
        <v>172</v>
      </c>
      <c r="B87" t="s">
        <v>173</v>
      </c>
      <c r="C87" s="1">
        <v>45658</v>
      </c>
      <c r="D87">
        <v>46</v>
      </c>
      <c r="E87" t="s">
        <v>131</v>
      </c>
      <c r="F87" t="str">
        <f>VLOOKUP(E87,'states and regions'!A$2:B$38,2,FALSE)</f>
        <v>South East</v>
      </c>
      <c r="G87" t="s">
        <v>41</v>
      </c>
      <c r="H87" t="s">
        <v>21</v>
      </c>
      <c r="I87">
        <v>4</v>
      </c>
      <c r="J87" t="s">
        <v>114</v>
      </c>
      <c r="K87">
        <v>11</v>
      </c>
      <c r="L87" t="s">
        <v>65</v>
      </c>
      <c r="M87" s="10">
        <v>30000</v>
      </c>
      <c r="N87">
        <v>19</v>
      </c>
      <c r="O87" s="8">
        <v>570000</v>
      </c>
      <c r="P87">
        <v>157.66999999999999</v>
      </c>
      <c r="Q87" t="s">
        <v>39</v>
      </c>
    </row>
    <row r="88" spans="1:18" hidden="1" x14ac:dyDescent="0.35">
      <c r="A88" t="s">
        <v>174</v>
      </c>
      <c r="B88" t="s">
        <v>175</v>
      </c>
      <c r="C88" s="1">
        <v>45689</v>
      </c>
      <c r="D88">
        <v>70</v>
      </c>
      <c r="E88" t="s">
        <v>176</v>
      </c>
      <c r="F88" t="str">
        <f>VLOOKUP(E88,'states and regions'!A$2:B$38,2,FALSE)</f>
        <v>South South</v>
      </c>
      <c r="G88" t="s">
        <v>41</v>
      </c>
      <c r="H88" t="s">
        <v>21</v>
      </c>
      <c r="I88">
        <v>3</v>
      </c>
      <c r="J88" t="s">
        <v>50</v>
      </c>
      <c r="K88">
        <v>42</v>
      </c>
      <c r="L88" t="s">
        <v>38</v>
      </c>
      <c r="M88" s="10">
        <v>20000</v>
      </c>
      <c r="N88">
        <v>20</v>
      </c>
      <c r="O88" s="8">
        <v>400000</v>
      </c>
      <c r="P88">
        <v>158.63</v>
      </c>
      <c r="Q88" t="s">
        <v>39</v>
      </c>
    </row>
    <row r="89" spans="1:18" hidden="1" x14ac:dyDescent="0.35">
      <c r="A89" t="s">
        <v>177</v>
      </c>
      <c r="B89" t="s">
        <v>178</v>
      </c>
      <c r="C89" s="1">
        <v>45717</v>
      </c>
      <c r="D89">
        <v>72</v>
      </c>
      <c r="E89" t="s">
        <v>176</v>
      </c>
      <c r="F89" t="str">
        <f>VLOOKUP(E89,'states and regions'!A$2:B$38,2,FALSE)</f>
        <v>South South</v>
      </c>
      <c r="G89" t="s">
        <v>29</v>
      </c>
      <c r="H89" t="s">
        <v>30</v>
      </c>
      <c r="I89">
        <v>4</v>
      </c>
      <c r="J89" t="s">
        <v>114</v>
      </c>
      <c r="K89">
        <v>45</v>
      </c>
      <c r="L89" t="s">
        <v>102</v>
      </c>
      <c r="M89" s="10">
        <v>900</v>
      </c>
      <c r="N89">
        <v>11</v>
      </c>
      <c r="O89" s="8">
        <v>9900</v>
      </c>
      <c r="P89">
        <v>177.94</v>
      </c>
      <c r="Q89" t="s">
        <v>39</v>
      </c>
    </row>
    <row r="90" spans="1:18" hidden="1" x14ac:dyDescent="0.35">
      <c r="A90" t="s">
        <v>177</v>
      </c>
      <c r="B90" t="s">
        <v>178</v>
      </c>
      <c r="C90" s="1">
        <v>45717</v>
      </c>
      <c r="D90">
        <v>72</v>
      </c>
      <c r="E90" t="s">
        <v>176</v>
      </c>
      <c r="F90" t="str">
        <f>VLOOKUP(E90,'states and regions'!A$2:B$38,2,FALSE)</f>
        <v>South South</v>
      </c>
      <c r="G90" t="s">
        <v>20</v>
      </c>
      <c r="H90" t="s">
        <v>30</v>
      </c>
      <c r="I90">
        <v>4</v>
      </c>
      <c r="J90" t="s">
        <v>114</v>
      </c>
      <c r="K90">
        <v>45</v>
      </c>
      <c r="L90" t="s">
        <v>51</v>
      </c>
      <c r="M90" s="10">
        <v>9000</v>
      </c>
      <c r="N90">
        <v>8</v>
      </c>
      <c r="O90" s="8">
        <v>72000</v>
      </c>
      <c r="P90">
        <v>5.66</v>
      </c>
      <c r="Q90" t="s">
        <v>39</v>
      </c>
    </row>
    <row r="91" spans="1:18" hidden="1" x14ac:dyDescent="0.35">
      <c r="A91" t="s">
        <v>177</v>
      </c>
      <c r="B91" t="s">
        <v>178</v>
      </c>
      <c r="C91" s="1">
        <v>45717</v>
      </c>
      <c r="D91">
        <v>72</v>
      </c>
      <c r="E91" t="s">
        <v>176</v>
      </c>
      <c r="F91" t="str">
        <f>VLOOKUP(E91,'states and regions'!A$2:B$38,2,FALSE)</f>
        <v>South South</v>
      </c>
      <c r="G91" t="s">
        <v>41</v>
      </c>
      <c r="H91" t="s">
        <v>30</v>
      </c>
      <c r="I91">
        <v>4</v>
      </c>
      <c r="J91" t="s">
        <v>114</v>
      </c>
      <c r="K91">
        <v>45</v>
      </c>
      <c r="L91" t="s">
        <v>62</v>
      </c>
      <c r="M91" s="10">
        <v>24000</v>
      </c>
      <c r="N91">
        <v>1</v>
      </c>
      <c r="O91" s="8">
        <v>24000</v>
      </c>
      <c r="P91">
        <v>117.63</v>
      </c>
      <c r="Q91" t="s">
        <v>39</v>
      </c>
    </row>
    <row r="92" spans="1:18" x14ac:dyDescent="0.35">
      <c r="A92" t="s">
        <v>179</v>
      </c>
      <c r="B92" t="s">
        <v>180</v>
      </c>
      <c r="C92" s="1">
        <v>45689</v>
      </c>
      <c r="D92">
        <v>21</v>
      </c>
      <c r="E92" t="s">
        <v>131</v>
      </c>
      <c r="F92" t="str">
        <f>VLOOKUP(E92,'states and regions'!A$2:B$38,2,FALSE)</f>
        <v>South East</v>
      </c>
      <c r="G92" t="s">
        <v>29</v>
      </c>
      <c r="H92" t="s">
        <v>30</v>
      </c>
      <c r="I92">
        <v>3</v>
      </c>
      <c r="J92" t="s">
        <v>50</v>
      </c>
      <c r="K92">
        <v>34</v>
      </c>
      <c r="L92" t="s">
        <v>31</v>
      </c>
      <c r="M92" s="10">
        <v>5500</v>
      </c>
      <c r="N92">
        <v>11</v>
      </c>
      <c r="O92" s="8">
        <v>60500</v>
      </c>
      <c r="P92">
        <v>69.92</v>
      </c>
      <c r="Q92" t="s">
        <v>24</v>
      </c>
      <c r="R92" t="s">
        <v>25</v>
      </c>
    </row>
    <row r="93" spans="1:18" x14ac:dyDescent="0.35">
      <c r="A93" t="s">
        <v>179</v>
      </c>
      <c r="B93" t="s">
        <v>180</v>
      </c>
      <c r="C93" s="1">
        <v>45689</v>
      </c>
      <c r="D93">
        <v>21</v>
      </c>
      <c r="E93" t="s">
        <v>131</v>
      </c>
      <c r="F93" t="str">
        <f>VLOOKUP(E93,'states and regions'!A$2:B$38,2,FALSE)</f>
        <v>South East</v>
      </c>
      <c r="G93" t="s">
        <v>41</v>
      </c>
      <c r="H93" t="s">
        <v>30</v>
      </c>
      <c r="I93">
        <v>3</v>
      </c>
      <c r="J93" t="s">
        <v>50</v>
      </c>
      <c r="K93">
        <v>34</v>
      </c>
      <c r="L93" t="s">
        <v>65</v>
      </c>
      <c r="M93" s="10">
        <v>30000</v>
      </c>
      <c r="N93">
        <v>6</v>
      </c>
      <c r="O93" s="8">
        <v>180000</v>
      </c>
      <c r="P93">
        <v>134.19</v>
      </c>
      <c r="Q93" t="s">
        <v>24</v>
      </c>
      <c r="R93" t="s">
        <v>25</v>
      </c>
    </row>
    <row r="94" spans="1:18" hidden="1" x14ac:dyDescent="0.35">
      <c r="A94" t="s">
        <v>181</v>
      </c>
      <c r="B94" t="s">
        <v>182</v>
      </c>
      <c r="C94" s="1">
        <v>45689</v>
      </c>
      <c r="D94">
        <v>68</v>
      </c>
      <c r="E94" t="s">
        <v>90</v>
      </c>
      <c r="F94" t="str">
        <f>VLOOKUP(E94,'states and regions'!A$2:B$38,2,FALSE)</f>
        <v>North East</v>
      </c>
      <c r="G94" t="s">
        <v>36</v>
      </c>
      <c r="H94" t="s">
        <v>30</v>
      </c>
      <c r="I94">
        <v>5</v>
      </c>
      <c r="J94" t="s">
        <v>55</v>
      </c>
      <c r="K94">
        <v>43</v>
      </c>
      <c r="L94" t="s">
        <v>38</v>
      </c>
      <c r="M94" s="10">
        <v>20000</v>
      </c>
      <c r="N94">
        <v>13</v>
      </c>
      <c r="O94" s="8">
        <v>260000</v>
      </c>
      <c r="P94">
        <v>194.05</v>
      </c>
      <c r="Q94" t="s">
        <v>24</v>
      </c>
      <c r="R94" t="s">
        <v>76</v>
      </c>
    </row>
    <row r="95" spans="1:18" hidden="1" x14ac:dyDescent="0.35">
      <c r="A95" t="s">
        <v>181</v>
      </c>
      <c r="B95" t="s">
        <v>182</v>
      </c>
      <c r="C95" s="1">
        <v>45689</v>
      </c>
      <c r="D95">
        <v>68</v>
      </c>
      <c r="E95" t="s">
        <v>90</v>
      </c>
      <c r="F95" t="str">
        <f>VLOOKUP(E95,'states and regions'!A$2:B$38,2,FALSE)</f>
        <v>North East</v>
      </c>
      <c r="G95" t="s">
        <v>20</v>
      </c>
      <c r="H95" t="s">
        <v>30</v>
      </c>
      <c r="I95">
        <v>5</v>
      </c>
      <c r="J95" t="s">
        <v>55</v>
      </c>
      <c r="K95">
        <v>43</v>
      </c>
      <c r="L95" t="s">
        <v>58</v>
      </c>
      <c r="M95" s="10">
        <v>16000</v>
      </c>
      <c r="N95">
        <v>18</v>
      </c>
      <c r="O95" s="8">
        <v>288000</v>
      </c>
      <c r="P95">
        <v>131.69999999999999</v>
      </c>
      <c r="Q95" t="s">
        <v>24</v>
      </c>
      <c r="R95" t="s">
        <v>76</v>
      </c>
    </row>
    <row r="96" spans="1:18" hidden="1" x14ac:dyDescent="0.35">
      <c r="A96" t="s">
        <v>183</v>
      </c>
      <c r="B96" t="s">
        <v>184</v>
      </c>
      <c r="C96" s="1">
        <v>45717</v>
      </c>
      <c r="D96">
        <v>68</v>
      </c>
      <c r="E96" t="s">
        <v>49</v>
      </c>
      <c r="F96" t="str">
        <f>VLOOKUP(E96,'states and regions'!A$2:B$38,2,FALSE)</f>
        <v>South West</v>
      </c>
      <c r="G96" t="s">
        <v>29</v>
      </c>
      <c r="H96" t="s">
        <v>21</v>
      </c>
      <c r="I96">
        <v>5</v>
      </c>
      <c r="J96" t="s">
        <v>55</v>
      </c>
      <c r="K96">
        <v>34</v>
      </c>
      <c r="L96" t="s">
        <v>40</v>
      </c>
      <c r="M96" s="10">
        <v>500</v>
      </c>
      <c r="N96">
        <v>10</v>
      </c>
      <c r="O96" s="8">
        <v>5000</v>
      </c>
      <c r="P96">
        <v>110.07</v>
      </c>
      <c r="Q96" t="s">
        <v>39</v>
      </c>
    </row>
    <row r="97" spans="1:18" hidden="1" x14ac:dyDescent="0.35">
      <c r="A97" t="s">
        <v>183</v>
      </c>
      <c r="B97" t="s">
        <v>184</v>
      </c>
      <c r="C97" s="1">
        <v>45717</v>
      </c>
      <c r="D97">
        <v>68</v>
      </c>
      <c r="E97" t="s">
        <v>49</v>
      </c>
      <c r="F97" t="str">
        <f>VLOOKUP(E97,'states and regions'!A$2:B$38,2,FALSE)</f>
        <v>South West</v>
      </c>
      <c r="G97" t="s">
        <v>41</v>
      </c>
      <c r="H97" t="s">
        <v>21</v>
      </c>
      <c r="I97">
        <v>5</v>
      </c>
      <c r="J97" t="s">
        <v>55</v>
      </c>
      <c r="K97">
        <v>34</v>
      </c>
      <c r="L97" t="s">
        <v>71</v>
      </c>
      <c r="M97" s="10">
        <v>14500</v>
      </c>
      <c r="N97">
        <v>16</v>
      </c>
      <c r="O97" s="8">
        <v>232000</v>
      </c>
      <c r="P97">
        <v>176.23</v>
      </c>
      <c r="Q97" t="s">
        <v>39</v>
      </c>
    </row>
    <row r="98" spans="1:18" hidden="1" x14ac:dyDescent="0.35">
      <c r="A98" t="s">
        <v>183</v>
      </c>
      <c r="B98" t="s">
        <v>184</v>
      </c>
      <c r="C98" s="1">
        <v>45717</v>
      </c>
      <c r="D98">
        <v>68</v>
      </c>
      <c r="E98" t="s">
        <v>49</v>
      </c>
      <c r="F98" t="str">
        <f>VLOOKUP(E98,'states and regions'!A$2:B$38,2,FALSE)</f>
        <v>South West</v>
      </c>
      <c r="G98" t="s">
        <v>36</v>
      </c>
      <c r="H98" t="s">
        <v>21</v>
      </c>
      <c r="I98">
        <v>5</v>
      </c>
      <c r="J98" t="s">
        <v>55</v>
      </c>
      <c r="K98">
        <v>34</v>
      </c>
      <c r="L98" t="s">
        <v>38</v>
      </c>
      <c r="M98" s="10">
        <v>20000</v>
      </c>
      <c r="N98">
        <v>20</v>
      </c>
      <c r="O98" s="8">
        <v>400000</v>
      </c>
      <c r="P98">
        <v>6.26</v>
      </c>
      <c r="Q98" t="s">
        <v>39</v>
      </c>
    </row>
    <row r="99" spans="1:18" x14ac:dyDescent="0.35">
      <c r="A99" t="s">
        <v>185</v>
      </c>
      <c r="B99" t="s">
        <v>186</v>
      </c>
      <c r="C99" s="1">
        <v>45689</v>
      </c>
      <c r="D99">
        <v>36</v>
      </c>
      <c r="E99" t="s">
        <v>149</v>
      </c>
      <c r="F99" t="str">
        <f>VLOOKUP(E99,'states and regions'!A$2:B$38,2,FALSE)</f>
        <v>South East</v>
      </c>
      <c r="G99" t="s">
        <v>29</v>
      </c>
      <c r="H99" t="s">
        <v>21</v>
      </c>
      <c r="I99">
        <v>1</v>
      </c>
      <c r="J99" t="s">
        <v>37</v>
      </c>
      <c r="K99">
        <v>36</v>
      </c>
      <c r="L99" t="s">
        <v>83</v>
      </c>
      <c r="M99" s="10">
        <v>1000</v>
      </c>
      <c r="N99">
        <v>5</v>
      </c>
      <c r="O99" s="8">
        <v>5000</v>
      </c>
      <c r="P99">
        <v>129.72</v>
      </c>
      <c r="Q99" t="s">
        <v>24</v>
      </c>
      <c r="R99" t="s">
        <v>32</v>
      </c>
    </row>
    <row r="100" spans="1:18" hidden="1" x14ac:dyDescent="0.35">
      <c r="A100" t="s">
        <v>187</v>
      </c>
      <c r="B100" t="s">
        <v>188</v>
      </c>
      <c r="C100" s="1">
        <v>45689</v>
      </c>
      <c r="D100">
        <v>53</v>
      </c>
      <c r="E100" t="s">
        <v>189</v>
      </c>
      <c r="F100" t="str">
        <f>VLOOKUP(E100,'states and regions'!A$2:B$38,2,FALSE)</f>
        <v>North West</v>
      </c>
      <c r="G100" t="s">
        <v>29</v>
      </c>
      <c r="H100" t="s">
        <v>30</v>
      </c>
      <c r="I100">
        <v>4</v>
      </c>
      <c r="J100" t="s">
        <v>114</v>
      </c>
      <c r="K100">
        <v>27</v>
      </c>
      <c r="L100" t="s">
        <v>72</v>
      </c>
      <c r="M100" s="10">
        <v>350</v>
      </c>
      <c r="N100">
        <v>17</v>
      </c>
      <c r="O100" s="8">
        <v>5950</v>
      </c>
      <c r="P100">
        <v>184.41</v>
      </c>
      <c r="Q100" t="s">
        <v>24</v>
      </c>
      <c r="R100" t="s">
        <v>25</v>
      </c>
    </row>
    <row r="101" spans="1:18" hidden="1" x14ac:dyDescent="0.35">
      <c r="A101" t="s">
        <v>190</v>
      </c>
      <c r="B101" t="s">
        <v>191</v>
      </c>
      <c r="C101" s="1">
        <v>45717</v>
      </c>
      <c r="D101">
        <v>24</v>
      </c>
      <c r="E101" t="s">
        <v>192</v>
      </c>
      <c r="F101" t="str">
        <f>VLOOKUP(E101,'states and regions'!A$2:B$38,2,FALSE)</f>
        <v>South South</v>
      </c>
      <c r="G101" t="s">
        <v>29</v>
      </c>
      <c r="H101" t="s">
        <v>30</v>
      </c>
      <c r="I101">
        <v>1</v>
      </c>
      <c r="J101" t="s">
        <v>37</v>
      </c>
      <c r="K101">
        <v>22</v>
      </c>
      <c r="L101" t="s">
        <v>193</v>
      </c>
      <c r="M101" s="10">
        <v>6500</v>
      </c>
      <c r="N101">
        <v>11</v>
      </c>
      <c r="O101" s="8">
        <v>71500</v>
      </c>
      <c r="P101">
        <v>97.13</v>
      </c>
      <c r="Q101" t="s">
        <v>24</v>
      </c>
      <c r="R101" t="s">
        <v>96</v>
      </c>
    </row>
    <row r="102" spans="1:18" hidden="1" x14ac:dyDescent="0.35">
      <c r="A102" t="s">
        <v>190</v>
      </c>
      <c r="B102" t="s">
        <v>191</v>
      </c>
      <c r="C102" s="1">
        <v>45717</v>
      </c>
      <c r="D102">
        <v>24</v>
      </c>
      <c r="E102" t="s">
        <v>192</v>
      </c>
      <c r="F102" t="str">
        <f>VLOOKUP(E102,'states and regions'!A$2:B$38,2,FALSE)</f>
        <v>South South</v>
      </c>
      <c r="G102" t="s">
        <v>41</v>
      </c>
      <c r="H102" t="s">
        <v>30</v>
      </c>
      <c r="I102">
        <v>1</v>
      </c>
      <c r="J102" t="s">
        <v>37</v>
      </c>
      <c r="K102">
        <v>22</v>
      </c>
      <c r="L102" t="s">
        <v>62</v>
      </c>
      <c r="M102" s="10">
        <v>24000</v>
      </c>
      <c r="N102">
        <v>13</v>
      </c>
      <c r="O102" s="8">
        <v>312000</v>
      </c>
      <c r="P102">
        <v>152.69</v>
      </c>
      <c r="Q102" t="s">
        <v>24</v>
      </c>
      <c r="R102" t="s">
        <v>96</v>
      </c>
    </row>
    <row r="103" spans="1:18" hidden="1" x14ac:dyDescent="0.35">
      <c r="A103" t="s">
        <v>190</v>
      </c>
      <c r="B103" t="s">
        <v>191</v>
      </c>
      <c r="C103" s="1">
        <v>45717</v>
      </c>
      <c r="D103">
        <v>24</v>
      </c>
      <c r="E103" t="s">
        <v>192</v>
      </c>
      <c r="F103" t="str">
        <f>VLOOKUP(E103,'states and regions'!A$2:B$38,2,FALSE)</f>
        <v>South South</v>
      </c>
      <c r="G103" t="s">
        <v>29</v>
      </c>
      <c r="H103" t="s">
        <v>30</v>
      </c>
      <c r="I103">
        <v>1</v>
      </c>
      <c r="J103" t="s">
        <v>37</v>
      </c>
      <c r="K103">
        <v>22</v>
      </c>
      <c r="L103" t="s">
        <v>23</v>
      </c>
      <c r="M103" s="10">
        <v>35000</v>
      </c>
      <c r="N103">
        <v>7</v>
      </c>
      <c r="O103" s="8">
        <v>245000</v>
      </c>
      <c r="P103">
        <v>186.6</v>
      </c>
      <c r="Q103" t="s">
        <v>24</v>
      </c>
      <c r="R103" t="s">
        <v>96</v>
      </c>
    </row>
    <row r="104" spans="1:18" hidden="1" x14ac:dyDescent="0.35">
      <c r="A104" t="s">
        <v>194</v>
      </c>
      <c r="B104" t="s">
        <v>195</v>
      </c>
      <c r="C104" s="1">
        <v>45717</v>
      </c>
      <c r="D104">
        <v>65</v>
      </c>
      <c r="E104" t="s">
        <v>113</v>
      </c>
      <c r="F104" t="str">
        <f>VLOOKUP(E104,'states and regions'!A$2:B$38,2,FALSE)</f>
        <v>South West</v>
      </c>
      <c r="G104" t="s">
        <v>29</v>
      </c>
      <c r="H104" t="s">
        <v>30</v>
      </c>
      <c r="I104">
        <v>4</v>
      </c>
      <c r="J104" t="s">
        <v>114</v>
      </c>
      <c r="K104">
        <v>3</v>
      </c>
      <c r="L104" t="s">
        <v>164</v>
      </c>
      <c r="M104" s="10">
        <v>600</v>
      </c>
      <c r="N104">
        <v>2</v>
      </c>
      <c r="O104" s="8">
        <v>1200</v>
      </c>
      <c r="P104">
        <v>99.32</v>
      </c>
      <c r="Q104" t="s">
        <v>39</v>
      </c>
    </row>
    <row r="105" spans="1:18" hidden="1" x14ac:dyDescent="0.35">
      <c r="A105" t="s">
        <v>194</v>
      </c>
      <c r="B105" t="s">
        <v>195</v>
      </c>
      <c r="C105" s="1">
        <v>45717</v>
      </c>
      <c r="D105">
        <v>65</v>
      </c>
      <c r="E105" t="s">
        <v>113</v>
      </c>
      <c r="F105" t="str">
        <f>VLOOKUP(E105,'states and regions'!A$2:B$38,2,FALSE)</f>
        <v>South West</v>
      </c>
      <c r="G105" t="s">
        <v>36</v>
      </c>
      <c r="H105" t="s">
        <v>30</v>
      </c>
      <c r="I105">
        <v>4</v>
      </c>
      <c r="J105" t="s">
        <v>114</v>
      </c>
      <c r="K105">
        <v>3</v>
      </c>
      <c r="L105" t="s">
        <v>65</v>
      </c>
      <c r="M105" s="10">
        <v>30000</v>
      </c>
      <c r="N105">
        <v>19</v>
      </c>
      <c r="O105" s="8">
        <v>570000</v>
      </c>
      <c r="P105">
        <v>100.71</v>
      </c>
      <c r="Q105" t="s">
        <v>39</v>
      </c>
    </row>
    <row r="106" spans="1:18" hidden="1" x14ac:dyDescent="0.35">
      <c r="A106" t="s">
        <v>196</v>
      </c>
      <c r="B106" t="s">
        <v>197</v>
      </c>
      <c r="C106" s="1">
        <v>45689</v>
      </c>
      <c r="D106">
        <v>28</v>
      </c>
      <c r="E106" t="s">
        <v>198</v>
      </c>
      <c r="F106" t="str">
        <f>VLOOKUP(E106,'states and regions'!A$2:B$38,2,FALSE)</f>
        <v>North Central</v>
      </c>
      <c r="G106" t="s">
        <v>29</v>
      </c>
      <c r="H106" t="s">
        <v>21</v>
      </c>
      <c r="I106">
        <v>1</v>
      </c>
      <c r="J106" t="s">
        <v>37</v>
      </c>
      <c r="K106">
        <v>34</v>
      </c>
      <c r="L106" t="s">
        <v>23</v>
      </c>
      <c r="M106" s="10">
        <v>35000</v>
      </c>
      <c r="N106">
        <v>9</v>
      </c>
      <c r="O106" s="8">
        <v>315000</v>
      </c>
      <c r="P106">
        <v>156.41</v>
      </c>
      <c r="Q106" t="s">
        <v>39</v>
      </c>
    </row>
    <row r="107" spans="1:18" hidden="1" x14ac:dyDescent="0.35">
      <c r="A107" t="s">
        <v>196</v>
      </c>
      <c r="B107" t="s">
        <v>197</v>
      </c>
      <c r="C107" s="1">
        <v>45689</v>
      </c>
      <c r="D107">
        <v>28</v>
      </c>
      <c r="E107" t="s">
        <v>198</v>
      </c>
      <c r="F107" t="str">
        <f>VLOOKUP(E107,'states and regions'!A$2:B$38,2,FALSE)</f>
        <v>North Central</v>
      </c>
      <c r="G107" t="s">
        <v>41</v>
      </c>
      <c r="H107" t="s">
        <v>21</v>
      </c>
      <c r="I107">
        <v>1</v>
      </c>
      <c r="J107" t="s">
        <v>37</v>
      </c>
      <c r="K107">
        <v>34</v>
      </c>
      <c r="L107" t="s">
        <v>65</v>
      </c>
      <c r="M107" s="10">
        <v>30000</v>
      </c>
      <c r="N107">
        <v>13</v>
      </c>
      <c r="O107" s="8">
        <v>390000</v>
      </c>
      <c r="P107">
        <v>124.84</v>
      </c>
      <c r="Q107" t="s">
        <v>39</v>
      </c>
    </row>
    <row r="108" spans="1:18" hidden="1" x14ac:dyDescent="0.35">
      <c r="A108" t="s">
        <v>199</v>
      </c>
      <c r="B108" t="s">
        <v>200</v>
      </c>
      <c r="C108" s="1">
        <v>45689</v>
      </c>
      <c r="D108">
        <v>58</v>
      </c>
      <c r="E108" t="s">
        <v>86</v>
      </c>
      <c r="F108" t="str">
        <f>VLOOKUP(E108,'states and regions'!A$2:B$38,2,FALSE)</f>
        <v>North East</v>
      </c>
      <c r="G108" t="s">
        <v>36</v>
      </c>
      <c r="H108" t="s">
        <v>30</v>
      </c>
      <c r="I108">
        <v>5</v>
      </c>
      <c r="J108" t="s">
        <v>55</v>
      </c>
      <c r="K108">
        <v>21</v>
      </c>
      <c r="L108" t="s">
        <v>71</v>
      </c>
      <c r="M108" s="10">
        <v>14500</v>
      </c>
      <c r="N108">
        <v>14</v>
      </c>
      <c r="O108" s="8">
        <v>203000</v>
      </c>
      <c r="P108">
        <v>149.47999999999999</v>
      </c>
      <c r="Q108" t="s">
        <v>24</v>
      </c>
      <c r="R108" t="s">
        <v>76</v>
      </c>
    </row>
    <row r="109" spans="1:18" hidden="1" x14ac:dyDescent="0.35">
      <c r="A109" t="s">
        <v>201</v>
      </c>
      <c r="B109" t="s">
        <v>202</v>
      </c>
      <c r="C109" s="1">
        <v>45717</v>
      </c>
      <c r="D109">
        <v>28</v>
      </c>
      <c r="E109" t="s">
        <v>198</v>
      </c>
      <c r="F109" t="str">
        <f>VLOOKUP(E109,'states and regions'!A$2:B$38,2,FALSE)</f>
        <v>North Central</v>
      </c>
      <c r="G109" t="s">
        <v>36</v>
      </c>
      <c r="H109" t="s">
        <v>21</v>
      </c>
      <c r="I109">
        <v>1</v>
      </c>
      <c r="J109" t="s">
        <v>37</v>
      </c>
      <c r="K109">
        <v>45</v>
      </c>
      <c r="L109" t="s">
        <v>115</v>
      </c>
      <c r="M109" s="10">
        <v>25000</v>
      </c>
      <c r="N109">
        <v>5</v>
      </c>
      <c r="O109" s="8">
        <v>125000</v>
      </c>
      <c r="P109">
        <v>75.28</v>
      </c>
      <c r="Q109" t="s">
        <v>24</v>
      </c>
      <c r="R109" t="s">
        <v>32</v>
      </c>
    </row>
    <row r="110" spans="1:18" x14ac:dyDescent="0.35">
      <c r="A110" t="s">
        <v>203</v>
      </c>
      <c r="B110" t="s">
        <v>204</v>
      </c>
      <c r="C110" s="1">
        <v>45658</v>
      </c>
      <c r="D110">
        <v>68</v>
      </c>
      <c r="E110" t="s">
        <v>131</v>
      </c>
      <c r="F110" t="str">
        <f>VLOOKUP(E110,'states and regions'!A$2:B$38,2,FALSE)</f>
        <v>South East</v>
      </c>
      <c r="G110" t="s">
        <v>20</v>
      </c>
      <c r="H110" t="s">
        <v>21</v>
      </c>
      <c r="I110">
        <v>5</v>
      </c>
      <c r="J110" t="s">
        <v>55</v>
      </c>
      <c r="K110">
        <v>12</v>
      </c>
      <c r="L110" t="s">
        <v>46</v>
      </c>
      <c r="M110" s="10">
        <v>4500</v>
      </c>
      <c r="N110">
        <v>9</v>
      </c>
      <c r="O110" s="8">
        <v>40500</v>
      </c>
      <c r="P110">
        <v>92.5</v>
      </c>
      <c r="Q110" t="s">
        <v>39</v>
      </c>
    </row>
    <row r="111" spans="1:18" x14ac:dyDescent="0.35">
      <c r="A111" t="s">
        <v>203</v>
      </c>
      <c r="B111" t="s">
        <v>204</v>
      </c>
      <c r="C111" s="1">
        <v>45658</v>
      </c>
      <c r="D111">
        <v>68</v>
      </c>
      <c r="E111" t="s">
        <v>131</v>
      </c>
      <c r="F111" t="str">
        <f>VLOOKUP(E111,'states and regions'!A$2:B$38,2,FALSE)</f>
        <v>South East</v>
      </c>
      <c r="G111" t="s">
        <v>29</v>
      </c>
      <c r="H111" t="s">
        <v>21</v>
      </c>
      <c r="I111">
        <v>5</v>
      </c>
      <c r="J111" t="s">
        <v>55</v>
      </c>
      <c r="K111">
        <v>12</v>
      </c>
      <c r="L111" t="s">
        <v>31</v>
      </c>
      <c r="M111" s="10">
        <v>5500</v>
      </c>
      <c r="N111">
        <v>1</v>
      </c>
      <c r="O111" s="8">
        <v>5500</v>
      </c>
      <c r="P111">
        <v>51.44</v>
      </c>
      <c r="Q111" t="s">
        <v>39</v>
      </c>
    </row>
    <row r="112" spans="1:18" x14ac:dyDescent="0.35">
      <c r="A112" t="s">
        <v>203</v>
      </c>
      <c r="B112" t="s">
        <v>204</v>
      </c>
      <c r="C112" s="1">
        <v>45658</v>
      </c>
      <c r="D112">
        <v>68</v>
      </c>
      <c r="E112" t="s">
        <v>131</v>
      </c>
      <c r="F112" t="str">
        <f>VLOOKUP(E112,'states and regions'!A$2:B$38,2,FALSE)</f>
        <v>South East</v>
      </c>
      <c r="G112" t="s">
        <v>41</v>
      </c>
      <c r="H112" t="s">
        <v>21</v>
      </c>
      <c r="I112">
        <v>5</v>
      </c>
      <c r="J112" t="s">
        <v>55</v>
      </c>
      <c r="K112">
        <v>12</v>
      </c>
      <c r="L112" t="s">
        <v>71</v>
      </c>
      <c r="M112" s="10">
        <v>14500</v>
      </c>
      <c r="N112">
        <v>18</v>
      </c>
      <c r="O112" s="8">
        <v>261000</v>
      </c>
      <c r="P112">
        <v>180.29</v>
      </c>
      <c r="Q112" t="s">
        <v>39</v>
      </c>
    </row>
    <row r="113" spans="1:18" hidden="1" x14ac:dyDescent="0.35">
      <c r="A113" t="s">
        <v>205</v>
      </c>
      <c r="B113" t="s">
        <v>206</v>
      </c>
      <c r="C113" s="1">
        <v>45717</v>
      </c>
      <c r="D113">
        <v>25</v>
      </c>
      <c r="E113" t="s">
        <v>198</v>
      </c>
      <c r="F113" t="str">
        <f>VLOOKUP(E113,'states and regions'!A$2:B$38,2,FALSE)</f>
        <v>North Central</v>
      </c>
      <c r="G113" t="s">
        <v>36</v>
      </c>
      <c r="H113" t="s">
        <v>30</v>
      </c>
      <c r="I113">
        <v>4</v>
      </c>
      <c r="J113" t="s">
        <v>114</v>
      </c>
      <c r="K113">
        <v>38</v>
      </c>
      <c r="L113" t="s">
        <v>105</v>
      </c>
      <c r="M113" s="10">
        <v>75000</v>
      </c>
      <c r="N113">
        <v>4</v>
      </c>
      <c r="O113" s="8">
        <v>300000</v>
      </c>
      <c r="P113">
        <v>170.74</v>
      </c>
      <c r="Q113" t="s">
        <v>39</v>
      </c>
    </row>
    <row r="114" spans="1:18" hidden="1" x14ac:dyDescent="0.35">
      <c r="A114" t="s">
        <v>205</v>
      </c>
      <c r="B114" t="s">
        <v>206</v>
      </c>
      <c r="C114" s="1">
        <v>45717</v>
      </c>
      <c r="D114">
        <v>25</v>
      </c>
      <c r="E114" t="s">
        <v>198</v>
      </c>
      <c r="F114" t="str">
        <f>VLOOKUP(E114,'states and regions'!A$2:B$38,2,FALSE)</f>
        <v>North Central</v>
      </c>
      <c r="G114" t="s">
        <v>41</v>
      </c>
      <c r="H114" t="s">
        <v>30</v>
      </c>
      <c r="I114">
        <v>4</v>
      </c>
      <c r="J114" t="s">
        <v>114</v>
      </c>
      <c r="K114">
        <v>38</v>
      </c>
      <c r="L114" t="s">
        <v>38</v>
      </c>
      <c r="M114" s="10">
        <v>20000</v>
      </c>
      <c r="N114">
        <v>12</v>
      </c>
      <c r="O114" s="8">
        <v>240000</v>
      </c>
      <c r="P114">
        <v>76.58</v>
      </c>
      <c r="Q114" t="s">
        <v>39</v>
      </c>
    </row>
    <row r="115" spans="1:18" hidden="1" x14ac:dyDescent="0.35">
      <c r="A115" t="s">
        <v>207</v>
      </c>
      <c r="B115" t="s">
        <v>208</v>
      </c>
      <c r="C115" s="1">
        <v>45658</v>
      </c>
      <c r="D115">
        <v>53</v>
      </c>
      <c r="E115" t="s">
        <v>118</v>
      </c>
      <c r="F115" t="str">
        <f>VLOOKUP(E115,'states and regions'!A$2:B$38,2,FALSE)</f>
        <v>North West</v>
      </c>
      <c r="G115" t="s">
        <v>41</v>
      </c>
      <c r="H115" t="s">
        <v>30</v>
      </c>
      <c r="I115">
        <v>5</v>
      </c>
      <c r="J115" t="s">
        <v>55</v>
      </c>
      <c r="K115">
        <v>18</v>
      </c>
      <c r="L115" t="s">
        <v>65</v>
      </c>
      <c r="M115" s="10">
        <v>30000</v>
      </c>
      <c r="N115">
        <v>8</v>
      </c>
      <c r="O115" s="8">
        <v>240000</v>
      </c>
      <c r="P115">
        <v>155.26</v>
      </c>
      <c r="Q115" t="s">
        <v>39</v>
      </c>
    </row>
    <row r="116" spans="1:18" hidden="1" x14ac:dyDescent="0.35">
      <c r="A116" t="s">
        <v>207</v>
      </c>
      <c r="B116" t="s">
        <v>208</v>
      </c>
      <c r="C116" s="1">
        <v>45658</v>
      </c>
      <c r="D116">
        <v>53</v>
      </c>
      <c r="E116" t="s">
        <v>118</v>
      </c>
      <c r="F116" t="str">
        <f>VLOOKUP(E116,'states and regions'!A$2:B$38,2,FALSE)</f>
        <v>North West</v>
      </c>
      <c r="G116" t="s">
        <v>36</v>
      </c>
      <c r="H116" t="s">
        <v>30</v>
      </c>
      <c r="I116">
        <v>5</v>
      </c>
      <c r="J116" t="s">
        <v>55</v>
      </c>
      <c r="K116">
        <v>18</v>
      </c>
      <c r="L116" t="s">
        <v>115</v>
      </c>
      <c r="M116" s="10">
        <v>25000</v>
      </c>
      <c r="N116">
        <v>7</v>
      </c>
      <c r="O116" s="8">
        <v>175000</v>
      </c>
      <c r="P116">
        <v>44.19</v>
      </c>
      <c r="Q116" t="s">
        <v>39</v>
      </c>
    </row>
    <row r="117" spans="1:18" hidden="1" x14ac:dyDescent="0.35">
      <c r="A117" t="s">
        <v>207</v>
      </c>
      <c r="B117" t="s">
        <v>208</v>
      </c>
      <c r="C117" s="1">
        <v>45658</v>
      </c>
      <c r="D117">
        <v>53</v>
      </c>
      <c r="E117" t="s">
        <v>118</v>
      </c>
      <c r="F117" t="str">
        <f>VLOOKUP(E117,'states and regions'!A$2:B$38,2,FALSE)</f>
        <v>North West</v>
      </c>
      <c r="G117" t="s">
        <v>20</v>
      </c>
      <c r="H117" t="s">
        <v>30</v>
      </c>
      <c r="I117">
        <v>5</v>
      </c>
      <c r="J117" t="s">
        <v>55</v>
      </c>
      <c r="K117">
        <v>18</v>
      </c>
      <c r="L117" t="s">
        <v>51</v>
      </c>
      <c r="M117" s="10">
        <v>9000</v>
      </c>
      <c r="N117">
        <v>5</v>
      </c>
      <c r="O117" s="8">
        <v>45000</v>
      </c>
      <c r="P117">
        <v>135.71</v>
      </c>
      <c r="Q117" t="s">
        <v>39</v>
      </c>
    </row>
    <row r="118" spans="1:18" x14ac:dyDescent="0.35">
      <c r="A118" t="s">
        <v>209</v>
      </c>
      <c r="B118" t="s">
        <v>210</v>
      </c>
      <c r="C118" s="1">
        <v>45717</v>
      </c>
      <c r="D118">
        <v>21</v>
      </c>
      <c r="E118" t="s">
        <v>149</v>
      </c>
      <c r="F118" t="str">
        <f>VLOOKUP(E118,'states and regions'!A$2:B$38,2,FALSE)</f>
        <v>South East</v>
      </c>
      <c r="G118" t="s">
        <v>29</v>
      </c>
      <c r="H118" t="s">
        <v>30</v>
      </c>
      <c r="I118">
        <v>2</v>
      </c>
      <c r="J118" t="s">
        <v>22</v>
      </c>
      <c r="K118">
        <v>3</v>
      </c>
      <c r="L118" t="s">
        <v>72</v>
      </c>
      <c r="M118" s="10">
        <v>350</v>
      </c>
      <c r="N118">
        <v>18</v>
      </c>
      <c r="O118" s="8">
        <v>6300</v>
      </c>
      <c r="P118">
        <v>26.87</v>
      </c>
      <c r="Q118" t="s">
        <v>24</v>
      </c>
      <c r="R118" t="s">
        <v>96</v>
      </c>
    </row>
    <row r="119" spans="1:18" x14ac:dyDescent="0.35">
      <c r="A119" t="s">
        <v>209</v>
      </c>
      <c r="B119" t="s">
        <v>210</v>
      </c>
      <c r="C119" s="1">
        <v>45717</v>
      </c>
      <c r="D119">
        <v>21</v>
      </c>
      <c r="E119" t="s">
        <v>149</v>
      </c>
      <c r="F119" t="str">
        <f>VLOOKUP(E119,'states and regions'!A$2:B$38,2,FALSE)</f>
        <v>South East</v>
      </c>
      <c r="G119" t="s">
        <v>41</v>
      </c>
      <c r="H119" t="s">
        <v>30</v>
      </c>
      <c r="I119">
        <v>2</v>
      </c>
      <c r="J119" t="s">
        <v>22</v>
      </c>
      <c r="K119">
        <v>3</v>
      </c>
      <c r="L119" t="s">
        <v>65</v>
      </c>
      <c r="M119" s="10">
        <v>30000</v>
      </c>
      <c r="N119">
        <v>9</v>
      </c>
      <c r="O119" s="8">
        <v>270000</v>
      </c>
      <c r="P119">
        <v>106.41</v>
      </c>
      <c r="Q119" t="s">
        <v>24</v>
      </c>
      <c r="R119" t="s">
        <v>96</v>
      </c>
    </row>
    <row r="120" spans="1:18" hidden="1" x14ac:dyDescent="0.35">
      <c r="A120" t="s">
        <v>211</v>
      </c>
      <c r="B120" t="s">
        <v>212</v>
      </c>
      <c r="C120" s="1">
        <v>45717</v>
      </c>
      <c r="D120">
        <v>48</v>
      </c>
      <c r="E120" t="s">
        <v>213</v>
      </c>
      <c r="F120" t="str">
        <f>VLOOKUP(E120,'states and regions'!A$2:B$38,2,FALSE)</f>
        <v>North East</v>
      </c>
      <c r="G120" t="s">
        <v>20</v>
      </c>
      <c r="H120" t="s">
        <v>30</v>
      </c>
      <c r="I120">
        <v>1</v>
      </c>
      <c r="J120" t="s">
        <v>37</v>
      </c>
      <c r="K120">
        <v>48</v>
      </c>
      <c r="L120" t="s">
        <v>46</v>
      </c>
      <c r="M120" s="10">
        <v>4500</v>
      </c>
      <c r="N120">
        <v>13</v>
      </c>
      <c r="O120" s="8">
        <v>58500</v>
      </c>
      <c r="P120">
        <v>172.1</v>
      </c>
      <c r="Q120" t="s">
        <v>39</v>
      </c>
    </row>
    <row r="121" spans="1:18" hidden="1" x14ac:dyDescent="0.35">
      <c r="A121" t="s">
        <v>214</v>
      </c>
      <c r="B121" t="s">
        <v>215</v>
      </c>
      <c r="C121" s="1">
        <v>45658</v>
      </c>
      <c r="D121">
        <v>27</v>
      </c>
      <c r="E121" t="s">
        <v>82</v>
      </c>
      <c r="F121" t="str">
        <f>VLOOKUP(E121,'states and regions'!A$2:B$38,2,FALSE)</f>
        <v>North West</v>
      </c>
      <c r="G121" t="s">
        <v>36</v>
      </c>
      <c r="H121" t="s">
        <v>21</v>
      </c>
      <c r="I121">
        <v>4</v>
      </c>
      <c r="J121" t="s">
        <v>114</v>
      </c>
      <c r="K121">
        <v>17</v>
      </c>
      <c r="L121" t="s">
        <v>115</v>
      </c>
      <c r="M121" s="10">
        <v>25000</v>
      </c>
      <c r="N121">
        <v>8</v>
      </c>
      <c r="O121" s="8">
        <v>200000</v>
      </c>
      <c r="P121">
        <v>22.12</v>
      </c>
      <c r="Q121" t="s">
        <v>39</v>
      </c>
    </row>
    <row r="122" spans="1:18" hidden="1" x14ac:dyDescent="0.35">
      <c r="A122" t="s">
        <v>214</v>
      </c>
      <c r="B122" t="s">
        <v>215</v>
      </c>
      <c r="C122" s="1">
        <v>45658</v>
      </c>
      <c r="D122">
        <v>27</v>
      </c>
      <c r="E122" t="s">
        <v>82</v>
      </c>
      <c r="F122" t="str">
        <f>VLOOKUP(E122,'states and regions'!A$2:B$38,2,FALSE)</f>
        <v>North West</v>
      </c>
      <c r="G122" t="s">
        <v>29</v>
      </c>
      <c r="H122" t="s">
        <v>21</v>
      </c>
      <c r="I122">
        <v>4</v>
      </c>
      <c r="J122" t="s">
        <v>114</v>
      </c>
      <c r="K122">
        <v>17</v>
      </c>
      <c r="L122" t="s">
        <v>31</v>
      </c>
      <c r="M122" s="10">
        <v>5500</v>
      </c>
      <c r="N122">
        <v>18</v>
      </c>
      <c r="O122" s="8">
        <v>99000</v>
      </c>
      <c r="P122">
        <v>5.49</v>
      </c>
      <c r="Q122" t="s">
        <v>39</v>
      </c>
    </row>
    <row r="123" spans="1:18" hidden="1" x14ac:dyDescent="0.35">
      <c r="A123" t="s">
        <v>214</v>
      </c>
      <c r="B123" t="s">
        <v>215</v>
      </c>
      <c r="C123" s="1">
        <v>45658</v>
      </c>
      <c r="D123">
        <v>27</v>
      </c>
      <c r="E123" t="s">
        <v>82</v>
      </c>
      <c r="F123" t="str">
        <f>VLOOKUP(E123,'states and regions'!A$2:B$38,2,FALSE)</f>
        <v>North West</v>
      </c>
      <c r="G123" t="s">
        <v>20</v>
      </c>
      <c r="H123" t="s">
        <v>21</v>
      </c>
      <c r="I123">
        <v>4</v>
      </c>
      <c r="J123" t="s">
        <v>114</v>
      </c>
      <c r="K123">
        <v>17</v>
      </c>
      <c r="L123" t="s">
        <v>51</v>
      </c>
      <c r="M123" s="10">
        <v>9000</v>
      </c>
      <c r="N123">
        <v>8</v>
      </c>
      <c r="O123" s="8">
        <v>72000</v>
      </c>
      <c r="P123">
        <v>183.09</v>
      </c>
      <c r="Q123" t="s">
        <v>39</v>
      </c>
    </row>
    <row r="124" spans="1:18" x14ac:dyDescent="0.35">
      <c r="A124" t="s">
        <v>216</v>
      </c>
      <c r="B124" t="s">
        <v>217</v>
      </c>
      <c r="C124" s="1">
        <v>45689</v>
      </c>
      <c r="D124">
        <v>75</v>
      </c>
      <c r="E124" t="s">
        <v>149</v>
      </c>
      <c r="F124" t="str">
        <f>VLOOKUP(E124,'states and regions'!A$2:B$38,2,FALSE)</f>
        <v>South East</v>
      </c>
      <c r="G124" t="s">
        <v>29</v>
      </c>
      <c r="H124" t="s">
        <v>30</v>
      </c>
      <c r="I124">
        <v>1</v>
      </c>
      <c r="J124" t="s">
        <v>37</v>
      </c>
      <c r="K124">
        <v>8</v>
      </c>
      <c r="L124" t="s">
        <v>83</v>
      </c>
      <c r="M124" s="10">
        <v>1000</v>
      </c>
      <c r="N124">
        <v>18</v>
      </c>
      <c r="O124" s="8">
        <v>18000</v>
      </c>
      <c r="P124">
        <v>47.34</v>
      </c>
      <c r="Q124" t="s">
        <v>39</v>
      </c>
    </row>
    <row r="125" spans="1:18" x14ac:dyDescent="0.35">
      <c r="A125" t="s">
        <v>216</v>
      </c>
      <c r="B125" t="s">
        <v>217</v>
      </c>
      <c r="C125" s="1">
        <v>45689</v>
      </c>
      <c r="D125">
        <v>75</v>
      </c>
      <c r="E125" t="s">
        <v>149</v>
      </c>
      <c r="F125" t="str">
        <f>VLOOKUP(E125,'states and regions'!A$2:B$38,2,FALSE)</f>
        <v>South East</v>
      </c>
      <c r="G125" t="s">
        <v>41</v>
      </c>
      <c r="H125" t="s">
        <v>30</v>
      </c>
      <c r="I125">
        <v>1</v>
      </c>
      <c r="J125" t="s">
        <v>37</v>
      </c>
      <c r="K125">
        <v>8</v>
      </c>
      <c r="L125" t="s">
        <v>38</v>
      </c>
      <c r="M125" s="10">
        <v>20000</v>
      </c>
      <c r="N125">
        <v>12</v>
      </c>
      <c r="O125" s="8">
        <v>240000</v>
      </c>
      <c r="P125">
        <v>78.03</v>
      </c>
      <c r="Q125" t="s">
        <v>39</v>
      </c>
    </row>
    <row r="126" spans="1:18" hidden="1" x14ac:dyDescent="0.35">
      <c r="A126" t="s">
        <v>218</v>
      </c>
      <c r="B126" t="s">
        <v>219</v>
      </c>
      <c r="C126" s="1">
        <v>45658</v>
      </c>
      <c r="D126">
        <v>69</v>
      </c>
      <c r="E126" t="s">
        <v>54</v>
      </c>
      <c r="F126" t="str">
        <f>VLOOKUP(E126,'states and regions'!A$2:B$38,2,FALSE)</f>
        <v>North Central</v>
      </c>
      <c r="G126" t="s">
        <v>41</v>
      </c>
      <c r="H126" t="s">
        <v>30</v>
      </c>
      <c r="I126">
        <v>4</v>
      </c>
      <c r="J126" t="s">
        <v>114</v>
      </c>
      <c r="K126">
        <v>42</v>
      </c>
      <c r="L126" t="s">
        <v>65</v>
      </c>
      <c r="M126" s="10">
        <v>30000</v>
      </c>
      <c r="N126">
        <v>15</v>
      </c>
      <c r="O126" s="8">
        <v>450000</v>
      </c>
      <c r="P126">
        <v>43.85</v>
      </c>
      <c r="Q126" t="s">
        <v>39</v>
      </c>
    </row>
    <row r="127" spans="1:18" hidden="1" x14ac:dyDescent="0.35">
      <c r="A127" t="s">
        <v>218</v>
      </c>
      <c r="B127" t="s">
        <v>219</v>
      </c>
      <c r="C127" s="1">
        <v>45658</v>
      </c>
      <c r="D127">
        <v>69</v>
      </c>
      <c r="E127" t="s">
        <v>54</v>
      </c>
      <c r="F127" t="str">
        <f>VLOOKUP(E127,'states and regions'!A$2:B$38,2,FALSE)</f>
        <v>North Central</v>
      </c>
      <c r="G127" t="s">
        <v>36</v>
      </c>
      <c r="H127" t="s">
        <v>30</v>
      </c>
      <c r="I127">
        <v>4</v>
      </c>
      <c r="J127" t="s">
        <v>114</v>
      </c>
      <c r="K127">
        <v>42</v>
      </c>
      <c r="L127" t="s">
        <v>71</v>
      </c>
      <c r="M127" s="10">
        <v>14500</v>
      </c>
      <c r="N127">
        <v>4</v>
      </c>
      <c r="O127" s="8">
        <v>58000</v>
      </c>
      <c r="P127">
        <v>171.16</v>
      </c>
      <c r="Q127" t="s">
        <v>39</v>
      </c>
    </row>
    <row r="128" spans="1:18" hidden="1" x14ac:dyDescent="0.35">
      <c r="A128" t="s">
        <v>220</v>
      </c>
      <c r="B128" t="s">
        <v>221</v>
      </c>
      <c r="C128" s="1">
        <v>45689</v>
      </c>
      <c r="D128">
        <v>61</v>
      </c>
      <c r="E128" t="s">
        <v>49</v>
      </c>
      <c r="F128" t="str">
        <f>VLOOKUP(E128,'states and regions'!A$2:B$38,2,FALSE)</f>
        <v>South West</v>
      </c>
      <c r="G128" t="s">
        <v>41</v>
      </c>
      <c r="H128" t="s">
        <v>30</v>
      </c>
      <c r="I128">
        <v>1</v>
      </c>
      <c r="J128" t="s">
        <v>37</v>
      </c>
      <c r="K128">
        <v>18</v>
      </c>
      <c r="L128" t="s">
        <v>38</v>
      </c>
      <c r="M128" s="10">
        <v>20000</v>
      </c>
      <c r="N128">
        <v>20</v>
      </c>
      <c r="O128" s="8">
        <v>400000</v>
      </c>
      <c r="P128">
        <v>128.52000000000001</v>
      </c>
      <c r="Q128" t="s">
        <v>39</v>
      </c>
    </row>
    <row r="129" spans="1:18" hidden="1" x14ac:dyDescent="0.35">
      <c r="A129" t="s">
        <v>220</v>
      </c>
      <c r="B129" t="s">
        <v>221</v>
      </c>
      <c r="C129" s="1">
        <v>45689</v>
      </c>
      <c r="D129">
        <v>61</v>
      </c>
      <c r="E129" t="s">
        <v>49</v>
      </c>
      <c r="F129" t="str">
        <f>VLOOKUP(E129,'states and regions'!A$2:B$38,2,FALSE)</f>
        <v>South West</v>
      </c>
      <c r="G129" t="s">
        <v>36</v>
      </c>
      <c r="H129" t="s">
        <v>30</v>
      </c>
      <c r="I129">
        <v>1</v>
      </c>
      <c r="J129" t="s">
        <v>37</v>
      </c>
      <c r="K129">
        <v>18</v>
      </c>
      <c r="L129" t="s">
        <v>42</v>
      </c>
      <c r="M129" s="10">
        <v>9000</v>
      </c>
      <c r="N129">
        <v>11</v>
      </c>
      <c r="O129" s="8">
        <v>99000</v>
      </c>
      <c r="P129">
        <v>10.59</v>
      </c>
      <c r="Q129" t="s">
        <v>39</v>
      </c>
    </row>
    <row r="130" spans="1:18" hidden="1" x14ac:dyDescent="0.35">
      <c r="A130" t="s">
        <v>222</v>
      </c>
      <c r="B130" t="s">
        <v>223</v>
      </c>
      <c r="C130" s="1">
        <v>45689</v>
      </c>
      <c r="D130">
        <v>32</v>
      </c>
      <c r="E130" t="s">
        <v>79</v>
      </c>
      <c r="F130" t="str">
        <f>VLOOKUP(E130,'states and regions'!A$2:B$38,2,FALSE)</f>
        <v>South West</v>
      </c>
      <c r="G130" t="s">
        <v>36</v>
      </c>
      <c r="H130" t="s">
        <v>21</v>
      </c>
      <c r="I130">
        <v>5</v>
      </c>
      <c r="J130" t="s">
        <v>55</v>
      </c>
      <c r="K130">
        <v>54</v>
      </c>
      <c r="L130" t="s">
        <v>65</v>
      </c>
      <c r="M130" s="10">
        <v>30000</v>
      </c>
      <c r="N130">
        <v>20</v>
      </c>
      <c r="O130" s="8">
        <v>600000</v>
      </c>
      <c r="P130">
        <v>157.83000000000001</v>
      </c>
      <c r="Q130" t="s">
        <v>24</v>
      </c>
      <c r="R130" t="s">
        <v>32</v>
      </c>
    </row>
    <row r="131" spans="1:18" hidden="1" x14ac:dyDescent="0.35">
      <c r="A131" t="s">
        <v>224</v>
      </c>
      <c r="B131" t="s">
        <v>225</v>
      </c>
      <c r="C131" s="1">
        <v>45717</v>
      </c>
      <c r="D131">
        <v>51</v>
      </c>
      <c r="E131" t="s">
        <v>54</v>
      </c>
      <c r="F131" t="str">
        <f>VLOOKUP(E131,'states and regions'!A$2:B$38,2,FALSE)</f>
        <v>North Central</v>
      </c>
      <c r="G131" t="s">
        <v>20</v>
      </c>
      <c r="H131" t="s">
        <v>21</v>
      </c>
      <c r="I131">
        <v>2</v>
      </c>
      <c r="J131" t="s">
        <v>22</v>
      </c>
      <c r="K131">
        <v>35</v>
      </c>
      <c r="L131" t="s">
        <v>58</v>
      </c>
      <c r="M131" s="10">
        <v>16000</v>
      </c>
      <c r="N131">
        <v>8</v>
      </c>
      <c r="O131" s="8">
        <v>128000</v>
      </c>
      <c r="P131">
        <v>71.97</v>
      </c>
      <c r="Q131" t="s">
        <v>24</v>
      </c>
      <c r="R131" t="s">
        <v>32</v>
      </c>
    </row>
    <row r="132" spans="1:18" x14ac:dyDescent="0.35">
      <c r="A132" t="s">
        <v>226</v>
      </c>
      <c r="B132" t="s">
        <v>227</v>
      </c>
      <c r="C132" s="1">
        <v>45689</v>
      </c>
      <c r="D132">
        <v>18</v>
      </c>
      <c r="E132" t="s">
        <v>131</v>
      </c>
      <c r="F132" t="str">
        <f>VLOOKUP(E132,'states and regions'!A$2:B$38,2,FALSE)</f>
        <v>South East</v>
      </c>
      <c r="G132" t="s">
        <v>20</v>
      </c>
      <c r="H132" t="s">
        <v>30</v>
      </c>
      <c r="I132">
        <v>4</v>
      </c>
      <c r="J132" t="s">
        <v>114</v>
      </c>
      <c r="K132">
        <v>4</v>
      </c>
      <c r="L132" t="s">
        <v>46</v>
      </c>
      <c r="M132" s="10">
        <v>4500</v>
      </c>
      <c r="N132">
        <v>4</v>
      </c>
      <c r="O132" s="8">
        <v>18000</v>
      </c>
      <c r="P132">
        <v>102.89</v>
      </c>
      <c r="Q132" t="s">
        <v>39</v>
      </c>
    </row>
    <row r="133" spans="1:18" hidden="1" x14ac:dyDescent="0.35">
      <c r="A133" t="s">
        <v>228</v>
      </c>
      <c r="B133" t="s">
        <v>229</v>
      </c>
      <c r="C133" s="1">
        <v>45717</v>
      </c>
      <c r="D133">
        <v>80</v>
      </c>
      <c r="E133" t="s">
        <v>113</v>
      </c>
      <c r="F133" t="str">
        <f>VLOOKUP(E133,'states and regions'!A$2:B$38,2,FALSE)</f>
        <v>South West</v>
      </c>
      <c r="G133" t="s">
        <v>41</v>
      </c>
      <c r="H133" t="s">
        <v>21</v>
      </c>
      <c r="I133">
        <v>4</v>
      </c>
      <c r="J133" t="s">
        <v>114</v>
      </c>
      <c r="K133">
        <v>47</v>
      </c>
      <c r="L133" t="s">
        <v>71</v>
      </c>
      <c r="M133" s="10">
        <v>14500</v>
      </c>
      <c r="N133">
        <v>14</v>
      </c>
      <c r="O133" s="8">
        <v>203000</v>
      </c>
      <c r="P133">
        <v>169.54</v>
      </c>
      <c r="Q133" t="s">
        <v>39</v>
      </c>
    </row>
    <row r="134" spans="1:18" hidden="1" x14ac:dyDescent="0.35">
      <c r="A134" t="s">
        <v>230</v>
      </c>
      <c r="B134" t="s">
        <v>231</v>
      </c>
      <c r="C134" s="1">
        <v>45658</v>
      </c>
      <c r="D134">
        <v>78</v>
      </c>
      <c r="E134" t="s">
        <v>198</v>
      </c>
      <c r="F134" t="str">
        <f>VLOOKUP(E134,'states and regions'!A$2:B$38,2,FALSE)</f>
        <v>North Central</v>
      </c>
      <c r="G134" t="s">
        <v>20</v>
      </c>
      <c r="H134" t="s">
        <v>21</v>
      </c>
      <c r="I134">
        <v>3</v>
      </c>
      <c r="J134" t="s">
        <v>50</v>
      </c>
      <c r="K134">
        <v>58</v>
      </c>
      <c r="L134" t="s">
        <v>51</v>
      </c>
      <c r="M134" s="10">
        <v>9000</v>
      </c>
      <c r="N134">
        <v>19</v>
      </c>
      <c r="O134" s="8">
        <v>171000</v>
      </c>
      <c r="P134">
        <v>125.05</v>
      </c>
      <c r="Q134" t="s">
        <v>39</v>
      </c>
    </row>
    <row r="135" spans="1:18" hidden="1" x14ac:dyDescent="0.35">
      <c r="A135" t="s">
        <v>232</v>
      </c>
      <c r="B135" t="s">
        <v>233</v>
      </c>
      <c r="C135" s="1">
        <v>45689</v>
      </c>
      <c r="D135">
        <v>64</v>
      </c>
      <c r="E135" t="s">
        <v>75</v>
      </c>
      <c r="F135" t="str">
        <f>VLOOKUP(E135,'states and regions'!A$2:B$38,2,FALSE)</f>
        <v>North East</v>
      </c>
      <c r="G135" t="s">
        <v>29</v>
      </c>
      <c r="H135" t="s">
        <v>30</v>
      </c>
      <c r="I135">
        <v>1</v>
      </c>
      <c r="J135" t="s">
        <v>37</v>
      </c>
      <c r="K135">
        <v>30</v>
      </c>
      <c r="L135" t="s">
        <v>23</v>
      </c>
      <c r="M135" s="10">
        <v>35000</v>
      </c>
      <c r="N135">
        <v>8</v>
      </c>
      <c r="O135" s="8">
        <v>280000</v>
      </c>
      <c r="P135">
        <v>90.59</v>
      </c>
      <c r="Q135" t="s">
        <v>39</v>
      </c>
    </row>
    <row r="136" spans="1:18" hidden="1" x14ac:dyDescent="0.35">
      <c r="A136" t="s">
        <v>234</v>
      </c>
      <c r="B136" t="s">
        <v>235</v>
      </c>
      <c r="C136" s="1">
        <v>45658</v>
      </c>
      <c r="D136">
        <v>59</v>
      </c>
      <c r="E136" t="s">
        <v>35</v>
      </c>
      <c r="F136" t="str">
        <f>VLOOKUP(E136,'states and regions'!A$2:B$38,2,FALSE)</f>
        <v>North West</v>
      </c>
      <c r="G136" t="s">
        <v>36</v>
      </c>
      <c r="H136" t="s">
        <v>30</v>
      </c>
      <c r="I136">
        <v>3</v>
      </c>
      <c r="J136" t="s">
        <v>50</v>
      </c>
      <c r="K136">
        <v>27</v>
      </c>
      <c r="L136" t="s">
        <v>57</v>
      </c>
      <c r="M136" s="10">
        <v>150000</v>
      </c>
      <c r="N136">
        <v>3</v>
      </c>
      <c r="O136" s="8">
        <v>450000</v>
      </c>
      <c r="P136">
        <v>13.89</v>
      </c>
      <c r="Q136" t="s">
        <v>39</v>
      </c>
    </row>
    <row r="137" spans="1:18" hidden="1" x14ac:dyDescent="0.35">
      <c r="A137" t="s">
        <v>234</v>
      </c>
      <c r="B137" t="s">
        <v>235</v>
      </c>
      <c r="C137" s="1">
        <v>45658</v>
      </c>
      <c r="D137">
        <v>59</v>
      </c>
      <c r="E137" t="s">
        <v>35</v>
      </c>
      <c r="F137" t="str">
        <f>VLOOKUP(E137,'states and regions'!A$2:B$38,2,FALSE)</f>
        <v>North West</v>
      </c>
      <c r="G137" t="s">
        <v>20</v>
      </c>
      <c r="H137" t="s">
        <v>30</v>
      </c>
      <c r="I137">
        <v>3</v>
      </c>
      <c r="J137" t="s">
        <v>50</v>
      </c>
      <c r="K137">
        <v>27</v>
      </c>
      <c r="L137" t="s">
        <v>58</v>
      </c>
      <c r="M137" s="10">
        <v>16000</v>
      </c>
      <c r="N137">
        <v>12</v>
      </c>
      <c r="O137" s="8">
        <v>192000</v>
      </c>
      <c r="P137">
        <v>86.66</v>
      </c>
      <c r="Q137" t="s">
        <v>39</v>
      </c>
    </row>
    <row r="138" spans="1:18" hidden="1" x14ac:dyDescent="0.35">
      <c r="A138" t="s">
        <v>234</v>
      </c>
      <c r="B138" t="s">
        <v>235</v>
      </c>
      <c r="C138" s="1">
        <v>45658</v>
      </c>
      <c r="D138">
        <v>59</v>
      </c>
      <c r="E138" t="s">
        <v>35</v>
      </c>
      <c r="F138" t="str">
        <f>VLOOKUP(E138,'states and regions'!A$2:B$38,2,FALSE)</f>
        <v>North West</v>
      </c>
      <c r="G138" t="s">
        <v>41</v>
      </c>
      <c r="H138" t="s">
        <v>30</v>
      </c>
      <c r="I138">
        <v>3</v>
      </c>
      <c r="J138" t="s">
        <v>50</v>
      </c>
      <c r="K138">
        <v>27</v>
      </c>
      <c r="L138" t="s">
        <v>38</v>
      </c>
      <c r="M138" s="10">
        <v>20000</v>
      </c>
      <c r="N138">
        <v>19</v>
      </c>
      <c r="O138" s="8">
        <v>380000</v>
      </c>
      <c r="P138">
        <v>111.5</v>
      </c>
      <c r="Q138" t="s">
        <v>39</v>
      </c>
    </row>
    <row r="139" spans="1:18" hidden="1" x14ac:dyDescent="0.35">
      <c r="A139" t="s">
        <v>236</v>
      </c>
      <c r="B139" t="s">
        <v>237</v>
      </c>
      <c r="C139" s="1">
        <v>45689</v>
      </c>
      <c r="D139">
        <v>31</v>
      </c>
      <c r="E139" t="s">
        <v>110</v>
      </c>
      <c r="F139" t="str">
        <f>VLOOKUP(E139,'states and regions'!A$2:B$38,2,FALSE)</f>
        <v>North Central</v>
      </c>
      <c r="G139" t="s">
        <v>36</v>
      </c>
      <c r="H139" t="s">
        <v>30</v>
      </c>
      <c r="I139">
        <v>1</v>
      </c>
      <c r="J139" t="s">
        <v>37</v>
      </c>
      <c r="K139">
        <v>56</v>
      </c>
      <c r="L139" t="s">
        <v>71</v>
      </c>
      <c r="M139" s="10">
        <v>14500</v>
      </c>
      <c r="N139">
        <v>16</v>
      </c>
      <c r="O139" s="8">
        <v>232000</v>
      </c>
      <c r="P139">
        <v>31.37</v>
      </c>
      <c r="Q139" t="s">
        <v>39</v>
      </c>
    </row>
    <row r="140" spans="1:18" hidden="1" x14ac:dyDescent="0.35">
      <c r="A140" t="s">
        <v>236</v>
      </c>
      <c r="B140" t="s">
        <v>237</v>
      </c>
      <c r="C140" s="1">
        <v>45689</v>
      </c>
      <c r="D140">
        <v>31</v>
      </c>
      <c r="E140" t="s">
        <v>110</v>
      </c>
      <c r="F140" t="str">
        <f>VLOOKUP(E140,'states and regions'!A$2:B$38,2,FALSE)</f>
        <v>North Central</v>
      </c>
      <c r="G140" t="s">
        <v>20</v>
      </c>
      <c r="H140" t="s">
        <v>30</v>
      </c>
      <c r="I140">
        <v>1</v>
      </c>
      <c r="J140" t="s">
        <v>37</v>
      </c>
      <c r="K140">
        <v>56</v>
      </c>
      <c r="L140" t="s">
        <v>46</v>
      </c>
      <c r="M140" s="10">
        <v>4500</v>
      </c>
      <c r="N140">
        <v>12</v>
      </c>
      <c r="O140" s="8">
        <v>54000</v>
      </c>
      <c r="P140">
        <v>169.53</v>
      </c>
      <c r="Q140" t="s">
        <v>39</v>
      </c>
    </row>
    <row r="141" spans="1:18" hidden="1" x14ac:dyDescent="0.35">
      <c r="A141" t="s">
        <v>236</v>
      </c>
      <c r="B141" t="s">
        <v>237</v>
      </c>
      <c r="C141" s="1">
        <v>45689</v>
      </c>
      <c r="D141">
        <v>31</v>
      </c>
      <c r="E141" t="s">
        <v>110</v>
      </c>
      <c r="F141" t="str">
        <f>VLOOKUP(E141,'states and regions'!A$2:B$38,2,FALSE)</f>
        <v>North Central</v>
      </c>
      <c r="G141" t="s">
        <v>41</v>
      </c>
      <c r="H141" t="s">
        <v>30</v>
      </c>
      <c r="I141">
        <v>1</v>
      </c>
      <c r="J141" t="s">
        <v>37</v>
      </c>
      <c r="K141">
        <v>56</v>
      </c>
      <c r="L141" t="s">
        <v>62</v>
      </c>
      <c r="M141" s="10">
        <v>24000</v>
      </c>
      <c r="N141">
        <v>9</v>
      </c>
      <c r="O141" s="8">
        <v>216000</v>
      </c>
      <c r="P141">
        <v>73.83</v>
      </c>
      <c r="Q141" t="s">
        <v>39</v>
      </c>
    </row>
    <row r="142" spans="1:18" hidden="1" x14ac:dyDescent="0.35">
      <c r="A142" t="s">
        <v>238</v>
      </c>
      <c r="B142" t="s">
        <v>239</v>
      </c>
      <c r="C142" s="1">
        <v>45689</v>
      </c>
      <c r="D142">
        <v>70</v>
      </c>
      <c r="E142" t="s">
        <v>118</v>
      </c>
      <c r="F142" t="str">
        <f>VLOOKUP(E142,'states and regions'!A$2:B$38,2,FALSE)</f>
        <v>North West</v>
      </c>
      <c r="G142" t="s">
        <v>36</v>
      </c>
      <c r="H142" t="s">
        <v>30</v>
      </c>
      <c r="I142">
        <v>3</v>
      </c>
      <c r="J142" t="s">
        <v>50</v>
      </c>
      <c r="K142">
        <v>2</v>
      </c>
      <c r="L142" t="s">
        <v>42</v>
      </c>
      <c r="M142" s="10">
        <v>9000</v>
      </c>
      <c r="N142">
        <v>5</v>
      </c>
      <c r="O142" s="8">
        <v>45000</v>
      </c>
      <c r="P142">
        <v>36.69</v>
      </c>
      <c r="Q142" t="s">
        <v>39</v>
      </c>
    </row>
    <row r="143" spans="1:18" hidden="1" x14ac:dyDescent="0.35">
      <c r="A143" t="s">
        <v>238</v>
      </c>
      <c r="B143" t="s">
        <v>239</v>
      </c>
      <c r="C143" s="1">
        <v>45689</v>
      </c>
      <c r="D143">
        <v>70</v>
      </c>
      <c r="E143" t="s">
        <v>118</v>
      </c>
      <c r="F143" t="str">
        <f>VLOOKUP(E143,'states and regions'!A$2:B$38,2,FALSE)</f>
        <v>North West</v>
      </c>
      <c r="G143" t="s">
        <v>20</v>
      </c>
      <c r="H143" t="s">
        <v>30</v>
      </c>
      <c r="I143">
        <v>3</v>
      </c>
      <c r="J143" t="s">
        <v>50</v>
      </c>
      <c r="K143">
        <v>2</v>
      </c>
      <c r="L143" t="s">
        <v>23</v>
      </c>
      <c r="M143" s="10">
        <v>35000</v>
      </c>
      <c r="N143">
        <v>1</v>
      </c>
      <c r="O143" s="8">
        <v>35000</v>
      </c>
      <c r="P143">
        <v>14.38</v>
      </c>
      <c r="Q143" t="s">
        <v>39</v>
      </c>
    </row>
    <row r="144" spans="1:18" hidden="1" x14ac:dyDescent="0.35">
      <c r="A144" t="s">
        <v>240</v>
      </c>
      <c r="B144" t="s">
        <v>241</v>
      </c>
      <c r="C144" s="1">
        <v>45717</v>
      </c>
      <c r="D144">
        <v>43</v>
      </c>
      <c r="E144" t="s">
        <v>61</v>
      </c>
      <c r="F144" t="str">
        <f>VLOOKUP(E144,'states and regions'!A$2:B$38,2,FALSE)</f>
        <v>North West</v>
      </c>
      <c r="G144" t="s">
        <v>36</v>
      </c>
      <c r="H144" t="s">
        <v>30</v>
      </c>
      <c r="I144">
        <v>2</v>
      </c>
      <c r="J144" t="s">
        <v>22</v>
      </c>
      <c r="K144">
        <v>30</v>
      </c>
      <c r="L144" t="s">
        <v>42</v>
      </c>
      <c r="M144" s="10">
        <v>9000</v>
      </c>
      <c r="N144">
        <v>20</v>
      </c>
      <c r="O144" s="8">
        <v>180000</v>
      </c>
      <c r="P144">
        <v>31.54</v>
      </c>
      <c r="Q144" t="s">
        <v>39</v>
      </c>
    </row>
    <row r="145" spans="1:18" hidden="1" x14ac:dyDescent="0.35">
      <c r="A145" t="s">
        <v>240</v>
      </c>
      <c r="B145" t="s">
        <v>241</v>
      </c>
      <c r="C145" s="1">
        <v>45717</v>
      </c>
      <c r="D145">
        <v>43</v>
      </c>
      <c r="E145" t="s">
        <v>61</v>
      </c>
      <c r="F145" t="str">
        <f>VLOOKUP(E145,'states and regions'!A$2:B$38,2,FALSE)</f>
        <v>North West</v>
      </c>
      <c r="G145" t="s">
        <v>29</v>
      </c>
      <c r="H145" t="s">
        <v>30</v>
      </c>
      <c r="I145">
        <v>2</v>
      </c>
      <c r="J145" t="s">
        <v>22</v>
      </c>
      <c r="K145">
        <v>30</v>
      </c>
      <c r="L145" t="s">
        <v>102</v>
      </c>
      <c r="M145" s="10">
        <v>900</v>
      </c>
      <c r="N145">
        <v>9</v>
      </c>
      <c r="O145" s="8">
        <v>8100</v>
      </c>
      <c r="P145">
        <v>134.96</v>
      </c>
      <c r="Q145" t="s">
        <v>39</v>
      </c>
    </row>
    <row r="146" spans="1:18" hidden="1" x14ac:dyDescent="0.35">
      <c r="A146" t="s">
        <v>240</v>
      </c>
      <c r="B146" t="s">
        <v>241</v>
      </c>
      <c r="C146" s="1">
        <v>45717</v>
      </c>
      <c r="D146">
        <v>43</v>
      </c>
      <c r="E146" t="s">
        <v>61</v>
      </c>
      <c r="F146" t="str">
        <f>VLOOKUP(E146,'states and regions'!A$2:B$38,2,FALSE)</f>
        <v>North West</v>
      </c>
      <c r="G146" t="s">
        <v>41</v>
      </c>
      <c r="H146" t="s">
        <v>30</v>
      </c>
      <c r="I146">
        <v>2</v>
      </c>
      <c r="J146" t="s">
        <v>22</v>
      </c>
      <c r="K146">
        <v>30</v>
      </c>
      <c r="L146" t="s">
        <v>71</v>
      </c>
      <c r="M146" s="10">
        <v>14500</v>
      </c>
      <c r="N146">
        <v>16</v>
      </c>
      <c r="O146" s="8">
        <v>232000</v>
      </c>
      <c r="P146">
        <v>132.56</v>
      </c>
      <c r="Q146" t="s">
        <v>39</v>
      </c>
    </row>
    <row r="147" spans="1:18" hidden="1" x14ac:dyDescent="0.35">
      <c r="A147" t="s">
        <v>242</v>
      </c>
      <c r="B147" t="s">
        <v>243</v>
      </c>
      <c r="C147" s="1">
        <v>45658</v>
      </c>
      <c r="D147">
        <v>69</v>
      </c>
      <c r="E147" t="s">
        <v>192</v>
      </c>
      <c r="F147" t="str">
        <f>VLOOKUP(E147,'states and regions'!A$2:B$38,2,FALSE)</f>
        <v>South South</v>
      </c>
      <c r="G147" t="s">
        <v>29</v>
      </c>
      <c r="H147" t="s">
        <v>21</v>
      </c>
      <c r="I147">
        <v>3</v>
      </c>
      <c r="J147" t="s">
        <v>50</v>
      </c>
      <c r="K147">
        <v>49</v>
      </c>
      <c r="L147" t="s">
        <v>40</v>
      </c>
      <c r="M147" s="10">
        <v>500</v>
      </c>
      <c r="N147">
        <v>13</v>
      </c>
      <c r="O147" s="8">
        <v>6500</v>
      </c>
      <c r="P147">
        <v>9.56</v>
      </c>
      <c r="Q147" t="s">
        <v>39</v>
      </c>
    </row>
    <row r="148" spans="1:18" hidden="1" x14ac:dyDescent="0.35">
      <c r="A148" t="s">
        <v>242</v>
      </c>
      <c r="B148" t="s">
        <v>243</v>
      </c>
      <c r="C148" s="1">
        <v>45658</v>
      </c>
      <c r="D148">
        <v>69</v>
      </c>
      <c r="E148" t="s">
        <v>192</v>
      </c>
      <c r="F148" t="str">
        <f>VLOOKUP(E148,'states and regions'!A$2:B$38,2,FALSE)</f>
        <v>South South</v>
      </c>
      <c r="G148" t="s">
        <v>36</v>
      </c>
      <c r="H148" t="s">
        <v>21</v>
      </c>
      <c r="I148">
        <v>3</v>
      </c>
      <c r="J148" t="s">
        <v>50</v>
      </c>
      <c r="K148">
        <v>49</v>
      </c>
      <c r="L148" t="s">
        <v>42</v>
      </c>
      <c r="M148" s="10">
        <v>9000</v>
      </c>
      <c r="N148">
        <v>10</v>
      </c>
      <c r="O148" s="8">
        <v>90000</v>
      </c>
      <c r="P148">
        <v>2.0299999999999998</v>
      </c>
      <c r="Q148" t="s">
        <v>39</v>
      </c>
    </row>
    <row r="149" spans="1:18" hidden="1" x14ac:dyDescent="0.35">
      <c r="A149" t="s">
        <v>244</v>
      </c>
      <c r="B149" t="s">
        <v>245</v>
      </c>
      <c r="C149" s="1">
        <v>45658</v>
      </c>
      <c r="D149">
        <v>33</v>
      </c>
      <c r="E149" t="s">
        <v>143</v>
      </c>
      <c r="F149" t="str">
        <f>VLOOKUP(E149,'states and regions'!A$2:B$38,2,FALSE)</f>
        <v>South South</v>
      </c>
      <c r="G149" t="s">
        <v>29</v>
      </c>
      <c r="H149" t="s">
        <v>30</v>
      </c>
      <c r="I149">
        <v>1</v>
      </c>
      <c r="J149" t="s">
        <v>37</v>
      </c>
      <c r="K149">
        <v>21</v>
      </c>
      <c r="L149" t="s">
        <v>23</v>
      </c>
      <c r="M149" s="10">
        <v>35000</v>
      </c>
      <c r="N149">
        <v>8</v>
      </c>
      <c r="O149" s="8">
        <v>280000</v>
      </c>
      <c r="P149">
        <v>106.75</v>
      </c>
      <c r="Q149" t="s">
        <v>39</v>
      </c>
    </row>
    <row r="150" spans="1:18" hidden="1" x14ac:dyDescent="0.35">
      <c r="A150" t="s">
        <v>244</v>
      </c>
      <c r="B150" t="s">
        <v>245</v>
      </c>
      <c r="C150" s="1">
        <v>45658</v>
      </c>
      <c r="D150">
        <v>33</v>
      </c>
      <c r="E150" t="s">
        <v>143</v>
      </c>
      <c r="F150" t="str">
        <f>VLOOKUP(E150,'states and regions'!A$2:B$38,2,FALSE)</f>
        <v>South South</v>
      </c>
      <c r="G150" t="s">
        <v>41</v>
      </c>
      <c r="H150" t="s">
        <v>30</v>
      </c>
      <c r="I150">
        <v>1</v>
      </c>
      <c r="J150" t="s">
        <v>37</v>
      </c>
      <c r="K150">
        <v>21</v>
      </c>
      <c r="L150" t="s">
        <v>62</v>
      </c>
      <c r="M150" s="10">
        <v>24000</v>
      </c>
      <c r="N150">
        <v>12</v>
      </c>
      <c r="O150" s="8">
        <v>288000</v>
      </c>
      <c r="P150">
        <v>111.97</v>
      </c>
      <c r="Q150" t="s">
        <v>39</v>
      </c>
    </row>
    <row r="151" spans="1:18" hidden="1" x14ac:dyDescent="0.35">
      <c r="A151" t="s">
        <v>246</v>
      </c>
      <c r="B151" t="s">
        <v>247</v>
      </c>
      <c r="C151" s="1">
        <v>45689</v>
      </c>
      <c r="D151">
        <v>66</v>
      </c>
      <c r="E151" t="s">
        <v>128</v>
      </c>
      <c r="F151" t="str">
        <f>VLOOKUP(E151,'states and regions'!A$2:B$38,2,FALSE)</f>
        <v>South South</v>
      </c>
      <c r="G151" t="s">
        <v>29</v>
      </c>
      <c r="H151" t="s">
        <v>30</v>
      </c>
      <c r="I151">
        <v>1</v>
      </c>
      <c r="J151" t="s">
        <v>37</v>
      </c>
      <c r="K151">
        <v>2</v>
      </c>
      <c r="L151" t="s">
        <v>87</v>
      </c>
      <c r="M151" s="10">
        <v>7500</v>
      </c>
      <c r="N151">
        <v>13</v>
      </c>
      <c r="O151" s="8">
        <v>97500</v>
      </c>
      <c r="P151">
        <v>58.26</v>
      </c>
      <c r="Q151" t="s">
        <v>39</v>
      </c>
    </row>
    <row r="152" spans="1:18" hidden="1" x14ac:dyDescent="0.35">
      <c r="A152" t="s">
        <v>246</v>
      </c>
      <c r="B152" t="s">
        <v>247</v>
      </c>
      <c r="C152" s="1">
        <v>45689</v>
      </c>
      <c r="D152">
        <v>66</v>
      </c>
      <c r="E152" t="s">
        <v>128</v>
      </c>
      <c r="F152" t="str">
        <f>VLOOKUP(E152,'states and regions'!A$2:B$38,2,FALSE)</f>
        <v>South South</v>
      </c>
      <c r="G152" t="s">
        <v>36</v>
      </c>
      <c r="H152" t="s">
        <v>30</v>
      </c>
      <c r="I152">
        <v>1</v>
      </c>
      <c r="J152" t="s">
        <v>37</v>
      </c>
      <c r="K152">
        <v>2</v>
      </c>
      <c r="L152" t="s">
        <v>42</v>
      </c>
      <c r="M152" s="10">
        <v>9000</v>
      </c>
      <c r="N152">
        <v>6</v>
      </c>
      <c r="O152" s="8">
        <v>54000</v>
      </c>
      <c r="P152">
        <v>193.26</v>
      </c>
      <c r="Q152" t="s">
        <v>39</v>
      </c>
    </row>
    <row r="153" spans="1:18" hidden="1" x14ac:dyDescent="0.35">
      <c r="A153" t="s">
        <v>246</v>
      </c>
      <c r="B153" t="s">
        <v>247</v>
      </c>
      <c r="C153" s="1">
        <v>45689</v>
      </c>
      <c r="D153">
        <v>66</v>
      </c>
      <c r="E153" t="s">
        <v>128</v>
      </c>
      <c r="F153" t="str">
        <f>VLOOKUP(E153,'states and regions'!A$2:B$38,2,FALSE)</f>
        <v>South South</v>
      </c>
      <c r="G153" t="s">
        <v>20</v>
      </c>
      <c r="H153" t="s">
        <v>30</v>
      </c>
      <c r="I153">
        <v>1</v>
      </c>
      <c r="J153" t="s">
        <v>37</v>
      </c>
      <c r="K153">
        <v>2</v>
      </c>
      <c r="L153" t="s">
        <v>23</v>
      </c>
      <c r="M153" s="10">
        <v>35000</v>
      </c>
      <c r="N153">
        <v>12</v>
      </c>
      <c r="O153" s="8">
        <v>420000</v>
      </c>
      <c r="P153">
        <v>166.49</v>
      </c>
      <c r="Q153" t="s">
        <v>39</v>
      </c>
    </row>
    <row r="154" spans="1:18" x14ac:dyDescent="0.35">
      <c r="A154" t="s">
        <v>248</v>
      </c>
      <c r="B154" t="s">
        <v>249</v>
      </c>
      <c r="C154" s="1">
        <v>45689</v>
      </c>
      <c r="D154">
        <v>71</v>
      </c>
      <c r="E154" t="s">
        <v>95</v>
      </c>
      <c r="F154" t="str">
        <f>VLOOKUP(E154,'states and regions'!A$2:B$38,2,FALSE)</f>
        <v>South East</v>
      </c>
      <c r="G154" t="s">
        <v>36</v>
      </c>
      <c r="H154" t="s">
        <v>21</v>
      </c>
      <c r="I154">
        <v>5</v>
      </c>
      <c r="J154" t="s">
        <v>55</v>
      </c>
      <c r="K154">
        <v>28</v>
      </c>
      <c r="L154" t="s">
        <v>115</v>
      </c>
      <c r="M154" s="10">
        <v>25000</v>
      </c>
      <c r="N154">
        <v>3</v>
      </c>
      <c r="O154" s="8">
        <v>75000</v>
      </c>
      <c r="P154">
        <v>155.93</v>
      </c>
      <c r="Q154" t="s">
        <v>24</v>
      </c>
      <c r="R154" t="s">
        <v>32</v>
      </c>
    </row>
    <row r="155" spans="1:18" x14ac:dyDescent="0.35">
      <c r="A155" t="s">
        <v>248</v>
      </c>
      <c r="B155" t="s">
        <v>249</v>
      </c>
      <c r="C155" s="1">
        <v>45689</v>
      </c>
      <c r="D155">
        <v>71</v>
      </c>
      <c r="E155" t="s">
        <v>95</v>
      </c>
      <c r="F155" t="str">
        <f>VLOOKUP(E155,'states and regions'!A$2:B$38,2,FALSE)</f>
        <v>South East</v>
      </c>
      <c r="G155" t="s">
        <v>41</v>
      </c>
      <c r="H155" t="s">
        <v>21</v>
      </c>
      <c r="I155">
        <v>5</v>
      </c>
      <c r="J155" t="s">
        <v>55</v>
      </c>
      <c r="K155">
        <v>28</v>
      </c>
      <c r="L155" t="s">
        <v>62</v>
      </c>
      <c r="M155" s="10">
        <v>24000</v>
      </c>
      <c r="N155">
        <v>17</v>
      </c>
      <c r="O155" s="8">
        <v>408000</v>
      </c>
      <c r="P155">
        <v>126.83</v>
      </c>
      <c r="Q155" t="s">
        <v>24</v>
      </c>
      <c r="R155" t="s">
        <v>32</v>
      </c>
    </row>
    <row r="156" spans="1:18" hidden="1" x14ac:dyDescent="0.35">
      <c r="A156" t="s">
        <v>250</v>
      </c>
      <c r="B156" t="s">
        <v>251</v>
      </c>
      <c r="C156" s="1">
        <v>45689</v>
      </c>
      <c r="D156">
        <v>40</v>
      </c>
      <c r="E156" t="s">
        <v>152</v>
      </c>
      <c r="F156" t="str">
        <f>VLOOKUP(E156,'states and regions'!A$2:B$38,2,FALSE)</f>
        <v>South West</v>
      </c>
      <c r="G156" t="s">
        <v>20</v>
      </c>
      <c r="H156" t="s">
        <v>30</v>
      </c>
      <c r="I156">
        <v>2</v>
      </c>
      <c r="J156" t="s">
        <v>22</v>
      </c>
      <c r="K156">
        <v>47</v>
      </c>
      <c r="L156" t="s">
        <v>46</v>
      </c>
      <c r="M156" s="10">
        <v>4500</v>
      </c>
      <c r="N156">
        <v>3</v>
      </c>
      <c r="O156" s="8">
        <v>13500</v>
      </c>
      <c r="P156">
        <v>152.16</v>
      </c>
      <c r="Q156" t="s">
        <v>24</v>
      </c>
      <c r="R156" t="s">
        <v>96</v>
      </c>
    </row>
    <row r="157" spans="1:18" hidden="1" x14ac:dyDescent="0.35">
      <c r="A157" t="s">
        <v>252</v>
      </c>
      <c r="B157" t="s">
        <v>253</v>
      </c>
      <c r="C157" s="1">
        <v>45717</v>
      </c>
      <c r="D157">
        <v>79</v>
      </c>
      <c r="E157" t="s">
        <v>35</v>
      </c>
      <c r="F157" t="str">
        <f>VLOOKUP(E157,'states and regions'!A$2:B$38,2,FALSE)</f>
        <v>North West</v>
      </c>
      <c r="G157" t="s">
        <v>29</v>
      </c>
      <c r="H157" t="s">
        <v>30</v>
      </c>
      <c r="I157">
        <v>3</v>
      </c>
      <c r="J157" t="s">
        <v>50</v>
      </c>
      <c r="K157">
        <v>44</v>
      </c>
      <c r="L157" t="s">
        <v>40</v>
      </c>
      <c r="M157" s="10">
        <v>500</v>
      </c>
      <c r="N157">
        <v>19</v>
      </c>
      <c r="O157" s="8">
        <v>9500</v>
      </c>
      <c r="P157">
        <v>159.37</v>
      </c>
      <c r="Q157" t="s">
        <v>24</v>
      </c>
      <c r="R157" t="s">
        <v>76</v>
      </c>
    </row>
    <row r="158" spans="1:18" hidden="1" x14ac:dyDescent="0.35">
      <c r="A158" t="s">
        <v>252</v>
      </c>
      <c r="B158" t="s">
        <v>253</v>
      </c>
      <c r="C158" s="1">
        <v>45717</v>
      </c>
      <c r="D158">
        <v>79</v>
      </c>
      <c r="E158" t="s">
        <v>35</v>
      </c>
      <c r="F158" t="str">
        <f>VLOOKUP(E158,'states and regions'!A$2:B$38,2,FALSE)</f>
        <v>North West</v>
      </c>
      <c r="G158" t="s">
        <v>36</v>
      </c>
      <c r="H158" t="s">
        <v>30</v>
      </c>
      <c r="I158">
        <v>3</v>
      </c>
      <c r="J158" t="s">
        <v>50</v>
      </c>
      <c r="K158">
        <v>44</v>
      </c>
      <c r="L158" t="s">
        <v>42</v>
      </c>
      <c r="M158" s="10">
        <v>9000</v>
      </c>
      <c r="N158">
        <v>3</v>
      </c>
      <c r="O158" s="8">
        <v>27000</v>
      </c>
      <c r="P158">
        <v>70.709999999999994</v>
      </c>
      <c r="Q158" t="s">
        <v>24</v>
      </c>
      <c r="R158" t="s">
        <v>76</v>
      </c>
    </row>
    <row r="159" spans="1:18" hidden="1" x14ac:dyDescent="0.35">
      <c r="A159" t="s">
        <v>254</v>
      </c>
      <c r="B159" t="s">
        <v>255</v>
      </c>
      <c r="C159" s="1">
        <v>45717</v>
      </c>
      <c r="D159">
        <v>75</v>
      </c>
      <c r="E159" t="s">
        <v>198</v>
      </c>
      <c r="F159" t="str">
        <f>VLOOKUP(E159,'states and regions'!A$2:B$38,2,FALSE)</f>
        <v>North Central</v>
      </c>
      <c r="G159" t="s">
        <v>29</v>
      </c>
      <c r="H159" t="s">
        <v>21</v>
      </c>
      <c r="I159">
        <v>3</v>
      </c>
      <c r="J159" t="s">
        <v>50</v>
      </c>
      <c r="K159">
        <v>4</v>
      </c>
      <c r="L159" t="s">
        <v>31</v>
      </c>
      <c r="M159" s="10">
        <v>5500</v>
      </c>
      <c r="N159">
        <v>2</v>
      </c>
      <c r="O159" s="8">
        <v>11000</v>
      </c>
      <c r="P159">
        <v>116.28</v>
      </c>
      <c r="Q159" t="s">
        <v>24</v>
      </c>
      <c r="R159" t="s">
        <v>32</v>
      </c>
    </row>
    <row r="160" spans="1:18" hidden="1" x14ac:dyDescent="0.35">
      <c r="A160" t="s">
        <v>256</v>
      </c>
      <c r="B160" t="s">
        <v>257</v>
      </c>
      <c r="C160" s="1">
        <v>45689</v>
      </c>
      <c r="D160">
        <v>40</v>
      </c>
      <c r="E160" t="s">
        <v>258</v>
      </c>
      <c r="F160" t="str">
        <f>VLOOKUP(E160,'states and regions'!A$2:B$38,2,FALSE)</f>
        <v>North Central</v>
      </c>
      <c r="G160" t="s">
        <v>41</v>
      </c>
      <c r="H160" t="s">
        <v>30</v>
      </c>
      <c r="I160">
        <v>1</v>
      </c>
      <c r="J160" t="s">
        <v>37</v>
      </c>
      <c r="K160">
        <v>33</v>
      </c>
      <c r="L160" t="s">
        <v>38</v>
      </c>
      <c r="M160" s="10">
        <v>20000</v>
      </c>
      <c r="N160">
        <v>15</v>
      </c>
      <c r="O160" s="8">
        <v>300000</v>
      </c>
      <c r="P160">
        <v>8.31</v>
      </c>
      <c r="Q160" t="s">
        <v>39</v>
      </c>
    </row>
    <row r="161" spans="1:18" hidden="1" x14ac:dyDescent="0.35">
      <c r="A161" t="s">
        <v>256</v>
      </c>
      <c r="B161" t="s">
        <v>257</v>
      </c>
      <c r="C161" s="1">
        <v>45689</v>
      </c>
      <c r="D161">
        <v>40</v>
      </c>
      <c r="E161" t="s">
        <v>258</v>
      </c>
      <c r="F161" t="str">
        <f>VLOOKUP(E161,'states and regions'!A$2:B$38,2,FALSE)</f>
        <v>North Central</v>
      </c>
      <c r="G161" t="s">
        <v>36</v>
      </c>
      <c r="H161" t="s">
        <v>30</v>
      </c>
      <c r="I161">
        <v>1</v>
      </c>
      <c r="J161" t="s">
        <v>37</v>
      </c>
      <c r="K161">
        <v>33</v>
      </c>
      <c r="L161" t="s">
        <v>57</v>
      </c>
      <c r="M161" s="10">
        <v>150000</v>
      </c>
      <c r="N161">
        <v>20</v>
      </c>
      <c r="O161" s="8">
        <v>3000000</v>
      </c>
      <c r="P161">
        <v>105.05</v>
      </c>
      <c r="Q161" t="s">
        <v>39</v>
      </c>
    </row>
    <row r="162" spans="1:18" hidden="1" x14ac:dyDescent="0.35">
      <c r="A162" t="s">
        <v>259</v>
      </c>
      <c r="B162" t="s">
        <v>260</v>
      </c>
      <c r="C162" s="1">
        <v>45689</v>
      </c>
      <c r="D162">
        <v>62</v>
      </c>
      <c r="E162" t="s">
        <v>45</v>
      </c>
      <c r="F162" t="str">
        <f>VLOOKUP(E162,'states and regions'!A$2:B$38,2,FALSE)</f>
        <v>North East</v>
      </c>
      <c r="G162" t="s">
        <v>36</v>
      </c>
      <c r="H162" t="s">
        <v>30</v>
      </c>
      <c r="I162">
        <v>3</v>
      </c>
      <c r="J162" t="s">
        <v>50</v>
      </c>
      <c r="K162">
        <v>25</v>
      </c>
      <c r="L162" t="s">
        <v>38</v>
      </c>
      <c r="M162" s="10">
        <v>20000</v>
      </c>
      <c r="N162">
        <v>18</v>
      </c>
      <c r="O162" s="8">
        <v>360000</v>
      </c>
      <c r="P162">
        <v>66.27</v>
      </c>
      <c r="Q162" t="s">
        <v>39</v>
      </c>
    </row>
    <row r="163" spans="1:18" hidden="1" x14ac:dyDescent="0.35">
      <c r="A163" t="s">
        <v>261</v>
      </c>
      <c r="B163" t="s">
        <v>262</v>
      </c>
      <c r="C163" s="1">
        <v>45658</v>
      </c>
      <c r="D163">
        <v>52</v>
      </c>
      <c r="E163" t="s">
        <v>143</v>
      </c>
      <c r="F163" t="str">
        <f>VLOOKUP(E163,'states and regions'!A$2:B$38,2,FALSE)</f>
        <v>South South</v>
      </c>
      <c r="G163" t="s">
        <v>36</v>
      </c>
      <c r="H163" t="s">
        <v>21</v>
      </c>
      <c r="I163">
        <v>5</v>
      </c>
      <c r="J163" t="s">
        <v>55</v>
      </c>
      <c r="K163">
        <v>22</v>
      </c>
      <c r="L163" t="s">
        <v>105</v>
      </c>
      <c r="M163" s="10">
        <v>75000</v>
      </c>
      <c r="N163">
        <v>3</v>
      </c>
      <c r="O163" s="8">
        <v>225000</v>
      </c>
      <c r="P163">
        <v>26.23</v>
      </c>
      <c r="Q163" t="s">
        <v>39</v>
      </c>
    </row>
    <row r="164" spans="1:18" hidden="1" x14ac:dyDescent="0.35">
      <c r="A164" t="s">
        <v>261</v>
      </c>
      <c r="B164" t="s">
        <v>262</v>
      </c>
      <c r="C164" s="1">
        <v>45658</v>
      </c>
      <c r="D164">
        <v>52</v>
      </c>
      <c r="E164" t="s">
        <v>143</v>
      </c>
      <c r="F164" t="str">
        <f>VLOOKUP(E164,'states and regions'!A$2:B$38,2,FALSE)</f>
        <v>South South</v>
      </c>
      <c r="G164" t="s">
        <v>29</v>
      </c>
      <c r="H164" t="s">
        <v>21</v>
      </c>
      <c r="I164">
        <v>5</v>
      </c>
      <c r="J164" t="s">
        <v>55</v>
      </c>
      <c r="K164">
        <v>22</v>
      </c>
      <c r="L164" t="s">
        <v>40</v>
      </c>
      <c r="M164" s="10">
        <v>500</v>
      </c>
      <c r="N164">
        <v>11</v>
      </c>
      <c r="O164" s="8">
        <v>5500</v>
      </c>
      <c r="P164">
        <v>112</v>
      </c>
      <c r="Q164" t="s">
        <v>39</v>
      </c>
    </row>
    <row r="165" spans="1:18" hidden="1" x14ac:dyDescent="0.35">
      <c r="A165" t="s">
        <v>263</v>
      </c>
      <c r="B165" t="s">
        <v>264</v>
      </c>
      <c r="C165" s="1">
        <v>45717</v>
      </c>
      <c r="D165">
        <v>27</v>
      </c>
      <c r="E165" t="s">
        <v>19</v>
      </c>
      <c r="F165" t="str">
        <f>VLOOKUP(E165,'states and regions'!A$2:B$38,2,FALSE)</f>
        <v>North Central</v>
      </c>
      <c r="G165" t="s">
        <v>29</v>
      </c>
      <c r="H165" t="s">
        <v>30</v>
      </c>
      <c r="I165">
        <v>3</v>
      </c>
      <c r="J165" t="s">
        <v>50</v>
      </c>
      <c r="K165">
        <v>2</v>
      </c>
      <c r="L165" t="s">
        <v>72</v>
      </c>
      <c r="M165" s="10">
        <v>350</v>
      </c>
      <c r="N165">
        <v>5</v>
      </c>
      <c r="O165" s="8">
        <v>1750</v>
      </c>
      <c r="P165">
        <v>200</v>
      </c>
      <c r="Q165" t="s">
        <v>24</v>
      </c>
      <c r="R165" t="s">
        <v>265</v>
      </c>
    </row>
    <row r="166" spans="1:18" hidden="1" x14ac:dyDescent="0.35">
      <c r="A166" t="s">
        <v>263</v>
      </c>
      <c r="B166" t="s">
        <v>264</v>
      </c>
      <c r="C166" s="1">
        <v>45717</v>
      </c>
      <c r="D166">
        <v>27</v>
      </c>
      <c r="E166" t="s">
        <v>19</v>
      </c>
      <c r="F166" t="str">
        <f>VLOOKUP(E166,'states and regions'!A$2:B$38,2,FALSE)</f>
        <v>North Central</v>
      </c>
      <c r="G166" t="s">
        <v>41</v>
      </c>
      <c r="H166" t="s">
        <v>30</v>
      </c>
      <c r="I166">
        <v>3</v>
      </c>
      <c r="J166" t="s">
        <v>50</v>
      </c>
      <c r="K166">
        <v>2</v>
      </c>
      <c r="L166" t="s">
        <v>42</v>
      </c>
      <c r="M166" s="10">
        <v>9000</v>
      </c>
      <c r="N166">
        <v>4</v>
      </c>
      <c r="O166" s="8">
        <v>36000</v>
      </c>
      <c r="P166">
        <v>59.51</v>
      </c>
      <c r="Q166" t="s">
        <v>24</v>
      </c>
      <c r="R166" t="s">
        <v>265</v>
      </c>
    </row>
    <row r="167" spans="1:18" hidden="1" x14ac:dyDescent="0.35">
      <c r="A167" t="s">
        <v>266</v>
      </c>
      <c r="B167" t="s">
        <v>267</v>
      </c>
      <c r="C167" s="1">
        <v>45689</v>
      </c>
      <c r="D167">
        <v>20</v>
      </c>
      <c r="E167" t="s">
        <v>157</v>
      </c>
      <c r="F167" t="str">
        <f>VLOOKUP(E167,'states and regions'!A$2:B$38,2,FALSE)</f>
        <v>South South</v>
      </c>
      <c r="G167" t="s">
        <v>20</v>
      </c>
      <c r="H167" t="s">
        <v>21</v>
      </c>
      <c r="I167">
        <v>2</v>
      </c>
      <c r="J167" t="s">
        <v>22</v>
      </c>
      <c r="K167">
        <v>39</v>
      </c>
      <c r="L167" t="s">
        <v>58</v>
      </c>
      <c r="M167" s="10">
        <v>16000</v>
      </c>
      <c r="N167">
        <v>8</v>
      </c>
      <c r="O167" s="8">
        <v>128000</v>
      </c>
      <c r="P167">
        <v>82.47</v>
      </c>
      <c r="Q167" t="s">
        <v>24</v>
      </c>
      <c r="R167" t="s">
        <v>32</v>
      </c>
    </row>
    <row r="168" spans="1:18" hidden="1" x14ac:dyDescent="0.35">
      <c r="A168" t="s">
        <v>266</v>
      </c>
      <c r="B168" t="s">
        <v>267</v>
      </c>
      <c r="C168" s="1">
        <v>45689</v>
      </c>
      <c r="D168">
        <v>20</v>
      </c>
      <c r="E168" t="s">
        <v>157</v>
      </c>
      <c r="F168" t="str">
        <f>VLOOKUP(E168,'states and regions'!A$2:B$38,2,FALSE)</f>
        <v>South South</v>
      </c>
      <c r="G168" t="s">
        <v>36</v>
      </c>
      <c r="H168" t="s">
        <v>21</v>
      </c>
      <c r="I168">
        <v>2</v>
      </c>
      <c r="J168" t="s">
        <v>22</v>
      </c>
      <c r="K168">
        <v>39</v>
      </c>
      <c r="L168" t="s">
        <v>57</v>
      </c>
      <c r="M168" s="10">
        <v>150000</v>
      </c>
      <c r="N168">
        <v>15</v>
      </c>
      <c r="O168" s="8">
        <v>2250000</v>
      </c>
      <c r="P168">
        <v>122.31</v>
      </c>
      <c r="Q168" t="s">
        <v>24</v>
      </c>
      <c r="R168" t="s">
        <v>32</v>
      </c>
    </row>
    <row r="169" spans="1:18" hidden="1" x14ac:dyDescent="0.35">
      <c r="A169" t="s">
        <v>266</v>
      </c>
      <c r="B169" t="s">
        <v>267</v>
      </c>
      <c r="C169" s="1">
        <v>45689</v>
      </c>
      <c r="D169">
        <v>20</v>
      </c>
      <c r="E169" t="s">
        <v>157</v>
      </c>
      <c r="F169" t="str">
        <f>VLOOKUP(E169,'states and regions'!A$2:B$38,2,FALSE)</f>
        <v>South South</v>
      </c>
      <c r="G169" t="s">
        <v>29</v>
      </c>
      <c r="H169" t="s">
        <v>21</v>
      </c>
      <c r="I169">
        <v>2</v>
      </c>
      <c r="J169" t="s">
        <v>22</v>
      </c>
      <c r="K169">
        <v>39</v>
      </c>
      <c r="L169" t="s">
        <v>72</v>
      </c>
      <c r="M169" s="10">
        <v>350</v>
      </c>
      <c r="N169">
        <v>10</v>
      </c>
      <c r="O169" s="8">
        <v>3500</v>
      </c>
      <c r="P169">
        <v>107.04</v>
      </c>
      <c r="Q169" t="s">
        <v>24</v>
      </c>
      <c r="R169" t="s">
        <v>32</v>
      </c>
    </row>
    <row r="170" spans="1:18" hidden="1" x14ac:dyDescent="0.35">
      <c r="A170" t="s">
        <v>268</v>
      </c>
      <c r="B170" t="s">
        <v>269</v>
      </c>
      <c r="C170" s="1">
        <v>45717</v>
      </c>
      <c r="D170">
        <v>40</v>
      </c>
      <c r="E170" t="s">
        <v>45</v>
      </c>
      <c r="F170" t="str">
        <f>VLOOKUP(E170,'states and regions'!A$2:B$38,2,FALSE)</f>
        <v>North East</v>
      </c>
      <c r="G170" t="s">
        <v>29</v>
      </c>
      <c r="H170" t="s">
        <v>30</v>
      </c>
      <c r="I170">
        <v>4</v>
      </c>
      <c r="J170" t="s">
        <v>114</v>
      </c>
      <c r="K170">
        <v>30</v>
      </c>
      <c r="L170" t="s">
        <v>46</v>
      </c>
      <c r="M170" s="10">
        <v>4500</v>
      </c>
      <c r="N170">
        <v>2</v>
      </c>
      <c r="O170" s="8">
        <v>9000</v>
      </c>
      <c r="P170">
        <v>174.66</v>
      </c>
      <c r="Q170" t="s">
        <v>39</v>
      </c>
    </row>
    <row r="171" spans="1:18" hidden="1" x14ac:dyDescent="0.35">
      <c r="A171" t="s">
        <v>268</v>
      </c>
      <c r="B171" t="s">
        <v>269</v>
      </c>
      <c r="C171" s="1">
        <v>45717</v>
      </c>
      <c r="D171">
        <v>40</v>
      </c>
      <c r="E171" t="s">
        <v>45</v>
      </c>
      <c r="F171" t="str">
        <f>VLOOKUP(E171,'states and regions'!A$2:B$38,2,FALSE)</f>
        <v>North East</v>
      </c>
      <c r="G171" t="s">
        <v>41</v>
      </c>
      <c r="H171" t="s">
        <v>30</v>
      </c>
      <c r="I171">
        <v>4</v>
      </c>
      <c r="J171" t="s">
        <v>114</v>
      </c>
      <c r="K171">
        <v>30</v>
      </c>
      <c r="L171" t="s">
        <v>71</v>
      </c>
      <c r="M171" s="10">
        <v>14500</v>
      </c>
      <c r="N171">
        <v>18</v>
      </c>
      <c r="O171" s="8">
        <v>261000</v>
      </c>
      <c r="P171">
        <v>174.89</v>
      </c>
      <c r="Q171" t="s">
        <v>39</v>
      </c>
    </row>
    <row r="172" spans="1:18" hidden="1" x14ac:dyDescent="0.35">
      <c r="A172" t="s">
        <v>270</v>
      </c>
      <c r="B172" t="s">
        <v>271</v>
      </c>
      <c r="C172" s="1">
        <v>45689</v>
      </c>
      <c r="D172">
        <v>31</v>
      </c>
      <c r="E172" t="s">
        <v>101</v>
      </c>
      <c r="F172" t="str">
        <f>VLOOKUP(E172,'states and regions'!A$2:B$38,2,FALSE)</f>
        <v>South South</v>
      </c>
      <c r="G172" t="s">
        <v>20</v>
      </c>
      <c r="H172" t="s">
        <v>21</v>
      </c>
      <c r="I172">
        <v>3</v>
      </c>
      <c r="J172" t="s">
        <v>50</v>
      </c>
      <c r="K172">
        <v>49</v>
      </c>
      <c r="L172" t="s">
        <v>46</v>
      </c>
      <c r="M172" s="10">
        <v>4500</v>
      </c>
      <c r="N172">
        <v>12</v>
      </c>
      <c r="O172" s="8">
        <v>54000</v>
      </c>
      <c r="P172">
        <v>163.43</v>
      </c>
      <c r="Q172" t="s">
        <v>39</v>
      </c>
    </row>
    <row r="173" spans="1:18" hidden="1" x14ac:dyDescent="0.35">
      <c r="A173" t="s">
        <v>270</v>
      </c>
      <c r="B173" t="s">
        <v>271</v>
      </c>
      <c r="C173" s="1">
        <v>45689</v>
      </c>
      <c r="D173">
        <v>31</v>
      </c>
      <c r="E173" t="s">
        <v>101</v>
      </c>
      <c r="F173" t="str">
        <f>VLOOKUP(E173,'states and regions'!A$2:B$38,2,FALSE)</f>
        <v>South South</v>
      </c>
      <c r="G173" t="s">
        <v>29</v>
      </c>
      <c r="H173" t="s">
        <v>21</v>
      </c>
      <c r="I173">
        <v>3</v>
      </c>
      <c r="J173" t="s">
        <v>50</v>
      </c>
      <c r="K173">
        <v>49</v>
      </c>
      <c r="L173" t="s">
        <v>102</v>
      </c>
      <c r="M173" s="10">
        <v>900</v>
      </c>
      <c r="N173">
        <v>13</v>
      </c>
      <c r="O173" s="8">
        <v>11700</v>
      </c>
      <c r="P173">
        <v>83.27</v>
      </c>
      <c r="Q173" t="s">
        <v>39</v>
      </c>
    </row>
    <row r="174" spans="1:18" hidden="1" x14ac:dyDescent="0.35">
      <c r="A174" t="s">
        <v>270</v>
      </c>
      <c r="B174" t="s">
        <v>271</v>
      </c>
      <c r="C174" s="1">
        <v>45689</v>
      </c>
      <c r="D174">
        <v>31</v>
      </c>
      <c r="E174" t="s">
        <v>101</v>
      </c>
      <c r="F174" t="str">
        <f>VLOOKUP(E174,'states and regions'!A$2:B$38,2,FALSE)</f>
        <v>South South</v>
      </c>
      <c r="G174" t="s">
        <v>41</v>
      </c>
      <c r="H174" t="s">
        <v>21</v>
      </c>
      <c r="I174">
        <v>3</v>
      </c>
      <c r="J174" t="s">
        <v>50</v>
      </c>
      <c r="K174">
        <v>49</v>
      </c>
      <c r="L174" t="s">
        <v>62</v>
      </c>
      <c r="M174" s="10">
        <v>24000</v>
      </c>
      <c r="N174">
        <v>13</v>
      </c>
      <c r="O174" s="8">
        <v>312000</v>
      </c>
      <c r="P174">
        <v>75.11</v>
      </c>
      <c r="Q174" t="s">
        <v>39</v>
      </c>
    </row>
    <row r="175" spans="1:18" hidden="1" x14ac:dyDescent="0.35">
      <c r="A175" t="s">
        <v>272</v>
      </c>
      <c r="B175" t="s">
        <v>273</v>
      </c>
      <c r="C175" s="1">
        <v>45658</v>
      </c>
      <c r="D175">
        <v>63</v>
      </c>
      <c r="E175" t="s">
        <v>113</v>
      </c>
      <c r="F175" t="str">
        <f>VLOOKUP(E175,'states and regions'!A$2:B$38,2,FALSE)</f>
        <v>South West</v>
      </c>
      <c r="G175" t="s">
        <v>41</v>
      </c>
      <c r="H175" t="s">
        <v>21</v>
      </c>
      <c r="I175">
        <v>3</v>
      </c>
      <c r="J175" t="s">
        <v>50</v>
      </c>
      <c r="K175">
        <v>21</v>
      </c>
      <c r="L175" t="s">
        <v>65</v>
      </c>
      <c r="M175" s="10">
        <v>30000</v>
      </c>
      <c r="N175">
        <v>16</v>
      </c>
      <c r="O175" s="8">
        <v>480000</v>
      </c>
      <c r="P175">
        <v>183.52</v>
      </c>
      <c r="Q175" t="s">
        <v>39</v>
      </c>
    </row>
    <row r="176" spans="1:18" hidden="1" x14ac:dyDescent="0.35">
      <c r="A176" t="s">
        <v>274</v>
      </c>
      <c r="B176" t="s">
        <v>275</v>
      </c>
      <c r="C176" s="1">
        <v>45658</v>
      </c>
      <c r="D176">
        <v>76</v>
      </c>
      <c r="E176" t="s">
        <v>198</v>
      </c>
      <c r="F176" t="str">
        <f>VLOOKUP(E176,'states and regions'!A$2:B$38,2,FALSE)</f>
        <v>North Central</v>
      </c>
      <c r="G176" t="s">
        <v>29</v>
      </c>
      <c r="H176" t="s">
        <v>21</v>
      </c>
      <c r="I176">
        <v>1</v>
      </c>
      <c r="J176" t="s">
        <v>37</v>
      </c>
      <c r="K176">
        <v>58</v>
      </c>
      <c r="L176" t="s">
        <v>83</v>
      </c>
      <c r="M176" s="10">
        <v>1000</v>
      </c>
      <c r="N176">
        <v>8</v>
      </c>
      <c r="O176" s="8">
        <v>8000</v>
      </c>
      <c r="P176">
        <v>155.35</v>
      </c>
      <c r="Q176" t="s">
        <v>24</v>
      </c>
      <c r="R176" t="s">
        <v>32</v>
      </c>
    </row>
    <row r="177" spans="1:18" hidden="1" x14ac:dyDescent="0.35">
      <c r="A177" t="s">
        <v>276</v>
      </c>
      <c r="B177" t="s">
        <v>277</v>
      </c>
      <c r="C177" s="1">
        <v>45689</v>
      </c>
      <c r="D177">
        <v>31</v>
      </c>
      <c r="E177" t="s">
        <v>49</v>
      </c>
      <c r="F177" t="str">
        <f>VLOOKUP(E177,'states and regions'!A$2:B$38,2,FALSE)</f>
        <v>South West</v>
      </c>
      <c r="G177" t="s">
        <v>41</v>
      </c>
      <c r="H177" t="s">
        <v>21</v>
      </c>
      <c r="I177">
        <v>1</v>
      </c>
      <c r="J177" t="s">
        <v>37</v>
      </c>
      <c r="K177">
        <v>27</v>
      </c>
      <c r="L177" t="s">
        <v>38</v>
      </c>
      <c r="M177" s="10">
        <v>20000</v>
      </c>
      <c r="N177">
        <v>1</v>
      </c>
      <c r="O177" s="8">
        <v>20000</v>
      </c>
      <c r="P177">
        <v>58.61</v>
      </c>
      <c r="Q177" t="s">
        <v>24</v>
      </c>
      <c r="R177" t="s">
        <v>167</v>
      </c>
    </row>
    <row r="178" spans="1:18" hidden="1" x14ac:dyDescent="0.35">
      <c r="A178" t="s">
        <v>276</v>
      </c>
      <c r="B178" t="s">
        <v>277</v>
      </c>
      <c r="C178" s="1">
        <v>45689</v>
      </c>
      <c r="D178">
        <v>31</v>
      </c>
      <c r="E178" t="s">
        <v>49</v>
      </c>
      <c r="F178" t="str">
        <f>VLOOKUP(E178,'states and regions'!A$2:B$38,2,FALSE)</f>
        <v>South West</v>
      </c>
      <c r="G178" t="s">
        <v>36</v>
      </c>
      <c r="H178" t="s">
        <v>21</v>
      </c>
      <c r="I178">
        <v>1</v>
      </c>
      <c r="J178" t="s">
        <v>37</v>
      </c>
      <c r="K178">
        <v>27</v>
      </c>
      <c r="L178" t="s">
        <v>115</v>
      </c>
      <c r="M178" s="10">
        <v>25000</v>
      </c>
      <c r="N178">
        <v>14</v>
      </c>
      <c r="O178" s="8">
        <v>350000</v>
      </c>
      <c r="P178">
        <v>48.49</v>
      </c>
      <c r="Q178" t="s">
        <v>24</v>
      </c>
      <c r="R178" t="s">
        <v>167</v>
      </c>
    </row>
    <row r="179" spans="1:18" hidden="1" x14ac:dyDescent="0.35">
      <c r="A179" t="s">
        <v>276</v>
      </c>
      <c r="B179" t="s">
        <v>277</v>
      </c>
      <c r="C179" s="1">
        <v>45689</v>
      </c>
      <c r="D179">
        <v>31</v>
      </c>
      <c r="E179" t="s">
        <v>49</v>
      </c>
      <c r="F179" t="str">
        <f>VLOOKUP(E179,'states and regions'!A$2:B$38,2,FALSE)</f>
        <v>South West</v>
      </c>
      <c r="G179" t="s">
        <v>29</v>
      </c>
      <c r="H179" t="s">
        <v>21</v>
      </c>
      <c r="I179">
        <v>1</v>
      </c>
      <c r="J179" t="s">
        <v>37</v>
      </c>
      <c r="K179">
        <v>27</v>
      </c>
      <c r="L179" t="s">
        <v>164</v>
      </c>
      <c r="M179" s="10">
        <v>600</v>
      </c>
      <c r="N179">
        <v>3</v>
      </c>
      <c r="O179" s="8">
        <v>1800</v>
      </c>
      <c r="P179">
        <v>133.04</v>
      </c>
      <c r="Q179" t="s">
        <v>24</v>
      </c>
      <c r="R179" t="s">
        <v>167</v>
      </c>
    </row>
    <row r="180" spans="1:18" hidden="1" x14ac:dyDescent="0.35">
      <c r="A180" t="s">
        <v>278</v>
      </c>
      <c r="B180" t="s">
        <v>279</v>
      </c>
      <c r="C180" s="1">
        <v>45689</v>
      </c>
      <c r="D180">
        <v>62</v>
      </c>
      <c r="E180" t="s">
        <v>146</v>
      </c>
      <c r="F180" t="str">
        <f>VLOOKUP(E180,'states and regions'!A$2:B$38,2,FALSE)</f>
        <v>North West</v>
      </c>
      <c r="G180" t="s">
        <v>36</v>
      </c>
      <c r="H180" t="s">
        <v>21</v>
      </c>
      <c r="I180">
        <v>1</v>
      </c>
      <c r="J180" t="s">
        <v>37</v>
      </c>
      <c r="K180">
        <v>25</v>
      </c>
      <c r="L180" t="s">
        <v>42</v>
      </c>
      <c r="M180" s="10">
        <v>9000</v>
      </c>
      <c r="N180">
        <v>3</v>
      </c>
      <c r="O180" s="8">
        <v>27000</v>
      </c>
      <c r="P180">
        <v>71.739999999999995</v>
      </c>
      <c r="Q180" t="s">
        <v>39</v>
      </c>
    </row>
    <row r="181" spans="1:18" hidden="1" x14ac:dyDescent="0.35">
      <c r="A181" t="s">
        <v>278</v>
      </c>
      <c r="B181" t="s">
        <v>279</v>
      </c>
      <c r="C181" s="1">
        <v>45689</v>
      </c>
      <c r="D181">
        <v>62</v>
      </c>
      <c r="E181" t="s">
        <v>146</v>
      </c>
      <c r="F181" t="str">
        <f>VLOOKUP(E181,'states and regions'!A$2:B$38,2,FALSE)</f>
        <v>North West</v>
      </c>
      <c r="G181" t="s">
        <v>29</v>
      </c>
      <c r="H181" t="s">
        <v>21</v>
      </c>
      <c r="I181">
        <v>1</v>
      </c>
      <c r="J181" t="s">
        <v>37</v>
      </c>
      <c r="K181">
        <v>25</v>
      </c>
      <c r="L181" t="s">
        <v>56</v>
      </c>
      <c r="M181" s="10">
        <v>3500</v>
      </c>
      <c r="N181">
        <v>4</v>
      </c>
      <c r="O181" s="8">
        <v>14000</v>
      </c>
      <c r="P181">
        <v>48.6</v>
      </c>
      <c r="Q181" t="s">
        <v>39</v>
      </c>
    </row>
    <row r="182" spans="1:18" hidden="1" x14ac:dyDescent="0.35">
      <c r="A182" t="s">
        <v>280</v>
      </c>
      <c r="B182" t="s">
        <v>281</v>
      </c>
      <c r="C182" s="1">
        <v>45717</v>
      </c>
      <c r="D182">
        <v>33</v>
      </c>
      <c r="E182" t="s">
        <v>128</v>
      </c>
      <c r="F182" t="str">
        <f>VLOOKUP(E182,'states and regions'!A$2:B$38,2,FALSE)</f>
        <v>South South</v>
      </c>
      <c r="G182" t="s">
        <v>29</v>
      </c>
      <c r="H182" t="s">
        <v>30</v>
      </c>
      <c r="I182">
        <v>2</v>
      </c>
      <c r="J182" t="s">
        <v>22</v>
      </c>
      <c r="K182">
        <v>35</v>
      </c>
      <c r="L182" t="s">
        <v>164</v>
      </c>
      <c r="M182" s="10">
        <v>600</v>
      </c>
      <c r="N182">
        <v>3</v>
      </c>
      <c r="O182" s="8">
        <v>1800</v>
      </c>
      <c r="P182">
        <v>162.38999999999999</v>
      </c>
      <c r="Q182" t="s">
        <v>39</v>
      </c>
    </row>
    <row r="183" spans="1:18" hidden="1" x14ac:dyDescent="0.35">
      <c r="A183" t="s">
        <v>280</v>
      </c>
      <c r="B183" t="s">
        <v>281</v>
      </c>
      <c r="C183" s="1">
        <v>45717</v>
      </c>
      <c r="D183">
        <v>33</v>
      </c>
      <c r="E183" t="s">
        <v>128</v>
      </c>
      <c r="F183" t="str">
        <f>VLOOKUP(E183,'states and regions'!A$2:B$38,2,FALSE)</f>
        <v>South South</v>
      </c>
      <c r="G183" t="s">
        <v>36</v>
      </c>
      <c r="H183" t="s">
        <v>30</v>
      </c>
      <c r="I183">
        <v>2</v>
      </c>
      <c r="J183" t="s">
        <v>22</v>
      </c>
      <c r="K183">
        <v>35</v>
      </c>
      <c r="L183" t="s">
        <v>57</v>
      </c>
      <c r="M183" s="10">
        <v>150000</v>
      </c>
      <c r="N183">
        <v>7</v>
      </c>
      <c r="O183" s="8">
        <v>1050000</v>
      </c>
      <c r="P183">
        <v>7.88</v>
      </c>
      <c r="Q183" t="s">
        <v>39</v>
      </c>
    </row>
    <row r="184" spans="1:18" hidden="1" x14ac:dyDescent="0.35">
      <c r="A184" t="s">
        <v>280</v>
      </c>
      <c r="B184" t="s">
        <v>281</v>
      </c>
      <c r="C184" s="1">
        <v>45717</v>
      </c>
      <c r="D184">
        <v>33</v>
      </c>
      <c r="E184" t="s">
        <v>128</v>
      </c>
      <c r="F184" t="str">
        <f>VLOOKUP(E184,'states and regions'!A$2:B$38,2,FALSE)</f>
        <v>South South</v>
      </c>
      <c r="G184" t="s">
        <v>20</v>
      </c>
      <c r="H184" t="s">
        <v>30</v>
      </c>
      <c r="I184">
        <v>2</v>
      </c>
      <c r="J184" t="s">
        <v>22</v>
      </c>
      <c r="K184">
        <v>35</v>
      </c>
      <c r="L184" t="s">
        <v>58</v>
      </c>
      <c r="M184" s="10">
        <v>16000</v>
      </c>
      <c r="N184">
        <v>2</v>
      </c>
      <c r="O184" s="8">
        <v>32000</v>
      </c>
      <c r="P184">
        <v>158.33000000000001</v>
      </c>
      <c r="Q184" t="s">
        <v>39</v>
      </c>
    </row>
    <row r="185" spans="1:18" hidden="1" x14ac:dyDescent="0.35">
      <c r="A185" t="s">
        <v>282</v>
      </c>
      <c r="B185" t="s">
        <v>283</v>
      </c>
      <c r="C185" s="1">
        <v>45689</v>
      </c>
      <c r="D185">
        <v>55</v>
      </c>
      <c r="E185" t="s">
        <v>189</v>
      </c>
      <c r="F185" t="str">
        <f>VLOOKUP(E185,'states and regions'!A$2:B$38,2,FALSE)</f>
        <v>North West</v>
      </c>
      <c r="G185" t="s">
        <v>36</v>
      </c>
      <c r="H185" t="s">
        <v>30</v>
      </c>
      <c r="I185">
        <v>3</v>
      </c>
      <c r="J185" t="s">
        <v>50</v>
      </c>
      <c r="K185">
        <v>53</v>
      </c>
      <c r="L185" t="s">
        <v>115</v>
      </c>
      <c r="M185" s="10">
        <v>25000</v>
      </c>
      <c r="N185">
        <v>2</v>
      </c>
      <c r="O185" s="8">
        <v>50000</v>
      </c>
      <c r="P185">
        <v>172.5</v>
      </c>
      <c r="Q185" t="s">
        <v>24</v>
      </c>
      <c r="R185" t="s">
        <v>284</v>
      </c>
    </row>
    <row r="186" spans="1:18" hidden="1" x14ac:dyDescent="0.35">
      <c r="A186" t="s">
        <v>285</v>
      </c>
      <c r="B186" t="s">
        <v>286</v>
      </c>
      <c r="C186" s="1">
        <v>45689</v>
      </c>
      <c r="D186">
        <v>50</v>
      </c>
      <c r="E186" t="s">
        <v>176</v>
      </c>
      <c r="F186" t="str">
        <f>VLOOKUP(E186,'states and regions'!A$2:B$38,2,FALSE)</f>
        <v>South South</v>
      </c>
      <c r="G186" t="s">
        <v>36</v>
      </c>
      <c r="H186" t="s">
        <v>30</v>
      </c>
      <c r="I186">
        <v>4</v>
      </c>
      <c r="J186" t="s">
        <v>114</v>
      </c>
      <c r="K186">
        <v>28</v>
      </c>
      <c r="L186" t="s">
        <v>57</v>
      </c>
      <c r="M186" s="10">
        <v>150000</v>
      </c>
      <c r="N186">
        <v>12</v>
      </c>
      <c r="O186" s="8">
        <v>1800000</v>
      </c>
      <c r="P186">
        <v>138.57</v>
      </c>
      <c r="Q186" t="s">
        <v>39</v>
      </c>
    </row>
    <row r="187" spans="1:18" hidden="1" x14ac:dyDescent="0.35">
      <c r="A187" t="s">
        <v>285</v>
      </c>
      <c r="B187" t="s">
        <v>286</v>
      </c>
      <c r="C187" s="1">
        <v>45689</v>
      </c>
      <c r="D187">
        <v>50</v>
      </c>
      <c r="E187" t="s">
        <v>176</v>
      </c>
      <c r="F187" t="str">
        <f>VLOOKUP(E187,'states and regions'!A$2:B$38,2,FALSE)</f>
        <v>South South</v>
      </c>
      <c r="G187" t="s">
        <v>41</v>
      </c>
      <c r="H187" t="s">
        <v>30</v>
      </c>
      <c r="I187">
        <v>4</v>
      </c>
      <c r="J187" t="s">
        <v>114</v>
      </c>
      <c r="K187">
        <v>28</v>
      </c>
      <c r="L187" t="s">
        <v>62</v>
      </c>
      <c r="M187" s="10">
        <v>24000</v>
      </c>
      <c r="N187">
        <v>3</v>
      </c>
      <c r="O187" s="8">
        <v>72000</v>
      </c>
      <c r="P187">
        <v>53.71</v>
      </c>
      <c r="Q187" t="s">
        <v>39</v>
      </c>
    </row>
    <row r="188" spans="1:18" hidden="1" x14ac:dyDescent="0.35">
      <c r="A188" t="s">
        <v>287</v>
      </c>
      <c r="B188" t="s">
        <v>288</v>
      </c>
      <c r="C188" s="1">
        <v>45717</v>
      </c>
      <c r="D188">
        <v>26</v>
      </c>
      <c r="E188" t="s">
        <v>19</v>
      </c>
      <c r="F188" t="str">
        <f>VLOOKUP(E188,'states and regions'!A$2:B$38,2,FALSE)</f>
        <v>North Central</v>
      </c>
      <c r="G188" t="s">
        <v>36</v>
      </c>
      <c r="H188" t="s">
        <v>21</v>
      </c>
      <c r="I188">
        <v>3</v>
      </c>
      <c r="J188" t="s">
        <v>50</v>
      </c>
      <c r="K188">
        <v>35</v>
      </c>
      <c r="L188" t="s">
        <v>105</v>
      </c>
      <c r="M188" s="10">
        <v>75000</v>
      </c>
      <c r="N188">
        <v>15</v>
      </c>
      <c r="O188" s="8">
        <v>1125000</v>
      </c>
      <c r="P188">
        <v>33.75</v>
      </c>
      <c r="Q188" t="s">
        <v>24</v>
      </c>
      <c r="R188" t="s">
        <v>96</v>
      </c>
    </row>
    <row r="189" spans="1:18" hidden="1" x14ac:dyDescent="0.35">
      <c r="A189" t="s">
        <v>287</v>
      </c>
      <c r="B189" t="s">
        <v>288</v>
      </c>
      <c r="C189" s="1">
        <v>45717</v>
      </c>
      <c r="D189">
        <v>26</v>
      </c>
      <c r="E189" t="s">
        <v>19</v>
      </c>
      <c r="F189" t="str">
        <f>VLOOKUP(E189,'states and regions'!A$2:B$38,2,FALSE)</f>
        <v>North Central</v>
      </c>
      <c r="G189" t="s">
        <v>20</v>
      </c>
      <c r="H189" t="s">
        <v>21</v>
      </c>
      <c r="I189">
        <v>3</v>
      </c>
      <c r="J189" t="s">
        <v>50</v>
      </c>
      <c r="K189">
        <v>35</v>
      </c>
      <c r="L189" t="s">
        <v>51</v>
      </c>
      <c r="M189" s="10">
        <v>9000</v>
      </c>
      <c r="N189">
        <v>12</v>
      </c>
      <c r="O189" s="8">
        <v>108000</v>
      </c>
      <c r="P189">
        <v>89.7</v>
      </c>
      <c r="Q189" t="s">
        <v>24</v>
      </c>
      <c r="R189" t="s">
        <v>96</v>
      </c>
    </row>
    <row r="190" spans="1:18" hidden="1" x14ac:dyDescent="0.35">
      <c r="A190" t="s">
        <v>287</v>
      </c>
      <c r="B190" t="s">
        <v>288</v>
      </c>
      <c r="C190" s="1">
        <v>45717</v>
      </c>
      <c r="D190">
        <v>26</v>
      </c>
      <c r="E190" t="s">
        <v>19</v>
      </c>
      <c r="F190" t="str">
        <f>VLOOKUP(E190,'states and regions'!A$2:B$38,2,FALSE)</f>
        <v>North Central</v>
      </c>
      <c r="G190" t="s">
        <v>29</v>
      </c>
      <c r="H190" t="s">
        <v>21</v>
      </c>
      <c r="I190">
        <v>3</v>
      </c>
      <c r="J190" t="s">
        <v>50</v>
      </c>
      <c r="K190">
        <v>35</v>
      </c>
      <c r="L190" t="s">
        <v>87</v>
      </c>
      <c r="M190" s="10">
        <v>7500</v>
      </c>
      <c r="N190">
        <v>2</v>
      </c>
      <c r="O190" s="8">
        <v>15000</v>
      </c>
      <c r="P190">
        <v>55.27</v>
      </c>
      <c r="Q190" t="s">
        <v>24</v>
      </c>
      <c r="R190" t="s">
        <v>96</v>
      </c>
    </row>
    <row r="191" spans="1:18" hidden="1" x14ac:dyDescent="0.35">
      <c r="A191" t="s">
        <v>289</v>
      </c>
      <c r="B191" t="s">
        <v>290</v>
      </c>
      <c r="C191" s="1">
        <v>45689</v>
      </c>
      <c r="D191">
        <v>67</v>
      </c>
      <c r="E191" t="s">
        <v>45</v>
      </c>
      <c r="F191" t="str">
        <f>VLOOKUP(E191,'states and regions'!A$2:B$38,2,FALSE)</f>
        <v>North East</v>
      </c>
      <c r="G191" t="s">
        <v>41</v>
      </c>
      <c r="H191" t="s">
        <v>21</v>
      </c>
      <c r="I191">
        <v>5</v>
      </c>
      <c r="J191" t="s">
        <v>55</v>
      </c>
      <c r="K191">
        <v>2</v>
      </c>
      <c r="L191" t="s">
        <v>42</v>
      </c>
      <c r="M191" s="10">
        <v>9000</v>
      </c>
      <c r="N191">
        <v>12</v>
      </c>
      <c r="O191" s="8">
        <v>108000</v>
      </c>
      <c r="P191">
        <v>47.58</v>
      </c>
      <c r="Q191" t="s">
        <v>39</v>
      </c>
    </row>
    <row r="192" spans="1:18" hidden="1" x14ac:dyDescent="0.35">
      <c r="A192" t="s">
        <v>289</v>
      </c>
      <c r="B192" t="s">
        <v>290</v>
      </c>
      <c r="C192" s="1">
        <v>45689</v>
      </c>
      <c r="D192">
        <v>67</v>
      </c>
      <c r="E192" t="s">
        <v>45</v>
      </c>
      <c r="F192" t="str">
        <f>VLOOKUP(E192,'states and regions'!A$2:B$38,2,FALSE)</f>
        <v>North East</v>
      </c>
      <c r="G192" t="s">
        <v>29</v>
      </c>
      <c r="H192" t="s">
        <v>21</v>
      </c>
      <c r="I192">
        <v>5</v>
      </c>
      <c r="J192" t="s">
        <v>55</v>
      </c>
      <c r="K192">
        <v>2</v>
      </c>
      <c r="L192" t="s">
        <v>56</v>
      </c>
      <c r="M192" s="10">
        <v>3500</v>
      </c>
      <c r="N192">
        <v>19</v>
      </c>
      <c r="O192" s="8">
        <v>66500</v>
      </c>
      <c r="P192">
        <v>76.88</v>
      </c>
      <c r="Q192" t="s">
        <v>39</v>
      </c>
    </row>
    <row r="193" spans="1:18" hidden="1" x14ac:dyDescent="0.35">
      <c r="A193" t="s">
        <v>291</v>
      </c>
      <c r="B193" t="s">
        <v>292</v>
      </c>
      <c r="C193" s="1">
        <v>45689</v>
      </c>
      <c r="D193">
        <v>35</v>
      </c>
      <c r="E193" t="s">
        <v>198</v>
      </c>
      <c r="F193" t="str">
        <f>VLOOKUP(E193,'states and regions'!A$2:B$38,2,FALSE)</f>
        <v>North Central</v>
      </c>
      <c r="G193" t="s">
        <v>36</v>
      </c>
      <c r="H193" t="s">
        <v>30</v>
      </c>
      <c r="I193">
        <v>1</v>
      </c>
      <c r="J193" t="s">
        <v>37</v>
      </c>
      <c r="K193">
        <v>24</v>
      </c>
      <c r="L193" t="s">
        <v>62</v>
      </c>
      <c r="M193" s="10">
        <v>24000</v>
      </c>
      <c r="N193">
        <v>4</v>
      </c>
      <c r="O193" s="8">
        <v>96000</v>
      </c>
      <c r="P193">
        <v>50.3</v>
      </c>
      <c r="Q193" t="s">
        <v>39</v>
      </c>
    </row>
    <row r="194" spans="1:18" hidden="1" x14ac:dyDescent="0.35">
      <c r="A194" t="s">
        <v>291</v>
      </c>
      <c r="B194" t="s">
        <v>292</v>
      </c>
      <c r="C194" s="1">
        <v>45689</v>
      </c>
      <c r="D194">
        <v>35</v>
      </c>
      <c r="E194" t="s">
        <v>198</v>
      </c>
      <c r="F194" t="str">
        <f>VLOOKUP(E194,'states and regions'!A$2:B$38,2,FALSE)</f>
        <v>North Central</v>
      </c>
      <c r="G194" t="s">
        <v>29</v>
      </c>
      <c r="H194" t="s">
        <v>30</v>
      </c>
      <c r="I194">
        <v>1</v>
      </c>
      <c r="J194" t="s">
        <v>37</v>
      </c>
      <c r="K194">
        <v>24</v>
      </c>
      <c r="L194" t="s">
        <v>58</v>
      </c>
      <c r="M194" s="10">
        <v>16000</v>
      </c>
      <c r="N194">
        <v>16</v>
      </c>
      <c r="O194" s="8">
        <v>256000</v>
      </c>
      <c r="P194">
        <v>147.27000000000001</v>
      </c>
      <c r="Q194" t="s">
        <v>39</v>
      </c>
    </row>
    <row r="195" spans="1:18" hidden="1" x14ac:dyDescent="0.35">
      <c r="A195" t="s">
        <v>291</v>
      </c>
      <c r="B195" t="s">
        <v>292</v>
      </c>
      <c r="C195" s="1">
        <v>45689</v>
      </c>
      <c r="D195">
        <v>35</v>
      </c>
      <c r="E195" t="s">
        <v>198</v>
      </c>
      <c r="F195" t="str">
        <f>VLOOKUP(E195,'states and regions'!A$2:B$38,2,FALSE)</f>
        <v>North Central</v>
      </c>
      <c r="G195" t="s">
        <v>29</v>
      </c>
      <c r="H195" t="s">
        <v>30</v>
      </c>
      <c r="I195">
        <v>1</v>
      </c>
      <c r="J195" t="s">
        <v>37</v>
      </c>
      <c r="K195">
        <v>24</v>
      </c>
      <c r="L195" t="s">
        <v>193</v>
      </c>
      <c r="M195" s="10">
        <v>6500</v>
      </c>
      <c r="N195">
        <v>18</v>
      </c>
      <c r="O195" s="8">
        <v>117000</v>
      </c>
      <c r="P195">
        <v>77.7</v>
      </c>
      <c r="Q195" t="s">
        <v>39</v>
      </c>
    </row>
    <row r="196" spans="1:18" hidden="1" x14ac:dyDescent="0.35">
      <c r="A196" t="s">
        <v>293</v>
      </c>
      <c r="B196" t="s">
        <v>294</v>
      </c>
      <c r="C196" s="1">
        <v>45717</v>
      </c>
      <c r="D196">
        <v>49</v>
      </c>
      <c r="E196" t="s">
        <v>143</v>
      </c>
      <c r="F196" t="str">
        <f>VLOOKUP(E196,'states and regions'!A$2:B$38,2,FALSE)</f>
        <v>South South</v>
      </c>
      <c r="G196" t="s">
        <v>29</v>
      </c>
      <c r="H196" t="s">
        <v>30</v>
      </c>
      <c r="I196">
        <v>4</v>
      </c>
      <c r="J196" t="s">
        <v>114</v>
      </c>
      <c r="K196">
        <v>14</v>
      </c>
      <c r="L196" t="s">
        <v>164</v>
      </c>
      <c r="M196" s="10">
        <v>600</v>
      </c>
      <c r="N196">
        <v>15</v>
      </c>
      <c r="O196" s="8">
        <v>9000</v>
      </c>
      <c r="P196">
        <v>179.79</v>
      </c>
      <c r="Q196" t="s">
        <v>24</v>
      </c>
      <c r="R196" t="s">
        <v>265</v>
      </c>
    </row>
    <row r="197" spans="1:18" hidden="1" x14ac:dyDescent="0.35">
      <c r="A197" t="s">
        <v>295</v>
      </c>
      <c r="B197" t="s">
        <v>296</v>
      </c>
      <c r="C197" s="1">
        <v>45717</v>
      </c>
      <c r="D197">
        <v>56</v>
      </c>
      <c r="E197" t="s">
        <v>152</v>
      </c>
      <c r="F197" t="str">
        <f>VLOOKUP(E197,'states and regions'!A$2:B$38,2,FALSE)</f>
        <v>South West</v>
      </c>
      <c r="G197" t="s">
        <v>20</v>
      </c>
      <c r="H197" t="s">
        <v>21</v>
      </c>
      <c r="I197">
        <v>3</v>
      </c>
      <c r="J197" t="s">
        <v>50</v>
      </c>
      <c r="K197">
        <v>36</v>
      </c>
      <c r="L197" t="s">
        <v>58</v>
      </c>
      <c r="M197" s="10">
        <v>16000</v>
      </c>
      <c r="N197">
        <v>5</v>
      </c>
      <c r="O197" s="8">
        <v>80000</v>
      </c>
      <c r="P197">
        <v>197.03</v>
      </c>
      <c r="Q197" t="s">
        <v>39</v>
      </c>
    </row>
    <row r="198" spans="1:18" hidden="1" x14ac:dyDescent="0.35">
      <c r="A198" t="s">
        <v>295</v>
      </c>
      <c r="B198" t="s">
        <v>296</v>
      </c>
      <c r="C198" s="1">
        <v>45717</v>
      </c>
      <c r="D198">
        <v>56</v>
      </c>
      <c r="E198" t="s">
        <v>152</v>
      </c>
      <c r="F198" t="str">
        <f>VLOOKUP(E198,'states and regions'!A$2:B$38,2,FALSE)</f>
        <v>South West</v>
      </c>
      <c r="G198" t="s">
        <v>29</v>
      </c>
      <c r="H198" t="s">
        <v>21</v>
      </c>
      <c r="I198">
        <v>3</v>
      </c>
      <c r="J198" t="s">
        <v>50</v>
      </c>
      <c r="K198">
        <v>36</v>
      </c>
      <c r="L198" t="s">
        <v>72</v>
      </c>
      <c r="M198" s="10">
        <v>350</v>
      </c>
      <c r="N198">
        <v>1</v>
      </c>
      <c r="O198" s="8">
        <v>350</v>
      </c>
      <c r="P198">
        <v>158.18</v>
      </c>
      <c r="Q198" t="s">
        <v>39</v>
      </c>
    </row>
    <row r="199" spans="1:18" hidden="1" x14ac:dyDescent="0.35">
      <c r="A199" t="s">
        <v>295</v>
      </c>
      <c r="B199" t="s">
        <v>296</v>
      </c>
      <c r="C199" s="1">
        <v>45717</v>
      </c>
      <c r="D199">
        <v>56</v>
      </c>
      <c r="E199" t="s">
        <v>152</v>
      </c>
      <c r="F199" t="str">
        <f>VLOOKUP(E199,'states and regions'!A$2:B$38,2,FALSE)</f>
        <v>South West</v>
      </c>
      <c r="G199" t="s">
        <v>41</v>
      </c>
      <c r="H199" t="s">
        <v>21</v>
      </c>
      <c r="I199">
        <v>3</v>
      </c>
      <c r="J199" t="s">
        <v>50</v>
      </c>
      <c r="K199">
        <v>36</v>
      </c>
      <c r="L199" t="s">
        <v>65</v>
      </c>
      <c r="M199" s="10">
        <v>30000</v>
      </c>
      <c r="N199">
        <v>12</v>
      </c>
      <c r="O199" s="8">
        <v>360000</v>
      </c>
      <c r="P199">
        <v>111.03</v>
      </c>
      <c r="Q199" t="s">
        <v>39</v>
      </c>
    </row>
    <row r="200" spans="1:18" hidden="1" x14ac:dyDescent="0.35">
      <c r="A200" t="s">
        <v>297</v>
      </c>
      <c r="B200" t="s">
        <v>298</v>
      </c>
      <c r="C200" s="1">
        <v>45689</v>
      </c>
      <c r="D200">
        <v>32</v>
      </c>
      <c r="E200" t="s">
        <v>299</v>
      </c>
      <c r="F200" t="str">
        <f>VLOOKUP(E200,'states and regions'!A$2:B$38,2,FALSE)</f>
        <v>North West</v>
      </c>
      <c r="G200" t="s">
        <v>41</v>
      </c>
      <c r="H200" t="s">
        <v>21</v>
      </c>
      <c r="I200">
        <v>4</v>
      </c>
      <c r="J200" t="s">
        <v>114</v>
      </c>
      <c r="K200">
        <v>20</v>
      </c>
      <c r="L200" t="s">
        <v>65</v>
      </c>
      <c r="M200" s="10">
        <v>30000</v>
      </c>
      <c r="N200">
        <v>15</v>
      </c>
      <c r="O200" s="8">
        <v>450000</v>
      </c>
      <c r="P200">
        <v>128.65</v>
      </c>
      <c r="Q200" t="s">
        <v>39</v>
      </c>
    </row>
    <row r="201" spans="1:18" hidden="1" x14ac:dyDescent="0.35">
      <c r="A201" t="s">
        <v>297</v>
      </c>
      <c r="B201" t="s">
        <v>298</v>
      </c>
      <c r="C201" s="1">
        <v>45689</v>
      </c>
      <c r="D201">
        <v>32</v>
      </c>
      <c r="E201" t="s">
        <v>299</v>
      </c>
      <c r="F201" t="str">
        <f>VLOOKUP(E201,'states and regions'!A$2:B$38,2,FALSE)</f>
        <v>North West</v>
      </c>
      <c r="G201" t="s">
        <v>29</v>
      </c>
      <c r="H201" t="s">
        <v>21</v>
      </c>
      <c r="I201">
        <v>4</v>
      </c>
      <c r="J201" t="s">
        <v>114</v>
      </c>
      <c r="K201">
        <v>20</v>
      </c>
      <c r="L201" t="s">
        <v>31</v>
      </c>
      <c r="M201" s="10">
        <v>5500</v>
      </c>
      <c r="N201">
        <v>12</v>
      </c>
      <c r="O201" s="8">
        <v>66000</v>
      </c>
      <c r="P201">
        <v>136.18</v>
      </c>
      <c r="Q201" t="s">
        <v>39</v>
      </c>
    </row>
    <row r="202" spans="1:18" hidden="1" x14ac:dyDescent="0.35">
      <c r="A202" t="s">
        <v>300</v>
      </c>
      <c r="B202" t="s">
        <v>301</v>
      </c>
      <c r="C202" s="1">
        <v>45658</v>
      </c>
      <c r="D202">
        <v>39</v>
      </c>
      <c r="E202" t="s">
        <v>140</v>
      </c>
      <c r="F202" t="str">
        <f>VLOOKUP(E202,'states and regions'!A$2:B$38,2,FALSE)</f>
        <v>North East</v>
      </c>
      <c r="G202" t="s">
        <v>29</v>
      </c>
      <c r="H202" t="s">
        <v>30</v>
      </c>
      <c r="I202">
        <v>1</v>
      </c>
      <c r="J202" t="s">
        <v>37</v>
      </c>
      <c r="K202">
        <v>33</v>
      </c>
      <c r="L202" t="s">
        <v>51</v>
      </c>
      <c r="M202" s="10">
        <v>9000</v>
      </c>
      <c r="N202">
        <v>8</v>
      </c>
      <c r="O202" s="8">
        <v>72000</v>
      </c>
      <c r="P202">
        <v>186.98</v>
      </c>
      <c r="Q202" t="s">
        <v>39</v>
      </c>
    </row>
    <row r="203" spans="1:18" hidden="1" x14ac:dyDescent="0.35">
      <c r="A203" t="s">
        <v>300</v>
      </c>
      <c r="B203" t="s">
        <v>301</v>
      </c>
      <c r="C203" s="1">
        <v>45658</v>
      </c>
      <c r="D203">
        <v>39</v>
      </c>
      <c r="E203" t="s">
        <v>140</v>
      </c>
      <c r="F203" t="str">
        <f>VLOOKUP(E203,'states and regions'!A$2:B$38,2,FALSE)</f>
        <v>North East</v>
      </c>
      <c r="G203" t="s">
        <v>41</v>
      </c>
      <c r="H203" t="s">
        <v>30</v>
      </c>
      <c r="I203">
        <v>1</v>
      </c>
      <c r="J203" t="s">
        <v>37</v>
      </c>
      <c r="K203">
        <v>33</v>
      </c>
      <c r="L203" t="s">
        <v>65</v>
      </c>
      <c r="M203" s="10">
        <v>30000</v>
      </c>
      <c r="N203">
        <v>17</v>
      </c>
      <c r="O203" s="8">
        <v>510000</v>
      </c>
      <c r="P203">
        <v>189.52</v>
      </c>
      <c r="Q203" t="s">
        <v>39</v>
      </c>
    </row>
    <row r="204" spans="1:18" hidden="1" x14ac:dyDescent="0.35">
      <c r="A204" t="s">
        <v>302</v>
      </c>
      <c r="B204" t="s">
        <v>303</v>
      </c>
      <c r="C204" s="1">
        <v>45717</v>
      </c>
      <c r="D204">
        <v>26</v>
      </c>
      <c r="E204" t="s">
        <v>143</v>
      </c>
      <c r="F204" t="str">
        <f>VLOOKUP(E204,'states and regions'!A$2:B$38,2,FALSE)</f>
        <v>South South</v>
      </c>
      <c r="G204" t="s">
        <v>41</v>
      </c>
      <c r="H204" t="s">
        <v>21</v>
      </c>
      <c r="I204">
        <v>2</v>
      </c>
      <c r="J204" t="s">
        <v>22</v>
      </c>
      <c r="K204">
        <v>41</v>
      </c>
      <c r="L204" t="s">
        <v>62</v>
      </c>
      <c r="M204" s="10">
        <v>24000</v>
      </c>
      <c r="N204">
        <v>5</v>
      </c>
      <c r="O204" s="8">
        <v>120000</v>
      </c>
      <c r="P204">
        <v>188.35</v>
      </c>
      <c r="Q204" t="s">
        <v>39</v>
      </c>
    </row>
    <row r="205" spans="1:18" hidden="1" x14ac:dyDescent="0.35">
      <c r="A205" t="s">
        <v>302</v>
      </c>
      <c r="B205" t="s">
        <v>303</v>
      </c>
      <c r="C205" s="1">
        <v>45717</v>
      </c>
      <c r="D205">
        <v>26</v>
      </c>
      <c r="E205" t="s">
        <v>143</v>
      </c>
      <c r="F205" t="str">
        <f>VLOOKUP(E205,'states and regions'!A$2:B$38,2,FALSE)</f>
        <v>South South</v>
      </c>
      <c r="G205" t="s">
        <v>36</v>
      </c>
      <c r="H205" t="s">
        <v>21</v>
      </c>
      <c r="I205">
        <v>2</v>
      </c>
      <c r="J205" t="s">
        <v>22</v>
      </c>
      <c r="K205">
        <v>41</v>
      </c>
      <c r="L205" t="s">
        <v>65</v>
      </c>
      <c r="M205" s="10">
        <v>30000</v>
      </c>
      <c r="N205">
        <v>20</v>
      </c>
      <c r="O205" s="8">
        <v>600000</v>
      </c>
      <c r="P205">
        <v>131.91999999999999</v>
      </c>
      <c r="Q205" t="s">
        <v>39</v>
      </c>
    </row>
    <row r="206" spans="1:18" hidden="1" x14ac:dyDescent="0.35">
      <c r="A206" t="s">
        <v>302</v>
      </c>
      <c r="B206" t="s">
        <v>303</v>
      </c>
      <c r="C206" s="1">
        <v>45717</v>
      </c>
      <c r="D206">
        <v>26</v>
      </c>
      <c r="E206" t="s">
        <v>143</v>
      </c>
      <c r="F206" t="str">
        <f>VLOOKUP(E206,'states and regions'!A$2:B$38,2,FALSE)</f>
        <v>South South</v>
      </c>
      <c r="G206" t="s">
        <v>29</v>
      </c>
      <c r="H206" t="s">
        <v>21</v>
      </c>
      <c r="I206">
        <v>2</v>
      </c>
      <c r="J206" t="s">
        <v>22</v>
      </c>
      <c r="K206">
        <v>41</v>
      </c>
      <c r="L206" t="s">
        <v>56</v>
      </c>
      <c r="M206" s="10">
        <v>3500</v>
      </c>
      <c r="N206">
        <v>19</v>
      </c>
      <c r="O206" s="8">
        <v>66500</v>
      </c>
      <c r="P206">
        <v>168.58</v>
      </c>
      <c r="Q206" t="s">
        <v>39</v>
      </c>
    </row>
    <row r="207" spans="1:18" hidden="1" x14ac:dyDescent="0.35">
      <c r="A207" t="s">
        <v>304</v>
      </c>
      <c r="B207" t="s">
        <v>305</v>
      </c>
      <c r="C207" s="1">
        <v>45717</v>
      </c>
      <c r="D207">
        <v>19</v>
      </c>
      <c r="E207" t="s">
        <v>299</v>
      </c>
      <c r="F207" t="str">
        <f>VLOOKUP(E207,'states and regions'!A$2:B$38,2,FALSE)</f>
        <v>North West</v>
      </c>
      <c r="G207" t="s">
        <v>20</v>
      </c>
      <c r="H207" t="s">
        <v>21</v>
      </c>
      <c r="I207">
        <v>2</v>
      </c>
      <c r="J207" t="s">
        <v>22</v>
      </c>
      <c r="K207">
        <v>42</v>
      </c>
      <c r="L207" t="s">
        <v>46</v>
      </c>
      <c r="M207" s="10">
        <v>4500</v>
      </c>
      <c r="N207">
        <v>10</v>
      </c>
      <c r="O207" s="8">
        <v>45000</v>
      </c>
      <c r="P207">
        <v>128.56</v>
      </c>
      <c r="Q207" t="s">
        <v>39</v>
      </c>
    </row>
    <row r="208" spans="1:18" hidden="1" x14ac:dyDescent="0.35">
      <c r="A208" t="s">
        <v>306</v>
      </c>
      <c r="B208" t="s">
        <v>307</v>
      </c>
      <c r="C208" s="1">
        <v>45658</v>
      </c>
      <c r="D208">
        <v>47</v>
      </c>
      <c r="E208" t="s">
        <v>82</v>
      </c>
      <c r="F208" t="str">
        <f>VLOOKUP(E208,'states and regions'!A$2:B$38,2,FALSE)</f>
        <v>North West</v>
      </c>
      <c r="G208" t="s">
        <v>29</v>
      </c>
      <c r="H208" t="s">
        <v>30</v>
      </c>
      <c r="I208">
        <v>1</v>
      </c>
      <c r="J208" t="s">
        <v>37</v>
      </c>
      <c r="K208">
        <v>30</v>
      </c>
      <c r="L208" t="s">
        <v>56</v>
      </c>
      <c r="M208" s="10">
        <v>3500</v>
      </c>
      <c r="N208">
        <v>11</v>
      </c>
      <c r="O208" s="8">
        <v>38500</v>
      </c>
      <c r="P208">
        <v>121.53</v>
      </c>
      <c r="Q208" t="s">
        <v>24</v>
      </c>
      <c r="R208" t="s">
        <v>167</v>
      </c>
    </row>
    <row r="209" spans="1:18" hidden="1" x14ac:dyDescent="0.35">
      <c r="A209" t="s">
        <v>306</v>
      </c>
      <c r="B209" t="s">
        <v>307</v>
      </c>
      <c r="C209" s="1">
        <v>45658</v>
      </c>
      <c r="D209">
        <v>47</v>
      </c>
      <c r="E209" t="s">
        <v>82</v>
      </c>
      <c r="F209" t="str">
        <f>VLOOKUP(E209,'states and regions'!A$2:B$38,2,FALSE)</f>
        <v>North West</v>
      </c>
      <c r="G209" t="s">
        <v>41</v>
      </c>
      <c r="H209" t="s">
        <v>30</v>
      </c>
      <c r="I209">
        <v>1</v>
      </c>
      <c r="J209" t="s">
        <v>37</v>
      </c>
      <c r="K209">
        <v>30</v>
      </c>
      <c r="L209" t="s">
        <v>65</v>
      </c>
      <c r="M209" s="10">
        <v>30000</v>
      </c>
      <c r="N209">
        <v>12</v>
      </c>
      <c r="O209" s="8">
        <v>360000</v>
      </c>
      <c r="P209">
        <v>146.97</v>
      </c>
      <c r="Q209" t="s">
        <v>24</v>
      </c>
      <c r="R209" t="s">
        <v>167</v>
      </c>
    </row>
    <row r="210" spans="1:18" hidden="1" x14ac:dyDescent="0.35">
      <c r="A210" t="s">
        <v>308</v>
      </c>
      <c r="B210" t="s">
        <v>309</v>
      </c>
      <c r="C210" s="1">
        <v>45689</v>
      </c>
      <c r="D210">
        <v>32</v>
      </c>
      <c r="E210" t="s">
        <v>45</v>
      </c>
      <c r="F210" t="str">
        <f>VLOOKUP(E210,'states and regions'!A$2:B$38,2,FALSE)</f>
        <v>North East</v>
      </c>
      <c r="G210" t="s">
        <v>29</v>
      </c>
      <c r="H210" t="s">
        <v>21</v>
      </c>
      <c r="I210">
        <v>4</v>
      </c>
      <c r="J210" t="s">
        <v>114</v>
      </c>
      <c r="K210">
        <v>21</v>
      </c>
      <c r="L210" t="s">
        <v>58</v>
      </c>
      <c r="M210" s="10">
        <v>16000</v>
      </c>
      <c r="N210">
        <v>13</v>
      </c>
      <c r="O210" s="8">
        <v>208000</v>
      </c>
      <c r="P210">
        <v>10.6</v>
      </c>
      <c r="Q210" t="s">
        <v>24</v>
      </c>
      <c r="R210" t="s">
        <v>167</v>
      </c>
    </row>
    <row r="211" spans="1:18" hidden="1" x14ac:dyDescent="0.35">
      <c r="A211" t="s">
        <v>310</v>
      </c>
      <c r="B211" t="s">
        <v>311</v>
      </c>
      <c r="C211" s="1">
        <v>45717</v>
      </c>
      <c r="D211">
        <v>47</v>
      </c>
      <c r="E211" t="s">
        <v>28</v>
      </c>
      <c r="F211" t="str">
        <f>VLOOKUP(E211,'states and regions'!A$2:B$38,2,FALSE)</f>
        <v>North Central</v>
      </c>
      <c r="G211" t="s">
        <v>29</v>
      </c>
      <c r="H211" t="s">
        <v>30</v>
      </c>
      <c r="I211">
        <v>2</v>
      </c>
      <c r="J211" t="s">
        <v>22</v>
      </c>
      <c r="K211">
        <v>60</v>
      </c>
      <c r="L211" t="s">
        <v>40</v>
      </c>
      <c r="M211" s="10">
        <v>500</v>
      </c>
      <c r="N211">
        <v>3</v>
      </c>
      <c r="O211" s="8">
        <v>1500</v>
      </c>
      <c r="P211">
        <v>99.73</v>
      </c>
      <c r="Q211" t="s">
        <v>39</v>
      </c>
    </row>
    <row r="212" spans="1:18" hidden="1" x14ac:dyDescent="0.35">
      <c r="A212" t="s">
        <v>310</v>
      </c>
      <c r="B212" t="s">
        <v>311</v>
      </c>
      <c r="C212" s="1">
        <v>45717</v>
      </c>
      <c r="D212">
        <v>47</v>
      </c>
      <c r="E212" t="s">
        <v>28</v>
      </c>
      <c r="F212" t="str">
        <f>VLOOKUP(E212,'states and regions'!A$2:B$38,2,FALSE)</f>
        <v>North Central</v>
      </c>
      <c r="G212" t="s">
        <v>20</v>
      </c>
      <c r="H212" t="s">
        <v>30</v>
      </c>
      <c r="I212">
        <v>2</v>
      </c>
      <c r="J212" t="s">
        <v>22</v>
      </c>
      <c r="K212">
        <v>60</v>
      </c>
      <c r="L212" t="s">
        <v>23</v>
      </c>
      <c r="M212" s="10">
        <v>35000</v>
      </c>
      <c r="N212">
        <v>8</v>
      </c>
      <c r="O212" s="8">
        <v>280000</v>
      </c>
      <c r="P212">
        <v>101.34</v>
      </c>
      <c r="Q212" t="s">
        <v>39</v>
      </c>
    </row>
    <row r="213" spans="1:18" hidden="1" x14ac:dyDescent="0.35">
      <c r="A213" t="s">
        <v>312</v>
      </c>
      <c r="B213" t="s">
        <v>313</v>
      </c>
      <c r="C213" s="1">
        <v>45689</v>
      </c>
      <c r="D213">
        <v>61</v>
      </c>
      <c r="E213" t="s">
        <v>49</v>
      </c>
      <c r="F213" t="str">
        <f>VLOOKUP(E213,'states and regions'!A$2:B$38,2,FALSE)</f>
        <v>South West</v>
      </c>
      <c r="G213" t="s">
        <v>29</v>
      </c>
      <c r="H213" t="s">
        <v>21</v>
      </c>
      <c r="I213">
        <v>5</v>
      </c>
      <c r="J213" t="s">
        <v>55</v>
      </c>
      <c r="K213">
        <v>19</v>
      </c>
      <c r="L213" t="s">
        <v>83</v>
      </c>
      <c r="M213" s="10">
        <v>1000</v>
      </c>
      <c r="N213">
        <v>9</v>
      </c>
      <c r="O213" s="8">
        <v>9000</v>
      </c>
      <c r="P213">
        <v>86.47</v>
      </c>
      <c r="Q213" t="s">
        <v>39</v>
      </c>
    </row>
    <row r="214" spans="1:18" hidden="1" x14ac:dyDescent="0.35">
      <c r="A214" t="s">
        <v>312</v>
      </c>
      <c r="B214" t="s">
        <v>313</v>
      </c>
      <c r="C214" s="1">
        <v>45689</v>
      </c>
      <c r="D214">
        <v>61</v>
      </c>
      <c r="E214" t="s">
        <v>49</v>
      </c>
      <c r="F214" t="str">
        <f>VLOOKUP(E214,'states and regions'!A$2:B$38,2,FALSE)</f>
        <v>South West</v>
      </c>
      <c r="G214" t="s">
        <v>20</v>
      </c>
      <c r="H214" t="s">
        <v>21</v>
      </c>
      <c r="I214">
        <v>5</v>
      </c>
      <c r="J214" t="s">
        <v>55</v>
      </c>
      <c r="K214">
        <v>19</v>
      </c>
      <c r="L214" t="s">
        <v>51</v>
      </c>
      <c r="M214" s="10">
        <v>9000</v>
      </c>
      <c r="N214">
        <v>12</v>
      </c>
      <c r="O214" s="8">
        <v>108000</v>
      </c>
      <c r="P214">
        <v>152.88999999999999</v>
      </c>
      <c r="Q214" t="s">
        <v>39</v>
      </c>
    </row>
    <row r="215" spans="1:18" hidden="1" x14ac:dyDescent="0.35">
      <c r="A215" t="s">
        <v>312</v>
      </c>
      <c r="B215" t="s">
        <v>313</v>
      </c>
      <c r="C215" s="1">
        <v>45689</v>
      </c>
      <c r="D215">
        <v>61</v>
      </c>
      <c r="E215" t="s">
        <v>49</v>
      </c>
      <c r="F215" t="str">
        <f>VLOOKUP(E215,'states and regions'!A$2:B$38,2,FALSE)</f>
        <v>South West</v>
      </c>
      <c r="G215" t="s">
        <v>41</v>
      </c>
      <c r="H215" t="s">
        <v>21</v>
      </c>
      <c r="I215">
        <v>5</v>
      </c>
      <c r="J215" t="s">
        <v>55</v>
      </c>
      <c r="K215">
        <v>19</v>
      </c>
      <c r="L215" t="s">
        <v>42</v>
      </c>
      <c r="M215" s="10">
        <v>9000</v>
      </c>
      <c r="N215">
        <v>19</v>
      </c>
      <c r="O215" s="8">
        <v>171000</v>
      </c>
      <c r="P215">
        <v>80.42</v>
      </c>
      <c r="Q215" t="s">
        <v>39</v>
      </c>
    </row>
    <row r="216" spans="1:18" hidden="1" x14ac:dyDescent="0.35">
      <c r="A216" t="s">
        <v>314</v>
      </c>
      <c r="B216" t="s">
        <v>315</v>
      </c>
      <c r="C216" s="1">
        <v>45689</v>
      </c>
      <c r="D216">
        <v>62</v>
      </c>
      <c r="E216" t="s">
        <v>101</v>
      </c>
      <c r="F216" t="str">
        <f>VLOOKUP(E216,'states and regions'!A$2:B$38,2,FALSE)</f>
        <v>South South</v>
      </c>
      <c r="G216" t="s">
        <v>41</v>
      </c>
      <c r="H216" t="s">
        <v>21</v>
      </c>
      <c r="I216">
        <v>5</v>
      </c>
      <c r="J216" t="s">
        <v>55</v>
      </c>
      <c r="K216">
        <v>25</v>
      </c>
      <c r="L216" t="s">
        <v>71</v>
      </c>
      <c r="M216" s="10">
        <v>14500</v>
      </c>
      <c r="N216">
        <v>11</v>
      </c>
      <c r="O216" s="8">
        <v>159500</v>
      </c>
      <c r="P216">
        <v>74.95</v>
      </c>
      <c r="Q216" t="s">
        <v>24</v>
      </c>
      <c r="R216" t="s">
        <v>25</v>
      </c>
    </row>
    <row r="217" spans="1:18" hidden="1" x14ac:dyDescent="0.35">
      <c r="A217" t="s">
        <v>314</v>
      </c>
      <c r="B217" t="s">
        <v>315</v>
      </c>
      <c r="C217" s="1">
        <v>45689</v>
      </c>
      <c r="D217">
        <v>62</v>
      </c>
      <c r="E217" t="s">
        <v>101</v>
      </c>
      <c r="F217" t="str">
        <f>VLOOKUP(E217,'states and regions'!A$2:B$38,2,FALSE)</f>
        <v>South South</v>
      </c>
      <c r="G217" t="s">
        <v>29</v>
      </c>
      <c r="H217" t="s">
        <v>21</v>
      </c>
      <c r="I217">
        <v>5</v>
      </c>
      <c r="J217" t="s">
        <v>55</v>
      </c>
      <c r="K217">
        <v>25</v>
      </c>
      <c r="L217" t="s">
        <v>193</v>
      </c>
      <c r="M217" s="10">
        <v>6500</v>
      </c>
      <c r="N217">
        <v>5</v>
      </c>
      <c r="O217" s="8">
        <v>32500</v>
      </c>
      <c r="P217">
        <v>187.82</v>
      </c>
      <c r="Q217" t="s">
        <v>24</v>
      </c>
      <c r="R217" t="s">
        <v>25</v>
      </c>
    </row>
    <row r="218" spans="1:18" hidden="1" x14ac:dyDescent="0.35">
      <c r="A218" t="s">
        <v>314</v>
      </c>
      <c r="B218" t="s">
        <v>315</v>
      </c>
      <c r="C218" s="1">
        <v>45689</v>
      </c>
      <c r="D218">
        <v>62</v>
      </c>
      <c r="E218" t="s">
        <v>101</v>
      </c>
      <c r="F218" t="str">
        <f>VLOOKUP(E218,'states and regions'!A$2:B$38,2,FALSE)</f>
        <v>South South</v>
      </c>
      <c r="G218" t="s">
        <v>36</v>
      </c>
      <c r="H218" t="s">
        <v>21</v>
      </c>
      <c r="I218">
        <v>5</v>
      </c>
      <c r="J218" t="s">
        <v>55</v>
      </c>
      <c r="K218">
        <v>25</v>
      </c>
      <c r="L218" t="s">
        <v>71</v>
      </c>
      <c r="M218" s="10">
        <v>14500</v>
      </c>
      <c r="N218">
        <v>13</v>
      </c>
      <c r="O218" s="8">
        <v>188500</v>
      </c>
      <c r="P218">
        <v>120.69</v>
      </c>
      <c r="Q218" t="s">
        <v>24</v>
      </c>
      <c r="R218" t="s">
        <v>25</v>
      </c>
    </row>
    <row r="219" spans="1:18" hidden="1" x14ac:dyDescent="0.35">
      <c r="A219" t="s">
        <v>316</v>
      </c>
      <c r="B219" t="s">
        <v>317</v>
      </c>
      <c r="C219" s="1">
        <v>45717</v>
      </c>
      <c r="D219">
        <v>21</v>
      </c>
      <c r="E219" t="s">
        <v>128</v>
      </c>
      <c r="F219" t="str">
        <f>VLOOKUP(E219,'states and regions'!A$2:B$38,2,FALSE)</f>
        <v>South South</v>
      </c>
      <c r="G219" t="s">
        <v>20</v>
      </c>
      <c r="H219" t="s">
        <v>21</v>
      </c>
      <c r="I219">
        <v>4</v>
      </c>
      <c r="J219" t="s">
        <v>114</v>
      </c>
      <c r="K219">
        <v>9</v>
      </c>
      <c r="L219" t="s">
        <v>51</v>
      </c>
      <c r="M219" s="10">
        <v>9000</v>
      </c>
      <c r="N219">
        <v>11</v>
      </c>
      <c r="O219" s="8">
        <v>99000</v>
      </c>
      <c r="P219">
        <v>186.31</v>
      </c>
      <c r="Q219" t="s">
        <v>39</v>
      </c>
    </row>
    <row r="220" spans="1:18" x14ac:dyDescent="0.35">
      <c r="A220" t="s">
        <v>318</v>
      </c>
      <c r="B220" t="s">
        <v>319</v>
      </c>
      <c r="C220" s="1">
        <v>45689</v>
      </c>
      <c r="D220">
        <v>66</v>
      </c>
      <c r="E220" t="s">
        <v>149</v>
      </c>
      <c r="F220" t="str">
        <f>VLOOKUP(E220,'states and regions'!A$2:B$38,2,FALSE)</f>
        <v>South East</v>
      </c>
      <c r="G220" t="s">
        <v>36</v>
      </c>
      <c r="H220" t="s">
        <v>30</v>
      </c>
      <c r="I220">
        <v>5</v>
      </c>
      <c r="J220" t="s">
        <v>55</v>
      </c>
      <c r="K220">
        <v>33</v>
      </c>
      <c r="L220" t="s">
        <v>115</v>
      </c>
      <c r="M220" s="10">
        <v>25000</v>
      </c>
      <c r="N220">
        <v>14</v>
      </c>
      <c r="O220" s="8">
        <v>350000</v>
      </c>
      <c r="P220">
        <v>134.91999999999999</v>
      </c>
      <c r="Q220" t="s">
        <v>24</v>
      </c>
      <c r="R220" t="s">
        <v>32</v>
      </c>
    </row>
    <row r="221" spans="1:18" hidden="1" x14ac:dyDescent="0.35">
      <c r="A221" t="s">
        <v>320</v>
      </c>
      <c r="B221" t="s">
        <v>321</v>
      </c>
      <c r="C221" s="1">
        <v>45689</v>
      </c>
      <c r="D221">
        <v>19</v>
      </c>
      <c r="E221" t="s">
        <v>213</v>
      </c>
      <c r="F221" t="str">
        <f>VLOOKUP(E221,'states and regions'!A$2:B$38,2,FALSE)</f>
        <v>North East</v>
      </c>
      <c r="G221" t="s">
        <v>29</v>
      </c>
      <c r="H221" t="s">
        <v>30</v>
      </c>
      <c r="I221">
        <v>1</v>
      </c>
      <c r="J221" t="s">
        <v>37</v>
      </c>
      <c r="K221">
        <v>42</v>
      </c>
      <c r="L221" t="s">
        <v>164</v>
      </c>
      <c r="M221" s="10">
        <v>600</v>
      </c>
      <c r="N221">
        <v>8</v>
      </c>
      <c r="O221" s="8">
        <v>4800</v>
      </c>
      <c r="P221">
        <v>164.42</v>
      </c>
      <c r="Q221" t="s">
        <v>39</v>
      </c>
    </row>
    <row r="222" spans="1:18" hidden="1" x14ac:dyDescent="0.35">
      <c r="A222" t="s">
        <v>322</v>
      </c>
      <c r="B222" t="s">
        <v>323</v>
      </c>
      <c r="C222" s="1">
        <v>45717</v>
      </c>
      <c r="D222">
        <v>30</v>
      </c>
      <c r="E222" t="s">
        <v>121</v>
      </c>
      <c r="F222" t="str">
        <f>VLOOKUP(E222,'states and regions'!A$2:B$38,2,FALSE)</f>
        <v>North Central</v>
      </c>
      <c r="G222" t="s">
        <v>29</v>
      </c>
      <c r="H222" t="s">
        <v>21</v>
      </c>
      <c r="I222">
        <v>4</v>
      </c>
      <c r="J222" t="s">
        <v>114</v>
      </c>
      <c r="K222">
        <v>29</v>
      </c>
      <c r="L222" t="s">
        <v>193</v>
      </c>
      <c r="M222" s="10">
        <v>6500</v>
      </c>
      <c r="N222">
        <v>16</v>
      </c>
      <c r="O222" s="8">
        <v>104000</v>
      </c>
      <c r="P222">
        <v>155.11000000000001</v>
      </c>
      <c r="Q222" t="s">
        <v>24</v>
      </c>
      <c r="R222" t="s">
        <v>284</v>
      </c>
    </row>
    <row r="223" spans="1:18" hidden="1" x14ac:dyDescent="0.35">
      <c r="A223" t="s">
        <v>324</v>
      </c>
      <c r="B223" t="s">
        <v>325</v>
      </c>
      <c r="C223" s="1">
        <v>45717</v>
      </c>
      <c r="D223">
        <v>33</v>
      </c>
      <c r="E223" t="s">
        <v>75</v>
      </c>
      <c r="F223" t="str">
        <f>VLOOKUP(E223,'states and regions'!A$2:B$38,2,FALSE)</f>
        <v>North East</v>
      </c>
      <c r="G223" t="s">
        <v>20</v>
      </c>
      <c r="H223" t="s">
        <v>21</v>
      </c>
      <c r="I223">
        <v>4</v>
      </c>
      <c r="J223" t="s">
        <v>114</v>
      </c>
      <c r="K223">
        <v>36</v>
      </c>
      <c r="L223" t="s">
        <v>51</v>
      </c>
      <c r="M223" s="10">
        <v>9000</v>
      </c>
      <c r="N223">
        <v>9</v>
      </c>
      <c r="O223" s="8">
        <v>81000</v>
      </c>
      <c r="P223">
        <v>109.48</v>
      </c>
      <c r="Q223" t="s">
        <v>39</v>
      </c>
    </row>
    <row r="224" spans="1:18" hidden="1" x14ac:dyDescent="0.35">
      <c r="A224" t="s">
        <v>324</v>
      </c>
      <c r="B224" t="s">
        <v>325</v>
      </c>
      <c r="C224" s="1">
        <v>45717</v>
      </c>
      <c r="D224">
        <v>33</v>
      </c>
      <c r="E224" t="s">
        <v>75</v>
      </c>
      <c r="F224" t="str">
        <f>VLOOKUP(E224,'states and regions'!A$2:B$38,2,FALSE)</f>
        <v>North East</v>
      </c>
      <c r="G224" t="s">
        <v>29</v>
      </c>
      <c r="H224" t="s">
        <v>21</v>
      </c>
      <c r="I224">
        <v>4</v>
      </c>
      <c r="J224" t="s">
        <v>114</v>
      </c>
      <c r="K224">
        <v>36</v>
      </c>
      <c r="L224" t="s">
        <v>31</v>
      </c>
      <c r="M224" s="10">
        <v>5500</v>
      </c>
      <c r="N224">
        <v>8</v>
      </c>
      <c r="O224" s="8">
        <v>44000</v>
      </c>
      <c r="P224">
        <v>38.86</v>
      </c>
      <c r="Q224" t="s">
        <v>39</v>
      </c>
    </row>
    <row r="225" spans="1:18" hidden="1" x14ac:dyDescent="0.35">
      <c r="A225" t="s">
        <v>326</v>
      </c>
      <c r="B225" t="s">
        <v>327</v>
      </c>
      <c r="C225" s="1">
        <v>45717</v>
      </c>
      <c r="D225">
        <v>54</v>
      </c>
      <c r="E225" t="s">
        <v>113</v>
      </c>
      <c r="F225" t="str">
        <f>VLOOKUP(E225,'states and regions'!A$2:B$38,2,FALSE)</f>
        <v>South West</v>
      </c>
      <c r="G225" t="s">
        <v>36</v>
      </c>
      <c r="H225" t="s">
        <v>30</v>
      </c>
      <c r="I225">
        <v>2</v>
      </c>
      <c r="J225" t="s">
        <v>22</v>
      </c>
      <c r="K225">
        <v>50</v>
      </c>
      <c r="L225" t="s">
        <v>115</v>
      </c>
      <c r="M225" s="10">
        <v>25000</v>
      </c>
      <c r="N225">
        <v>9</v>
      </c>
      <c r="O225" s="8">
        <v>225000</v>
      </c>
      <c r="P225">
        <v>112.32</v>
      </c>
      <c r="Q225" t="s">
        <v>39</v>
      </c>
    </row>
    <row r="226" spans="1:18" hidden="1" x14ac:dyDescent="0.35">
      <c r="A226" t="s">
        <v>326</v>
      </c>
      <c r="B226" t="s">
        <v>327</v>
      </c>
      <c r="C226" s="1">
        <v>45717</v>
      </c>
      <c r="D226">
        <v>54</v>
      </c>
      <c r="E226" t="s">
        <v>113</v>
      </c>
      <c r="F226" t="str">
        <f>VLOOKUP(E226,'states and regions'!A$2:B$38,2,FALSE)</f>
        <v>South West</v>
      </c>
      <c r="G226" t="s">
        <v>20</v>
      </c>
      <c r="H226" t="s">
        <v>30</v>
      </c>
      <c r="I226">
        <v>2</v>
      </c>
      <c r="J226" t="s">
        <v>22</v>
      </c>
      <c r="K226">
        <v>50</v>
      </c>
      <c r="L226" t="s">
        <v>51</v>
      </c>
      <c r="M226" s="10">
        <v>9000</v>
      </c>
      <c r="N226">
        <v>18</v>
      </c>
      <c r="O226" s="8">
        <v>162000</v>
      </c>
      <c r="P226">
        <v>24.81</v>
      </c>
      <c r="Q226" t="s">
        <v>39</v>
      </c>
    </row>
    <row r="227" spans="1:18" hidden="1" x14ac:dyDescent="0.35">
      <c r="A227" t="s">
        <v>328</v>
      </c>
      <c r="B227" t="s">
        <v>329</v>
      </c>
      <c r="C227" s="1">
        <v>45658</v>
      </c>
      <c r="D227">
        <v>66</v>
      </c>
      <c r="E227" t="s">
        <v>152</v>
      </c>
      <c r="F227" t="str">
        <f>VLOOKUP(E227,'states and regions'!A$2:B$38,2,FALSE)</f>
        <v>South West</v>
      </c>
      <c r="G227" t="s">
        <v>36</v>
      </c>
      <c r="H227" t="s">
        <v>21</v>
      </c>
      <c r="I227">
        <v>3</v>
      </c>
      <c r="J227" t="s">
        <v>50</v>
      </c>
      <c r="K227">
        <v>19</v>
      </c>
      <c r="L227" t="s">
        <v>57</v>
      </c>
      <c r="M227" s="10">
        <v>150000</v>
      </c>
      <c r="N227">
        <v>16</v>
      </c>
      <c r="O227" s="8">
        <v>2400000</v>
      </c>
      <c r="P227">
        <v>131.37</v>
      </c>
      <c r="Q227" t="s">
        <v>39</v>
      </c>
    </row>
    <row r="228" spans="1:18" hidden="1" x14ac:dyDescent="0.35">
      <c r="A228" t="s">
        <v>330</v>
      </c>
      <c r="B228" t="s">
        <v>331</v>
      </c>
      <c r="C228" s="1">
        <v>45717</v>
      </c>
      <c r="D228">
        <v>41</v>
      </c>
      <c r="E228" t="s">
        <v>86</v>
      </c>
      <c r="F228" t="str">
        <f>VLOOKUP(E228,'states and regions'!A$2:B$38,2,FALSE)</f>
        <v>North East</v>
      </c>
      <c r="G228" t="s">
        <v>20</v>
      </c>
      <c r="H228" t="s">
        <v>30</v>
      </c>
      <c r="I228">
        <v>2</v>
      </c>
      <c r="J228" t="s">
        <v>22</v>
      </c>
      <c r="K228">
        <v>60</v>
      </c>
      <c r="L228" t="s">
        <v>46</v>
      </c>
      <c r="M228" s="10">
        <v>4500</v>
      </c>
      <c r="N228">
        <v>2</v>
      </c>
      <c r="O228" s="8">
        <v>9000</v>
      </c>
      <c r="P228">
        <v>127.77</v>
      </c>
      <c r="Q228" t="s">
        <v>24</v>
      </c>
      <c r="R228" t="s">
        <v>284</v>
      </c>
    </row>
    <row r="229" spans="1:18" hidden="1" x14ac:dyDescent="0.35">
      <c r="A229" t="s">
        <v>330</v>
      </c>
      <c r="B229" t="s">
        <v>331</v>
      </c>
      <c r="C229" s="1">
        <v>45717</v>
      </c>
      <c r="D229">
        <v>41</v>
      </c>
      <c r="E229" t="s">
        <v>86</v>
      </c>
      <c r="F229" t="str">
        <f>VLOOKUP(E229,'states and regions'!A$2:B$38,2,FALSE)</f>
        <v>North East</v>
      </c>
      <c r="G229" t="s">
        <v>41</v>
      </c>
      <c r="H229" t="s">
        <v>30</v>
      </c>
      <c r="I229">
        <v>2</v>
      </c>
      <c r="J229" t="s">
        <v>22</v>
      </c>
      <c r="K229">
        <v>60</v>
      </c>
      <c r="L229" t="s">
        <v>42</v>
      </c>
      <c r="M229" s="10">
        <v>9000</v>
      </c>
      <c r="N229">
        <v>16</v>
      </c>
      <c r="O229" s="8">
        <v>144000</v>
      </c>
      <c r="P229">
        <v>82.95</v>
      </c>
      <c r="Q229" t="s">
        <v>24</v>
      </c>
      <c r="R229" t="s">
        <v>284</v>
      </c>
    </row>
    <row r="230" spans="1:18" hidden="1" x14ac:dyDescent="0.35">
      <c r="A230" t="s">
        <v>330</v>
      </c>
      <c r="B230" t="s">
        <v>331</v>
      </c>
      <c r="C230" s="1">
        <v>45717</v>
      </c>
      <c r="D230">
        <v>41</v>
      </c>
      <c r="E230" t="s">
        <v>86</v>
      </c>
      <c r="F230" t="str">
        <f>VLOOKUP(E230,'states and regions'!A$2:B$38,2,FALSE)</f>
        <v>North East</v>
      </c>
      <c r="G230" t="s">
        <v>36</v>
      </c>
      <c r="H230" t="s">
        <v>30</v>
      </c>
      <c r="I230">
        <v>2</v>
      </c>
      <c r="J230" t="s">
        <v>22</v>
      </c>
      <c r="K230">
        <v>60</v>
      </c>
      <c r="L230" t="s">
        <v>38</v>
      </c>
      <c r="M230" s="10">
        <v>20000</v>
      </c>
      <c r="N230">
        <v>5</v>
      </c>
      <c r="O230" s="8">
        <v>100000</v>
      </c>
      <c r="P230">
        <v>136.4</v>
      </c>
      <c r="Q230" t="s">
        <v>24</v>
      </c>
      <c r="R230" t="s">
        <v>284</v>
      </c>
    </row>
    <row r="231" spans="1:18" hidden="1" x14ac:dyDescent="0.35">
      <c r="A231" t="s">
        <v>332</v>
      </c>
      <c r="B231" t="s">
        <v>333</v>
      </c>
      <c r="C231" s="1">
        <v>45689</v>
      </c>
      <c r="D231">
        <v>36</v>
      </c>
      <c r="E231" t="s">
        <v>110</v>
      </c>
      <c r="F231" t="str">
        <f>VLOOKUP(E231,'states and regions'!A$2:B$38,2,FALSE)</f>
        <v>North Central</v>
      </c>
      <c r="G231" t="s">
        <v>41</v>
      </c>
      <c r="H231" t="s">
        <v>30</v>
      </c>
      <c r="I231">
        <v>3</v>
      </c>
      <c r="J231" t="s">
        <v>50</v>
      </c>
      <c r="K231">
        <v>31</v>
      </c>
      <c r="L231" t="s">
        <v>62</v>
      </c>
      <c r="M231" s="10">
        <v>24000</v>
      </c>
      <c r="N231">
        <v>2</v>
      </c>
      <c r="O231" s="8">
        <v>48000</v>
      </c>
      <c r="P231">
        <v>147.87</v>
      </c>
      <c r="Q231" t="s">
        <v>39</v>
      </c>
    </row>
    <row r="232" spans="1:18" hidden="1" x14ac:dyDescent="0.35">
      <c r="A232" t="s">
        <v>332</v>
      </c>
      <c r="B232" t="s">
        <v>333</v>
      </c>
      <c r="C232" s="1">
        <v>45689</v>
      </c>
      <c r="D232">
        <v>36</v>
      </c>
      <c r="E232" t="s">
        <v>110</v>
      </c>
      <c r="F232" t="str">
        <f>VLOOKUP(E232,'states and regions'!A$2:B$38,2,FALSE)</f>
        <v>North Central</v>
      </c>
      <c r="G232" t="s">
        <v>29</v>
      </c>
      <c r="H232" t="s">
        <v>30</v>
      </c>
      <c r="I232">
        <v>3</v>
      </c>
      <c r="J232" t="s">
        <v>50</v>
      </c>
      <c r="K232">
        <v>31</v>
      </c>
      <c r="L232" t="s">
        <v>164</v>
      </c>
      <c r="M232" s="10">
        <v>600</v>
      </c>
      <c r="N232">
        <v>6</v>
      </c>
      <c r="O232" s="8">
        <v>3600</v>
      </c>
      <c r="P232">
        <v>83.87</v>
      </c>
      <c r="Q232" t="s">
        <v>39</v>
      </c>
    </row>
    <row r="233" spans="1:18" hidden="1" x14ac:dyDescent="0.35">
      <c r="A233" t="s">
        <v>332</v>
      </c>
      <c r="B233" t="s">
        <v>333</v>
      </c>
      <c r="C233" s="1">
        <v>45689</v>
      </c>
      <c r="D233">
        <v>36</v>
      </c>
      <c r="E233" t="s">
        <v>110</v>
      </c>
      <c r="F233" t="str">
        <f>VLOOKUP(E233,'states and regions'!A$2:B$38,2,FALSE)</f>
        <v>North Central</v>
      </c>
      <c r="G233" t="s">
        <v>36</v>
      </c>
      <c r="H233" t="s">
        <v>30</v>
      </c>
      <c r="I233">
        <v>3</v>
      </c>
      <c r="J233" t="s">
        <v>50</v>
      </c>
      <c r="K233">
        <v>31</v>
      </c>
      <c r="L233" t="s">
        <v>42</v>
      </c>
      <c r="M233" s="10">
        <v>9000</v>
      </c>
      <c r="N233">
        <v>13</v>
      </c>
      <c r="O233" s="8">
        <v>117000</v>
      </c>
      <c r="P233">
        <v>199.44</v>
      </c>
      <c r="Q233" t="s">
        <v>39</v>
      </c>
    </row>
    <row r="234" spans="1:18" hidden="1" x14ac:dyDescent="0.35">
      <c r="A234" t="s">
        <v>334</v>
      </c>
      <c r="B234" t="s">
        <v>335</v>
      </c>
      <c r="C234" s="1">
        <v>45717</v>
      </c>
      <c r="D234">
        <v>39</v>
      </c>
      <c r="E234" t="s">
        <v>101</v>
      </c>
      <c r="F234" t="str">
        <f>VLOOKUP(E234,'states and regions'!A$2:B$38,2,FALSE)</f>
        <v>South South</v>
      </c>
      <c r="G234" t="s">
        <v>36</v>
      </c>
      <c r="H234" t="s">
        <v>21</v>
      </c>
      <c r="I234">
        <v>5</v>
      </c>
      <c r="J234" t="s">
        <v>55</v>
      </c>
      <c r="K234">
        <v>1</v>
      </c>
      <c r="L234" t="s">
        <v>57</v>
      </c>
      <c r="M234" s="10">
        <v>150000</v>
      </c>
      <c r="N234">
        <v>5</v>
      </c>
      <c r="O234" s="8">
        <v>750000</v>
      </c>
      <c r="P234">
        <v>177.91</v>
      </c>
      <c r="Q234" t="s">
        <v>39</v>
      </c>
    </row>
    <row r="235" spans="1:18" hidden="1" x14ac:dyDescent="0.35">
      <c r="A235" t="s">
        <v>334</v>
      </c>
      <c r="B235" t="s">
        <v>335</v>
      </c>
      <c r="C235" s="1">
        <v>45717</v>
      </c>
      <c r="D235">
        <v>39</v>
      </c>
      <c r="E235" t="s">
        <v>101</v>
      </c>
      <c r="F235" t="str">
        <f>VLOOKUP(E235,'states and regions'!A$2:B$38,2,FALSE)</f>
        <v>South South</v>
      </c>
      <c r="G235" t="s">
        <v>20</v>
      </c>
      <c r="H235" t="s">
        <v>21</v>
      </c>
      <c r="I235">
        <v>5</v>
      </c>
      <c r="J235" t="s">
        <v>55</v>
      </c>
      <c r="K235">
        <v>1</v>
      </c>
      <c r="L235" t="s">
        <v>23</v>
      </c>
      <c r="M235" s="10">
        <v>35000</v>
      </c>
      <c r="N235">
        <v>4</v>
      </c>
      <c r="O235" s="8">
        <v>140000</v>
      </c>
      <c r="P235">
        <v>54.93</v>
      </c>
      <c r="Q235" t="s">
        <v>39</v>
      </c>
    </row>
    <row r="236" spans="1:18" hidden="1" x14ac:dyDescent="0.35">
      <c r="A236" t="s">
        <v>336</v>
      </c>
      <c r="B236" t="s">
        <v>337</v>
      </c>
      <c r="C236" s="1">
        <v>45689</v>
      </c>
      <c r="D236">
        <v>36</v>
      </c>
      <c r="E236" t="s">
        <v>35</v>
      </c>
      <c r="F236" t="str">
        <f>VLOOKUP(E236,'states and regions'!A$2:B$38,2,FALSE)</f>
        <v>North West</v>
      </c>
      <c r="G236" t="s">
        <v>20</v>
      </c>
      <c r="H236" t="s">
        <v>30</v>
      </c>
      <c r="I236">
        <v>1</v>
      </c>
      <c r="J236" t="s">
        <v>37</v>
      </c>
      <c r="K236">
        <v>46</v>
      </c>
      <c r="L236" t="s">
        <v>23</v>
      </c>
      <c r="M236" s="10">
        <v>35000</v>
      </c>
      <c r="N236">
        <v>17</v>
      </c>
      <c r="O236" s="8">
        <v>595000</v>
      </c>
      <c r="P236">
        <v>165.48</v>
      </c>
      <c r="Q236" t="s">
        <v>39</v>
      </c>
    </row>
    <row r="237" spans="1:18" hidden="1" x14ac:dyDescent="0.35">
      <c r="A237" t="s">
        <v>336</v>
      </c>
      <c r="B237" t="s">
        <v>337</v>
      </c>
      <c r="C237" s="1">
        <v>45689</v>
      </c>
      <c r="D237">
        <v>36</v>
      </c>
      <c r="E237" t="s">
        <v>35</v>
      </c>
      <c r="F237" t="str">
        <f>VLOOKUP(E237,'states and regions'!A$2:B$38,2,FALSE)</f>
        <v>North West</v>
      </c>
      <c r="G237" t="s">
        <v>41</v>
      </c>
      <c r="H237" t="s">
        <v>30</v>
      </c>
      <c r="I237">
        <v>1</v>
      </c>
      <c r="J237" t="s">
        <v>37</v>
      </c>
      <c r="K237">
        <v>46</v>
      </c>
      <c r="L237" t="s">
        <v>65</v>
      </c>
      <c r="M237" s="10">
        <v>30000</v>
      </c>
      <c r="N237">
        <v>4</v>
      </c>
      <c r="O237" s="8">
        <v>120000</v>
      </c>
      <c r="P237">
        <v>17.8</v>
      </c>
      <c r="Q237" t="s">
        <v>39</v>
      </c>
    </row>
    <row r="238" spans="1:18" hidden="1" x14ac:dyDescent="0.35">
      <c r="A238" t="s">
        <v>338</v>
      </c>
      <c r="B238" t="s">
        <v>339</v>
      </c>
      <c r="C238" s="1">
        <v>45689</v>
      </c>
      <c r="D238">
        <v>33</v>
      </c>
      <c r="E238" t="s">
        <v>213</v>
      </c>
      <c r="F238" t="str">
        <f>VLOOKUP(E238,'states and regions'!A$2:B$38,2,FALSE)</f>
        <v>North East</v>
      </c>
      <c r="G238" t="s">
        <v>36</v>
      </c>
      <c r="H238" t="s">
        <v>30</v>
      </c>
      <c r="I238">
        <v>1</v>
      </c>
      <c r="J238" t="s">
        <v>37</v>
      </c>
      <c r="K238">
        <v>60</v>
      </c>
      <c r="L238" t="s">
        <v>62</v>
      </c>
      <c r="M238" s="10">
        <v>24000</v>
      </c>
      <c r="N238">
        <v>19</v>
      </c>
      <c r="O238" s="8">
        <v>456000</v>
      </c>
      <c r="P238">
        <v>116.7</v>
      </c>
      <c r="Q238" t="s">
        <v>24</v>
      </c>
      <c r="R238" t="s">
        <v>265</v>
      </c>
    </row>
    <row r="239" spans="1:18" hidden="1" x14ac:dyDescent="0.35">
      <c r="A239" t="s">
        <v>338</v>
      </c>
      <c r="B239" t="s">
        <v>339</v>
      </c>
      <c r="C239" s="1">
        <v>45689</v>
      </c>
      <c r="D239">
        <v>33</v>
      </c>
      <c r="E239" t="s">
        <v>213</v>
      </c>
      <c r="F239" t="str">
        <f>VLOOKUP(E239,'states and regions'!A$2:B$38,2,FALSE)</f>
        <v>North East</v>
      </c>
      <c r="G239" t="s">
        <v>20</v>
      </c>
      <c r="H239" t="s">
        <v>30</v>
      </c>
      <c r="I239">
        <v>1</v>
      </c>
      <c r="J239" t="s">
        <v>37</v>
      </c>
      <c r="K239">
        <v>60</v>
      </c>
      <c r="L239" t="s">
        <v>58</v>
      </c>
      <c r="M239" s="10">
        <v>16000</v>
      </c>
      <c r="N239">
        <v>12</v>
      </c>
      <c r="O239" s="8">
        <v>192000</v>
      </c>
      <c r="P239">
        <v>52.68</v>
      </c>
      <c r="Q239" t="s">
        <v>24</v>
      </c>
      <c r="R239" t="s">
        <v>265</v>
      </c>
    </row>
    <row r="240" spans="1:18" hidden="1" x14ac:dyDescent="0.35">
      <c r="A240" t="s">
        <v>340</v>
      </c>
      <c r="B240" t="s">
        <v>341</v>
      </c>
      <c r="C240" s="1">
        <v>45689</v>
      </c>
      <c r="D240">
        <v>23</v>
      </c>
      <c r="E240" t="s">
        <v>176</v>
      </c>
      <c r="F240" t="str">
        <f>VLOOKUP(E240,'states and regions'!A$2:B$38,2,FALSE)</f>
        <v>South South</v>
      </c>
      <c r="G240" t="s">
        <v>36</v>
      </c>
      <c r="H240" t="s">
        <v>30</v>
      </c>
      <c r="I240">
        <v>4</v>
      </c>
      <c r="J240" t="s">
        <v>114</v>
      </c>
      <c r="K240">
        <v>20</v>
      </c>
      <c r="L240" t="s">
        <v>62</v>
      </c>
      <c r="M240" s="10">
        <v>24000</v>
      </c>
      <c r="N240">
        <v>8</v>
      </c>
      <c r="O240" s="8">
        <v>192000</v>
      </c>
      <c r="P240">
        <v>73.83</v>
      </c>
      <c r="Q240" t="s">
        <v>39</v>
      </c>
    </row>
    <row r="241" spans="1:17" hidden="1" x14ac:dyDescent="0.35">
      <c r="A241" t="s">
        <v>340</v>
      </c>
      <c r="B241" t="s">
        <v>341</v>
      </c>
      <c r="C241" s="1">
        <v>45689</v>
      </c>
      <c r="D241">
        <v>23</v>
      </c>
      <c r="E241" t="s">
        <v>176</v>
      </c>
      <c r="F241" t="str">
        <f>VLOOKUP(E241,'states and regions'!A$2:B$38,2,FALSE)</f>
        <v>South South</v>
      </c>
      <c r="G241" t="s">
        <v>29</v>
      </c>
      <c r="H241" t="s">
        <v>30</v>
      </c>
      <c r="I241">
        <v>4</v>
      </c>
      <c r="J241" t="s">
        <v>114</v>
      </c>
      <c r="K241">
        <v>20</v>
      </c>
      <c r="L241" t="s">
        <v>72</v>
      </c>
      <c r="M241" s="10">
        <v>350</v>
      </c>
      <c r="N241">
        <v>16</v>
      </c>
      <c r="O241" s="8">
        <v>5600</v>
      </c>
      <c r="P241">
        <v>191.49</v>
      </c>
      <c r="Q241" t="s">
        <v>39</v>
      </c>
    </row>
    <row r="242" spans="1:17" hidden="1" x14ac:dyDescent="0.35">
      <c r="A242" t="s">
        <v>340</v>
      </c>
      <c r="B242" t="s">
        <v>341</v>
      </c>
      <c r="C242" s="1">
        <v>45689</v>
      </c>
      <c r="D242">
        <v>23</v>
      </c>
      <c r="E242" t="s">
        <v>176</v>
      </c>
      <c r="F242" t="str">
        <f>VLOOKUP(E242,'states and regions'!A$2:B$38,2,FALSE)</f>
        <v>South South</v>
      </c>
      <c r="G242" t="s">
        <v>41</v>
      </c>
      <c r="H242" t="s">
        <v>30</v>
      </c>
      <c r="I242">
        <v>4</v>
      </c>
      <c r="J242" t="s">
        <v>114</v>
      </c>
      <c r="K242">
        <v>20</v>
      </c>
      <c r="L242" t="s">
        <v>38</v>
      </c>
      <c r="M242" s="10">
        <v>20000</v>
      </c>
      <c r="N242">
        <v>20</v>
      </c>
      <c r="O242" s="8">
        <v>400000</v>
      </c>
      <c r="P242">
        <v>91.27</v>
      </c>
      <c r="Q242" t="s">
        <v>39</v>
      </c>
    </row>
    <row r="243" spans="1:17" hidden="1" x14ac:dyDescent="0.35">
      <c r="A243" t="s">
        <v>342</v>
      </c>
      <c r="B243" t="s">
        <v>343</v>
      </c>
      <c r="C243" s="1">
        <v>45689</v>
      </c>
      <c r="D243">
        <v>69</v>
      </c>
      <c r="E243" t="s">
        <v>213</v>
      </c>
      <c r="F243" t="str">
        <f>VLOOKUP(E243,'states and regions'!A$2:B$38,2,FALSE)</f>
        <v>North East</v>
      </c>
      <c r="G243" t="s">
        <v>29</v>
      </c>
      <c r="H243" t="s">
        <v>21</v>
      </c>
      <c r="I243">
        <v>5</v>
      </c>
      <c r="J243" t="s">
        <v>55</v>
      </c>
      <c r="K243">
        <v>49</v>
      </c>
      <c r="L243" t="s">
        <v>193</v>
      </c>
      <c r="M243" s="10">
        <v>6500</v>
      </c>
      <c r="N243">
        <v>3</v>
      </c>
      <c r="O243" s="8">
        <v>19500</v>
      </c>
      <c r="P243">
        <v>140.9</v>
      </c>
      <c r="Q243" t="s">
        <v>39</v>
      </c>
    </row>
    <row r="244" spans="1:17" hidden="1" x14ac:dyDescent="0.35">
      <c r="A244" t="s">
        <v>344</v>
      </c>
      <c r="B244" t="s">
        <v>345</v>
      </c>
      <c r="C244" s="1">
        <v>45689</v>
      </c>
      <c r="D244">
        <v>23</v>
      </c>
      <c r="E244" t="s">
        <v>189</v>
      </c>
      <c r="F244" t="str">
        <f>VLOOKUP(E244,'states and regions'!A$2:B$38,2,FALSE)</f>
        <v>North West</v>
      </c>
      <c r="G244" t="s">
        <v>29</v>
      </c>
      <c r="H244" t="s">
        <v>21</v>
      </c>
      <c r="I244">
        <v>2</v>
      </c>
      <c r="J244" t="s">
        <v>22</v>
      </c>
      <c r="K244">
        <v>37</v>
      </c>
      <c r="L244" t="s">
        <v>31</v>
      </c>
      <c r="M244" s="10">
        <v>5500</v>
      </c>
      <c r="N244">
        <v>17</v>
      </c>
      <c r="O244" s="8">
        <v>93500</v>
      </c>
      <c r="P244">
        <v>18.64</v>
      </c>
      <c r="Q244" t="s">
        <v>39</v>
      </c>
    </row>
    <row r="245" spans="1:17" hidden="1" x14ac:dyDescent="0.35">
      <c r="A245" t="s">
        <v>344</v>
      </c>
      <c r="B245" t="s">
        <v>345</v>
      </c>
      <c r="C245" s="1">
        <v>45689</v>
      </c>
      <c r="D245">
        <v>23</v>
      </c>
      <c r="E245" t="s">
        <v>189</v>
      </c>
      <c r="F245" t="str">
        <f>VLOOKUP(E245,'states and regions'!A$2:B$38,2,FALSE)</f>
        <v>North West</v>
      </c>
      <c r="G245" t="s">
        <v>41</v>
      </c>
      <c r="H245" t="s">
        <v>21</v>
      </c>
      <c r="I245">
        <v>2</v>
      </c>
      <c r="J245" t="s">
        <v>22</v>
      </c>
      <c r="K245">
        <v>37</v>
      </c>
      <c r="L245" t="s">
        <v>71</v>
      </c>
      <c r="M245" s="10">
        <v>14500</v>
      </c>
      <c r="N245">
        <v>15</v>
      </c>
      <c r="O245" s="8">
        <v>217500</v>
      </c>
      <c r="P245">
        <v>161.83000000000001</v>
      </c>
      <c r="Q245" t="s">
        <v>39</v>
      </c>
    </row>
    <row r="246" spans="1:17" hidden="1" x14ac:dyDescent="0.35">
      <c r="A246" t="s">
        <v>344</v>
      </c>
      <c r="B246" t="s">
        <v>345</v>
      </c>
      <c r="C246" s="1">
        <v>45689</v>
      </c>
      <c r="D246">
        <v>23</v>
      </c>
      <c r="E246" t="s">
        <v>189</v>
      </c>
      <c r="F246" t="str">
        <f>VLOOKUP(E246,'states and regions'!A$2:B$38,2,FALSE)</f>
        <v>North West</v>
      </c>
      <c r="G246" t="s">
        <v>36</v>
      </c>
      <c r="H246" t="s">
        <v>21</v>
      </c>
      <c r="I246">
        <v>2</v>
      </c>
      <c r="J246" t="s">
        <v>22</v>
      </c>
      <c r="K246">
        <v>37</v>
      </c>
      <c r="L246" t="s">
        <v>65</v>
      </c>
      <c r="M246" s="10">
        <v>30000</v>
      </c>
      <c r="N246">
        <v>15</v>
      </c>
      <c r="O246" s="8">
        <v>450000</v>
      </c>
      <c r="P246">
        <v>102.89</v>
      </c>
      <c r="Q246" t="s">
        <v>39</v>
      </c>
    </row>
    <row r="247" spans="1:17" x14ac:dyDescent="0.35">
      <c r="A247" t="s">
        <v>346</v>
      </c>
      <c r="B247" t="s">
        <v>347</v>
      </c>
      <c r="C247" s="1">
        <v>45717</v>
      </c>
      <c r="D247">
        <v>75</v>
      </c>
      <c r="E247" t="s">
        <v>149</v>
      </c>
      <c r="F247" t="str">
        <f>VLOOKUP(E247,'states and regions'!A$2:B$38,2,FALSE)</f>
        <v>South East</v>
      </c>
      <c r="G247" t="s">
        <v>41</v>
      </c>
      <c r="H247" t="s">
        <v>21</v>
      </c>
      <c r="I247">
        <v>1</v>
      </c>
      <c r="J247" t="s">
        <v>37</v>
      </c>
      <c r="K247">
        <v>26</v>
      </c>
      <c r="L247" t="s">
        <v>65</v>
      </c>
      <c r="M247" s="10">
        <v>30000</v>
      </c>
      <c r="N247">
        <v>18</v>
      </c>
      <c r="O247" s="8">
        <v>540000</v>
      </c>
      <c r="P247">
        <v>140.22999999999999</v>
      </c>
      <c r="Q247" t="s">
        <v>39</v>
      </c>
    </row>
    <row r="248" spans="1:17" x14ac:dyDescent="0.35">
      <c r="A248" t="s">
        <v>346</v>
      </c>
      <c r="B248" t="s">
        <v>347</v>
      </c>
      <c r="C248" s="1">
        <v>45717</v>
      </c>
      <c r="D248">
        <v>75</v>
      </c>
      <c r="E248" t="s">
        <v>149</v>
      </c>
      <c r="F248" t="str">
        <f>VLOOKUP(E248,'states and regions'!A$2:B$38,2,FALSE)</f>
        <v>South East</v>
      </c>
      <c r="G248" t="s">
        <v>29</v>
      </c>
      <c r="H248" t="s">
        <v>21</v>
      </c>
      <c r="I248">
        <v>1</v>
      </c>
      <c r="J248" t="s">
        <v>37</v>
      </c>
      <c r="K248">
        <v>26</v>
      </c>
      <c r="L248" t="s">
        <v>102</v>
      </c>
      <c r="M248" s="10">
        <v>900</v>
      </c>
      <c r="N248">
        <v>3</v>
      </c>
      <c r="O248" s="8">
        <v>2700</v>
      </c>
      <c r="P248">
        <v>186.95</v>
      </c>
      <c r="Q248" t="s">
        <v>39</v>
      </c>
    </row>
    <row r="249" spans="1:17" x14ac:dyDescent="0.35">
      <c r="A249" t="s">
        <v>346</v>
      </c>
      <c r="B249" t="s">
        <v>347</v>
      </c>
      <c r="C249" s="1">
        <v>45717</v>
      </c>
      <c r="D249">
        <v>75</v>
      </c>
      <c r="E249" t="s">
        <v>149</v>
      </c>
      <c r="F249" t="str">
        <f>VLOOKUP(E249,'states and regions'!A$2:B$38,2,FALSE)</f>
        <v>South East</v>
      </c>
      <c r="G249" t="s">
        <v>29</v>
      </c>
      <c r="H249" t="s">
        <v>21</v>
      </c>
      <c r="I249">
        <v>1</v>
      </c>
      <c r="J249" t="s">
        <v>37</v>
      </c>
      <c r="K249">
        <v>26</v>
      </c>
      <c r="L249" t="s">
        <v>23</v>
      </c>
      <c r="M249" s="10">
        <v>35000</v>
      </c>
      <c r="N249">
        <v>14</v>
      </c>
      <c r="O249" s="8">
        <v>490000</v>
      </c>
      <c r="P249">
        <v>6.83</v>
      </c>
      <c r="Q249" t="s">
        <v>39</v>
      </c>
    </row>
    <row r="250" spans="1:17" hidden="1" x14ac:dyDescent="0.35">
      <c r="A250" t="s">
        <v>348</v>
      </c>
      <c r="B250" t="s">
        <v>349</v>
      </c>
      <c r="C250" s="1">
        <v>45689</v>
      </c>
      <c r="D250">
        <v>33</v>
      </c>
      <c r="E250" t="s">
        <v>110</v>
      </c>
      <c r="F250" t="str">
        <f>VLOOKUP(E250,'states and regions'!A$2:B$38,2,FALSE)</f>
        <v>North Central</v>
      </c>
      <c r="G250" t="s">
        <v>29</v>
      </c>
      <c r="H250" t="s">
        <v>30</v>
      </c>
      <c r="I250">
        <v>4</v>
      </c>
      <c r="J250" t="s">
        <v>114</v>
      </c>
      <c r="K250">
        <v>58</v>
      </c>
      <c r="L250" t="s">
        <v>193</v>
      </c>
      <c r="M250" s="10">
        <v>6500</v>
      </c>
      <c r="N250">
        <v>12</v>
      </c>
      <c r="O250" s="8">
        <v>78000</v>
      </c>
      <c r="P250">
        <v>27.03</v>
      </c>
      <c r="Q250" t="s">
        <v>39</v>
      </c>
    </row>
    <row r="251" spans="1:17" hidden="1" x14ac:dyDescent="0.35">
      <c r="A251" t="s">
        <v>348</v>
      </c>
      <c r="B251" t="s">
        <v>349</v>
      </c>
      <c r="C251" s="1">
        <v>45689</v>
      </c>
      <c r="D251">
        <v>33</v>
      </c>
      <c r="E251" t="s">
        <v>110</v>
      </c>
      <c r="F251" t="str">
        <f>VLOOKUP(E251,'states and regions'!A$2:B$38,2,FALSE)</f>
        <v>North Central</v>
      </c>
      <c r="G251" t="s">
        <v>41</v>
      </c>
      <c r="H251" t="s">
        <v>30</v>
      </c>
      <c r="I251">
        <v>4</v>
      </c>
      <c r="J251" t="s">
        <v>114</v>
      </c>
      <c r="K251">
        <v>58</v>
      </c>
      <c r="L251" t="s">
        <v>42</v>
      </c>
      <c r="M251" s="10">
        <v>9000</v>
      </c>
      <c r="N251">
        <v>18</v>
      </c>
      <c r="O251" s="8">
        <v>162000</v>
      </c>
      <c r="P251">
        <v>36.11</v>
      </c>
      <c r="Q251" t="s">
        <v>39</v>
      </c>
    </row>
    <row r="252" spans="1:17" hidden="1" x14ac:dyDescent="0.35">
      <c r="A252" t="s">
        <v>350</v>
      </c>
      <c r="B252" t="s">
        <v>351</v>
      </c>
      <c r="C252" s="1">
        <v>45658</v>
      </c>
      <c r="D252">
        <v>32</v>
      </c>
      <c r="E252" t="s">
        <v>113</v>
      </c>
      <c r="F252" t="str">
        <f>VLOOKUP(E252,'states and regions'!A$2:B$38,2,FALSE)</f>
        <v>South West</v>
      </c>
      <c r="G252" t="s">
        <v>29</v>
      </c>
      <c r="H252" t="s">
        <v>21</v>
      </c>
      <c r="I252">
        <v>3</v>
      </c>
      <c r="J252" t="s">
        <v>50</v>
      </c>
      <c r="K252">
        <v>49</v>
      </c>
      <c r="L252" t="s">
        <v>72</v>
      </c>
      <c r="M252" s="10">
        <v>350</v>
      </c>
      <c r="N252">
        <v>12</v>
      </c>
      <c r="O252" s="8">
        <v>4200</v>
      </c>
      <c r="P252">
        <v>49.88</v>
      </c>
      <c r="Q252" t="s">
        <v>39</v>
      </c>
    </row>
    <row r="253" spans="1:17" hidden="1" x14ac:dyDescent="0.35">
      <c r="A253" t="s">
        <v>350</v>
      </c>
      <c r="B253" t="s">
        <v>351</v>
      </c>
      <c r="C253" s="1">
        <v>45658</v>
      </c>
      <c r="D253">
        <v>32</v>
      </c>
      <c r="E253" t="s">
        <v>113</v>
      </c>
      <c r="F253" t="str">
        <f>VLOOKUP(E253,'states and regions'!A$2:B$38,2,FALSE)</f>
        <v>South West</v>
      </c>
      <c r="G253" t="s">
        <v>36</v>
      </c>
      <c r="H253" t="s">
        <v>21</v>
      </c>
      <c r="I253">
        <v>3</v>
      </c>
      <c r="J253" t="s">
        <v>50</v>
      </c>
      <c r="K253">
        <v>49</v>
      </c>
      <c r="L253" t="s">
        <v>65</v>
      </c>
      <c r="M253" s="10">
        <v>30000</v>
      </c>
      <c r="N253">
        <v>4</v>
      </c>
      <c r="O253" s="8">
        <v>120000</v>
      </c>
      <c r="P253">
        <v>55.49</v>
      </c>
      <c r="Q253" t="s">
        <v>39</v>
      </c>
    </row>
    <row r="254" spans="1:17" hidden="1" x14ac:dyDescent="0.35">
      <c r="A254" t="s">
        <v>350</v>
      </c>
      <c r="B254" t="s">
        <v>351</v>
      </c>
      <c r="C254" s="1">
        <v>45658</v>
      </c>
      <c r="D254">
        <v>32</v>
      </c>
      <c r="E254" t="s">
        <v>113</v>
      </c>
      <c r="F254" t="str">
        <f>VLOOKUP(E254,'states and regions'!A$2:B$38,2,FALSE)</f>
        <v>South West</v>
      </c>
      <c r="G254" t="s">
        <v>20</v>
      </c>
      <c r="H254" t="s">
        <v>21</v>
      </c>
      <c r="I254">
        <v>3</v>
      </c>
      <c r="J254" t="s">
        <v>50</v>
      </c>
      <c r="K254">
        <v>49</v>
      </c>
      <c r="L254" t="s">
        <v>58</v>
      </c>
      <c r="M254" s="10">
        <v>16000</v>
      </c>
      <c r="N254">
        <v>14</v>
      </c>
      <c r="O254" s="8">
        <v>224000</v>
      </c>
      <c r="P254">
        <v>161.99</v>
      </c>
      <c r="Q254" t="s">
        <v>39</v>
      </c>
    </row>
    <row r="255" spans="1:17" hidden="1" x14ac:dyDescent="0.35">
      <c r="A255" t="s">
        <v>352</v>
      </c>
      <c r="B255" t="s">
        <v>353</v>
      </c>
      <c r="C255" s="1">
        <v>45658</v>
      </c>
      <c r="D255">
        <v>46</v>
      </c>
      <c r="E255" t="s">
        <v>79</v>
      </c>
      <c r="F255" t="str">
        <f>VLOOKUP(E255,'states and regions'!A$2:B$38,2,FALSE)</f>
        <v>South West</v>
      </c>
      <c r="G255" t="s">
        <v>41</v>
      </c>
      <c r="H255" t="s">
        <v>21</v>
      </c>
      <c r="I255">
        <v>4</v>
      </c>
      <c r="J255" t="s">
        <v>114</v>
      </c>
      <c r="K255">
        <v>7</v>
      </c>
      <c r="L255" t="s">
        <v>71</v>
      </c>
      <c r="M255" s="10">
        <v>14500</v>
      </c>
      <c r="N255">
        <v>18</v>
      </c>
      <c r="O255" s="8">
        <v>261000</v>
      </c>
      <c r="P255">
        <v>88.07</v>
      </c>
      <c r="Q255" t="s">
        <v>39</v>
      </c>
    </row>
    <row r="256" spans="1:17" hidden="1" x14ac:dyDescent="0.35">
      <c r="A256" t="s">
        <v>352</v>
      </c>
      <c r="B256" t="s">
        <v>353</v>
      </c>
      <c r="C256" s="1">
        <v>45658</v>
      </c>
      <c r="D256">
        <v>46</v>
      </c>
      <c r="E256" t="s">
        <v>79</v>
      </c>
      <c r="F256" t="str">
        <f>VLOOKUP(E256,'states and regions'!A$2:B$38,2,FALSE)</f>
        <v>South West</v>
      </c>
      <c r="G256" t="s">
        <v>29</v>
      </c>
      <c r="H256" t="s">
        <v>21</v>
      </c>
      <c r="I256">
        <v>4</v>
      </c>
      <c r="J256" t="s">
        <v>114</v>
      </c>
      <c r="K256">
        <v>7</v>
      </c>
      <c r="L256" t="s">
        <v>72</v>
      </c>
      <c r="M256" s="10">
        <v>350</v>
      </c>
      <c r="N256">
        <v>2</v>
      </c>
      <c r="O256" s="8">
        <v>700</v>
      </c>
      <c r="P256">
        <v>151</v>
      </c>
      <c r="Q256" t="s">
        <v>39</v>
      </c>
    </row>
    <row r="257" spans="1:18" hidden="1" x14ac:dyDescent="0.35">
      <c r="A257" t="s">
        <v>352</v>
      </c>
      <c r="B257" t="s">
        <v>353</v>
      </c>
      <c r="C257" s="1">
        <v>45658</v>
      </c>
      <c r="D257">
        <v>46</v>
      </c>
      <c r="E257" t="s">
        <v>79</v>
      </c>
      <c r="F257" t="str">
        <f>VLOOKUP(E257,'states and regions'!A$2:B$38,2,FALSE)</f>
        <v>South West</v>
      </c>
      <c r="G257" t="s">
        <v>36</v>
      </c>
      <c r="H257" t="s">
        <v>21</v>
      </c>
      <c r="I257">
        <v>4</v>
      </c>
      <c r="J257" t="s">
        <v>114</v>
      </c>
      <c r="K257">
        <v>7</v>
      </c>
      <c r="L257" t="s">
        <v>65</v>
      </c>
      <c r="M257" s="10">
        <v>30000</v>
      </c>
      <c r="N257">
        <v>10</v>
      </c>
      <c r="O257" s="8">
        <v>300000</v>
      </c>
      <c r="P257">
        <v>101.03</v>
      </c>
      <c r="Q257" t="s">
        <v>39</v>
      </c>
    </row>
    <row r="258" spans="1:18" hidden="1" x14ac:dyDescent="0.35">
      <c r="A258" t="s">
        <v>354</v>
      </c>
      <c r="B258" t="s">
        <v>355</v>
      </c>
      <c r="C258" s="1">
        <v>45689</v>
      </c>
      <c r="D258">
        <v>56</v>
      </c>
      <c r="E258" t="s">
        <v>258</v>
      </c>
      <c r="F258" t="str">
        <f>VLOOKUP(E258,'states and regions'!A$2:B$38,2,FALSE)</f>
        <v>North Central</v>
      </c>
      <c r="G258" t="s">
        <v>41</v>
      </c>
      <c r="H258" t="s">
        <v>21</v>
      </c>
      <c r="I258">
        <v>5</v>
      </c>
      <c r="J258" t="s">
        <v>55</v>
      </c>
      <c r="K258">
        <v>20</v>
      </c>
      <c r="L258" t="s">
        <v>62</v>
      </c>
      <c r="M258" s="10">
        <v>24000</v>
      </c>
      <c r="N258">
        <v>6</v>
      </c>
      <c r="O258" s="8">
        <v>144000</v>
      </c>
      <c r="P258">
        <v>176</v>
      </c>
      <c r="Q258" t="s">
        <v>24</v>
      </c>
      <c r="R258" t="s">
        <v>96</v>
      </c>
    </row>
    <row r="259" spans="1:18" hidden="1" x14ac:dyDescent="0.35">
      <c r="A259" t="s">
        <v>354</v>
      </c>
      <c r="B259" t="s">
        <v>355</v>
      </c>
      <c r="C259" s="1">
        <v>45689</v>
      </c>
      <c r="D259">
        <v>56</v>
      </c>
      <c r="E259" t="s">
        <v>258</v>
      </c>
      <c r="F259" t="str">
        <f>VLOOKUP(E259,'states and regions'!A$2:B$38,2,FALSE)</f>
        <v>North Central</v>
      </c>
      <c r="G259" t="s">
        <v>36</v>
      </c>
      <c r="H259" t="s">
        <v>21</v>
      </c>
      <c r="I259">
        <v>5</v>
      </c>
      <c r="J259" t="s">
        <v>55</v>
      </c>
      <c r="K259">
        <v>20</v>
      </c>
      <c r="L259" t="s">
        <v>105</v>
      </c>
      <c r="M259" s="10">
        <v>75000</v>
      </c>
      <c r="N259">
        <v>2</v>
      </c>
      <c r="O259" s="8">
        <v>150000</v>
      </c>
      <c r="P259">
        <v>111.39</v>
      </c>
      <c r="Q259" t="s">
        <v>24</v>
      </c>
      <c r="R259" t="s">
        <v>96</v>
      </c>
    </row>
    <row r="260" spans="1:18" hidden="1" x14ac:dyDescent="0.35">
      <c r="A260" t="s">
        <v>356</v>
      </c>
      <c r="B260" t="s">
        <v>357</v>
      </c>
      <c r="C260" s="1">
        <v>45689</v>
      </c>
      <c r="D260">
        <v>64</v>
      </c>
      <c r="E260" t="s">
        <v>75</v>
      </c>
      <c r="F260" t="str">
        <f>VLOOKUP(E260,'states and regions'!A$2:B$38,2,FALSE)</f>
        <v>North East</v>
      </c>
      <c r="G260" t="s">
        <v>29</v>
      </c>
      <c r="H260" t="s">
        <v>30</v>
      </c>
      <c r="I260">
        <v>4</v>
      </c>
      <c r="J260" t="s">
        <v>114</v>
      </c>
      <c r="K260">
        <v>45</v>
      </c>
      <c r="L260" t="s">
        <v>72</v>
      </c>
      <c r="M260" s="10">
        <v>350</v>
      </c>
      <c r="N260">
        <v>10</v>
      </c>
      <c r="O260" s="8">
        <v>3500</v>
      </c>
      <c r="P260">
        <v>169.94</v>
      </c>
      <c r="Q260" t="s">
        <v>24</v>
      </c>
      <c r="R260" t="s">
        <v>167</v>
      </c>
    </row>
    <row r="261" spans="1:18" hidden="1" x14ac:dyDescent="0.35">
      <c r="A261" t="s">
        <v>358</v>
      </c>
      <c r="B261" t="s">
        <v>359</v>
      </c>
      <c r="C261" s="1">
        <v>45689</v>
      </c>
      <c r="D261">
        <v>75</v>
      </c>
      <c r="E261" t="s">
        <v>49</v>
      </c>
      <c r="F261" t="str">
        <f>VLOOKUP(E261,'states and regions'!A$2:B$38,2,FALSE)</f>
        <v>South West</v>
      </c>
      <c r="G261" t="s">
        <v>41</v>
      </c>
      <c r="H261" t="s">
        <v>30</v>
      </c>
      <c r="I261">
        <v>4</v>
      </c>
      <c r="J261" t="s">
        <v>114</v>
      </c>
      <c r="K261">
        <v>27</v>
      </c>
      <c r="L261" t="s">
        <v>65</v>
      </c>
      <c r="M261" s="10">
        <v>30000</v>
      </c>
      <c r="N261">
        <v>7</v>
      </c>
      <c r="O261" s="8">
        <v>210000</v>
      </c>
      <c r="P261">
        <v>18.95</v>
      </c>
      <c r="Q261" t="s">
        <v>24</v>
      </c>
      <c r="R261" t="s">
        <v>265</v>
      </c>
    </row>
    <row r="262" spans="1:18" hidden="1" x14ac:dyDescent="0.35">
      <c r="A262" t="s">
        <v>358</v>
      </c>
      <c r="B262" t="s">
        <v>359</v>
      </c>
      <c r="C262" s="1">
        <v>45689</v>
      </c>
      <c r="D262">
        <v>75</v>
      </c>
      <c r="E262" t="s">
        <v>49</v>
      </c>
      <c r="F262" t="str">
        <f>VLOOKUP(E262,'states and regions'!A$2:B$38,2,FALSE)</f>
        <v>South West</v>
      </c>
      <c r="G262" t="s">
        <v>20</v>
      </c>
      <c r="H262" t="s">
        <v>30</v>
      </c>
      <c r="I262">
        <v>4</v>
      </c>
      <c r="J262" t="s">
        <v>114</v>
      </c>
      <c r="K262">
        <v>27</v>
      </c>
      <c r="L262" t="s">
        <v>58</v>
      </c>
      <c r="M262" s="10">
        <v>16000</v>
      </c>
      <c r="N262">
        <v>20</v>
      </c>
      <c r="O262" s="8">
        <v>320000</v>
      </c>
      <c r="P262">
        <v>54.06</v>
      </c>
      <c r="Q262" t="s">
        <v>24</v>
      </c>
      <c r="R262" t="s">
        <v>265</v>
      </c>
    </row>
    <row r="263" spans="1:18" hidden="1" x14ac:dyDescent="0.35">
      <c r="A263" t="s">
        <v>360</v>
      </c>
      <c r="B263" t="s">
        <v>361</v>
      </c>
      <c r="C263" s="1">
        <v>45689</v>
      </c>
      <c r="D263">
        <v>25</v>
      </c>
      <c r="E263" t="s">
        <v>121</v>
      </c>
      <c r="F263" t="str">
        <f>VLOOKUP(E263,'states and regions'!A$2:B$38,2,FALSE)</f>
        <v>North Central</v>
      </c>
      <c r="G263" t="s">
        <v>29</v>
      </c>
      <c r="H263" t="s">
        <v>21</v>
      </c>
      <c r="I263">
        <v>3</v>
      </c>
      <c r="J263" t="s">
        <v>50</v>
      </c>
      <c r="K263">
        <v>31</v>
      </c>
      <c r="L263" t="s">
        <v>46</v>
      </c>
      <c r="M263" s="10">
        <v>4500</v>
      </c>
      <c r="N263">
        <v>4</v>
      </c>
      <c r="O263" s="8">
        <v>18000</v>
      </c>
      <c r="P263">
        <v>192.43</v>
      </c>
      <c r="Q263" t="s">
        <v>39</v>
      </c>
    </row>
    <row r="264" spans="1:18" hidden="1" x14ac:dyDescent="0.35">
      <c r="A264" t="s">
        <v>362</v>
      </c>
      <c r="B264" t="s">
        <v>363</v>
      </c>
      <c r="C264" s="1">
        <v>45689</v>
      </c>
      <c r="D264">
        <v>47</v>
      </c>
      <c r="E264" t="s">
        <v>79</v>
      </c>
      <c r="F264" t="str">
        <f>VLOOKUP(E264,'states and regions'!A$2:B$38,2,FALSE)</f>
        <v>South West</v>
      </c>
      <c r="G264" t="s">
        <v>29</v>
      </c>
      <c r="H264" t="s">
        <v>30</v>
      </c>
      <c r="I264">
        <v>5</v>
      </c>
      <c r="J264" t="s">
        <v>55</v>
      </c>
      <c r="K264">
        <v>59</v>
      </c>
      <c r="L264" t="s">
        <v>193</v>
      </c>
      <c r="M264" s="10">
        <v>6500</v>
      </c>
      <c r="N264">
        <v>10</v>
      </c>
      <c r="O264" s="8">
        <v>65000</v>
      </c>
      <c r="P264">
        <v>129.91999999999999</v>
      </c>
      <c r="Q264" t="s">
        <v>39</v>
      </c>
    </row>
    <row r="265" spans="1:18" hidden="1" x14ac:dyDescent="0.35">
      <c r="A265" t="s">
        <v>362</v>
      </c>
      <c r="B265" t="s">
        <v>363</v>
      </c>
      <c r="C265" s="1">
        <v>45689</v>
      </c>
      <c r="D265">
        <v>47</v>
      </c>
      <c r="E265" t="s">
        <v>79</v>
      </c>
      <c r="F265" t="str">
        <f>VLOOKUP(E265,'states and regions'!A$2:B$38,2,FALSE)</f>
        <v>South West</v>
      </c>
      <c r="G265" t="s">
        <v>20</v>
      </c>
      <c r="H265" t="s">
        <v>30</v>
      </c>
      <c r="I265">
        <v>5</v>
      </c>
      <c r="J265" t="s">
        <v>55</v>
      </c>
      <c r="K265">
        <v>59</v>
      </c>
      <c r="L265" t="s">
        <v>51</v>
      </c>
      <c r="M265" s="10">
        <v>9000</v>
      </c>
      <c r="N265">
        <v>16</v>
      </c>
      <c r="O265" s="8">
        <v>144000</v>
      </c>
      <c r="P265">
        <v>72.25</v>
      </c>
      <c r="Q265" t="s">
        <v>39</v>
      </c>
    </row>
    <row r="266" spans="1:18" hidden="1" x14ac:dyDescent="0.35">
      <c r="A266" t="s">
        <v>364</v>
      </c>
      <c r="B266" t="s">
        <v>365</v>
      </c>
      <c r="C266" s="1">
        <v>45689</v>
      </c>
      <c r="D266">
        <v>28</v>
      </c>
      <c r="E266" t="s">
        <v>213</v>
      </c>
      <c r="F266" t="str">
        <f>VLOOKUP(E266,'states and regions'!A$2:B$38,2,FALSE)</f>
        <v>North East</v>
      </c>
      <c r="G266" t="s">
        <v>20</v>
      </c>
      <c r="H266" t="s">
        <v>30</v>
      </c>
      <c r="I266">
        <v>3</v>
      </c>
      <c r="J266" t="s">
        <v>50</v>
      </c>
      <c r="K266">
        <v>59</v>
      </c>
      <c r="L266" t="s">
        <v>46</v>
      </c>
      <c r="M266" s="10">
        <v>4500</v>
      </c>
      <c r="N266">
        <v>18</v>
      </c>
      <c r="O266" s="8">
        <v>81000</v>
      </c>
      <c r="P266">
        <v>3.74</v>
      </c>
      <c r="Q266" t="s">
        <v>39</v>
      </c>
    </row>
    <row r="267" spans="1:18" hidden="1" x14ac:dyDescent="0.35">
      <c r="A267" t="s">
        <v>366</v>
      </c>
      <c r="B267" t="s">
        <v>367</v>
      </c>
      <c r="C267" s="1">
        <v>45689</v>
      </c>
      <c r="D267">
        <v>53</v>
      </c>
      <c r="E267" t="s">
        <v>54</v>
      </c>
      <c r="F267" t="str">
        <f>VLOOKUP(E267,'states and regions'!A$2:B$38,2,FALSE)</f>
        <v>North Central</v>
      </c>
      <c r="G267" t="s">
        <v>29</v>
      </c>
      <c r="H267" t="s">
        <v>21</v>
      </c>
      <c r="I267">
        <v>4</v>
      </c>
      <c r="J267" t="s">
        <v>114</v>
      </c>
      <c r="K267">
        <v>22</v>
      </c>
      <c r="L267" t="s">
        <v>193</v>
      </c>
      <c r="M267" s="10">
        <v>6500</v>
      </c>
      <c r="N267">
        <v>11</v>
      </c>
      <c r="O267" s="8">
        <v>71500</v>
      </c>
      <c r="P267">
        <v>131.09</v>
      </c>
      <c r="Q267" t="s">
        <v>39</v>
      </c>
    </row>
    <row r="268" spans="1:18" hidden="1" x14ac:dyDescent="0.35">
      <c r="A268" t="s">
        <v>368</v>
      </c>
      <c r="B268" t="s">
        <v>369</v>
      </c>
      <c r="C268" s="1">
        <v>45717</v>
      </c>
      <c r="D268">
        <v>78</v>
      </c>
      <c r="E268" t="s">
        <v>90</v>
      </c>
      <c r="F268" t="str">
        <f>VLOOKUP(E268,'states and regions'!A$2:B$38,2,FALSE)</f>
        <v>North East</v>
      </c>
      <c r="G268" t="s">
        <v>20</v>
      </c>
      <c r="H268" t="s">
        <v>30</v>
      </c>
      <c r="I268">
        <v>2</v>
      </c>
      <c r="J268" t="s">
        <v>22</v>
      </c>
      <c r="K268">
        <v>11</v>
      </c>
      <c r="L268" t="s">
        <v>58</v>
      </c>
      <c r="M268" s="10">
        <v>16000</v>
      </c>
      <c r="N268">
        <v>3</v>
      </c>
      <c r="O268" s="8">
        <v>48000</v>
      </c>
      <c r="P268">
        <v>105.03</v>
      </c>
      <c r="Q268" t="s">
        <v>24</v>
      </c>
      <c r="R268" t="s">
        <v>25</v>
      </c>
    </row>
    <row r="269" spans="1:18" hidden="1" x14ac:dyDescent="0.35">
      <c r="A269" t="s">
        <v>368</v>
      </c>
      <c r="B269" t="s">
        <v>369</v>
      </c>
      <c r="C269" s="1">
        <v>45717</v>
      </c>
      <c r="D269">
        <v>78</v>
      </c>
      <c r="E269" t="s">
        <v>90</v>
      </c>
      <c r="F269" t="str">
        <f>VLOOKUP(E269,'states and regions'!A$2:B$38,2,FALSE)</f>
        <v>North East</v>
      </c>
      <c r="G269" t="s">
        <v>36</v>
      </c>
      <c r="H269" t="s">
        <v>30</v>
      </c>
      <c r="I269">
        <v>2</v>
      </c>
      <c r="J269" t="s">
        <v>22</v>
      </c>
      <c r="K269">
        <v>11</v>
      </c>
      <c r="L269" t="s">
        <v>42</v>
      </c>
      <c r="M269" s="10">
        <v>9000</v>
      </c>
      <c r="N269">
        <v>14</v>
      </c>
      <c r="O269" s="8">
        <v>126000</v>
      </c>
      <c r="P269">
        <v>152.99</v>
      </c>
      <c r="Q269" t="s">
        <v>24</v>
      </c>
      <c r="R269" t="s">
        <v>25</v>
      </c>
    </row>
    <row r="270" spans="1:18" hidden="1" x14ac:dyDescent="0.35">
      <c r="A270" t="s">
        <v>370</v>
      </c>
      <c r="B270" t="s">
        <v>371</v>
      </c>
      <c r="C270" s="1">
        <v>45689</v>
      </c>
      <c r="D270">
        <v>45</v>
      </c>
      <c r="E270" t="s">
        <v>146</v>
      </c>
      <c r="F270" t="str">
        <f>VLOOKUP(E270,'states and regions'!A$2:B$38,2,FALSE)</f>
        <v>North West</v>
      </c>
      <c r="G270" t="s">
        <v>29</v>
      </c>
      <c r="H270" t="s">
        <v>21</v>
      </c>
      <c r="I270">
        <v>5</v>
      </c>
      <c r="J270" t="s">
        <v>55</v>
      </c>
      <c r="K270">
        <v>1</v>
      </c>
      <c r="L270" t="s">
        <v>31</v>
      </c>
      <c r="M270" s="10">
        <v>5500</v>
      </c>
      <c r="N270">
        <v>18</v>
      </c>
      <c r="O270" s="8">
        <v>99000</v>
      </c>
      <c r="P270">
        <v>3.64</v>
      </c>
      <c r="Q270" t="s">
        <v>39</v>
      </c>
    </row>
    <row r="271" spans="1:18" hidden="1" x14ac:dyDescent="0.35">
      <c r="A271" t="s">
        <v>372</v>
      </c>
      <c r="B271" t="s">
        <v>373</v>
      </c>
      <c r="C271" s="1">
        <v>45717</v>
      </c>
      <c r="D271">
        <v>17</v>
      </c>
      <c r="E271" t="s">
        <v>118</v>
      </c>
      <c r="F271" t="str">
        <f>VLOOKUP(E271,'states and regions'!A$2:B$38,2,FALSE)</f>
        <v>North West</v>
      </c>
      <c r="G271" t="s">
        <v>29</v>
      </c>
      <c r="H271" t="s">
        <v>30</v>
      </c>
      <c r="I271">
        <v>1</v>
      </c>
      <c r="J271" t="s">
        <v>37</v>
      </c>
      <c r="K271">
        <v>35</v>
      </c>
      <c r="L271" t="s">
        <v>83</v>
      </c>
      <c r="M271" s="10">
        <v>1000</v>
      </c>
      <c r="N271">
        <v>8</v>
      </c>
      <c r="O271" s="8">
        <v>8000</v>
      </c>
      <c r="P271">
        <v>105.11</v>
      </c>
      <c r="Q271" t="s">
        <v>39</v>
      </c>
    </row>
    <row r="272" spans="1:18" hidden="1" x14ac:dyDescent="0.35">
      <c r="A272" t="s">
        <v>374</v>
      </c>
      <c r="B272" t="s">
        <v>375</v>
      </c>
      <c r="C272" s="1">
        <v>45689</v>
      </c>
      <c r="D272">
        <v>48</v>
      </c>
      <c r="E272" t="s">
        <v>152</v>
      </c>
      <c r="F272" t="str">
        <f>VLOOKUP(E272,'states and regions'!A$2:B$38,2,FALSE)</f>
        <v>South West</v>
      </c>
      <c r="G272" t="s">
        <v>29</v>
      </c>
      <c r="H272" t="s">
        <v>30</v>
      </c>
      <c r="I272">
        <v>1</v>
      </c>
      <c r="J272" t="s">
        <v>37</v>
      </c>
      <c r="K272">
        <v>51</v>
      </c>
      <c r="L272" t="s">
        <v>72</v>
      </c>
      <c r="M272" s="10">
        <v>350</v>
      </c>
      <c r="N272">
        <v>8</v>
      </c>
      <c r="O272" s="8">
        <v>2800</v>
      </c>
      <c r="P272">
        <v>198.05</v>
      </c>
      <c r="Q272" t="s">
        <v>39</v>
      </c>
    </row>
    <row r="273" spans="1:18" hidden="1" x14ac:dyDescent="0.35">
      <c r="A273" t="s">
        <v>374</v>
      </c>
      <c r="B273" t="s">
        <v>375</v>
      </c>
      <c r="C273" s="1">
        <v>45689</v>
      </c>
      <c r="D273">
        <v>48</v>
      </c>
      <c r="E273" t="s">
        <v>152</v>
      </c>
      <c r="F273" t="str">
        <f>VLOOKUP(E273,'states and regions'!A$2:B$38,2,FALSE)</f>
        <v>South West</v>
      </c>
      <c r="G273" t="s">
        <v>36</v>
      </c>
      <c r="H273" t="s">
        <v>30</v>
      </c>
      <c r="I273">
        <v>1</v>
      </c>
      <c r="J273" t="s">
        <v>37</v>
      </c>
      <c r="K273">
        <v>51</v>
      </c>
      <c r="L273" t="s">
        <v>62</v>
      </c>
      <c r="M273" s="10">
        <v>24000</v>
      </c>
      <c r="N273">
        <v>3</v>
      </c>
      <c r="O273" s="8">
        <v>72000</v>
      </c>
      <c r="P273">
        <v>136.97</v>
      </c>
      <c r="Q273" t="s">
        <v>39</v>
      </c>
    </row>
    <row r="274" spans="1:18" hidden="1" x14ac:dyDescent="0.35">
      <c r="A274" t="s">
        <v>376</v>
      </c>
      <c r="B274" t="s">
        <v>377</v>
      </c>
      <c r="C274" s="1">
        <v>45689</v>
      </c>
      <c r="D274">
        <v>27</v>
      </c>
      <c r="E274" t="s">
        <v>82</v>
      </c>
      <c r="F274" t="str">
        <f>VLOOKUP(E274,'states and regions'!A$2:B$38,2,FALSE)</f>
        <v>North West</v>
      </c>
      <c r="G274" t="s">
        <v>29</v>
      </c>
      <c r="H274" t="s">
        <v>30</v>
      </c>
      <c r="I274">
        <v>1</v>
      </c>
      <c r="J274" t="s">
        <v>37</v>
      </c>
      <c r="K274">
        <v>25</v>
      </c>
      <c r="L274" t="s">
        <v>23</v>
      </c>
      <c r="M274" s="10">
        <v>35000</v>
      </c>
      <c r="N274">
        <v>11</v>
      </c>
      <c r="O274" s="8">
        <v>385000</v>
      </c>
      <c r="P274">
        <v>129.16</v>
      </c>
      <c r="Q274" t="s">
        <v>39</v>
      </c>
    </row>
    <row r="275" spans="1:18" hidden="1" x14ac:dyDescent="0.35">
      <c r="A275" t="s">
        <v>376</v>
      </c>
      <c r="B275" t="s">
        <v>377</v>
      </c>
      <c r="C275" s="1">
        <v>45689</v>
      </c>
      <c r="D275">
        <v>27</v>
      </c>
      <c r="E275" t="s">
        <v>82</v>
      </c>
      <c r="F275" t="str">
        <f>VLOOKUP(E275,'states and regions'!A$2:B$38,2,FALSE)</f>
        <v>North West</v>
      </c>
      <c r="G275" t="s">
        <v>41</v>
      </c>
      <c r="H275" t="s">
        <v>30</v>
      </c>
      <c r="I275">
        <v>1</v>
      </c>
      <c r="J275" t="s">
        <v>37</v>
      </c>
      <c r="K275">
        <v>25</v>
      </c>
      <c r="L275" t="s">
        <v>62</v>
      </c>
      <c r="M275" s="10">
        <v>24000</v>
      </c>
      <c r="N275">
        <v>4</v>
      </c>
      <c r="O275" s="8">
        <v>96000</v>
      </c>
      <c r="P275">
        <v>195.48</v>
      </c>
      <c r="Q275" t="s">
        <v>39</v>
      </c>
    </row>
    <row r="276" spans="1:18" hidden="1" x14ac:dyDescent="0.35">
      <c r="A276" t="s">
        <v>376</v>
      </c>
      <c r="B276" t="s">
        <v>377</v>
      </c>
      <c r="C276" s="1">
        <v>45689</v>
      </c>
      <c r="D276">
        <v>27</v>
      </c>
      <c r="E276" t="s">
        <v>82</v>
      </c>
      <c r="F276" t="str">
        <f>VLOOKUP(E276,'states and regions'!A$2:B$38,2,FALSE)</f>
        <v>North West</v>
      </c>
      <c r="G276" t="s">
        <v>29</v>
      </c>
      <c r="H276" t="s">
        <v>30</v>
      </c>
      <c r="I276">
        <v>1</v>
      </c>
      <c r="J276" t="s">
        <v>37</v>
      </c>
      <c r="K276">
        <v>25</v>
      </c>
      <c r="L276" t="s">
        <v>193</v>
      </c>
      <c r="M276" s="10">
        <v>6500</v>
      </c>
      <c r="N276">
        <v>8</v>
      </c>
      <c r="O276" s="8">
        <v>52000</v>
      </c>
      <c r="P276">
        <v>183.87</v>
      </c>
      <c r="Q276" t="s">
        <v>39</v>
      </c>
    </row>
    <row r="277" spans="1:18" hidden="1" x14ac:dyDescent="0.35">
      <c r="A277" t="s">
        <v>378</v>
      </c>
      <c r="B277" t="s">
        <v>379</v>
      </c>
      <c r="C277" s="1">
        <v>45658</v>
      </c>
      <c r="D277">
        <v>76</v>
      </c>
      <c r="E277" t="s">
        <v>192</v>
      </c>
      <c r="F277" t="str">
        <f>VLOOKUP(E277,'states and regions'!A$2:B$38,2,FALSE)</f>
        <v>South South</v>
      </c>
      <c r="G277" t="s">
        <v>41</v>
      </c>
      <c r="H277" t="s">
        <v>21</v>
      </c>
      <c r="I277">
        <v>3</v>
      </c>
      <c r="J277" t="s">
        <v>50</v>
      </c>
      <c r="K277">
        <v>60</v>
      </c>
      <c r="L277" t="s">
        <v>42</v>
      </c>
      <c r="M277" s="10">
        <v>9000</v>
      </c>
      <c r="N277">
        <v>19</v>
      </c>
      <c r="O277" s="8">
        <v>171000</v>
      </c>
      <c r="P277">
        <v>192.31</v>
      </c>
      <c r="Q277" t="s">
        <v>39</v>
      </c>
    </row>
    <row r="278" spans="1:18" hidden="1" x14ac:dyDescent="0.35">
      <c r="A278" t="s">
        <v>378</v>
      </c>
      <c r="B278" t="s">
        <v>379</v>
      </c>
      <c r="C278" s="1">
        <v>45658</v>
      </c>
      <c r="D278">
        <v>76</v>
      </c>
      <c r="E278" t="s">
        <v>192</v>
      </c>
      <c r="F278" t="str">
        <f>VLOOKUP(E278,'states and regions'!A$2:B$38,2,FALSE)</f>
        <v>South South</v>
      </c>
      <c r="G278" t="s">
        <v>29</v>
      </c>
      <c r="H278" t="s">
        <v>21</v>
      </c>
      <c r="I278">
        <v>3</v>
      </c>
      <c r="J278" t="s">
        <v>50</v>
      </c>
      <c r="K278">
        <v>60</v>
      </c>
      <c r="L278" t="s">
        <v>164</v>
      </c>
      <c r="M278" s="10">
        <v>600</v>
      </c>
      <c r="N278">
        <v>13</v>
      </c>
      <c r="O278" s="8">
        <v>7800</v>
      </c>
      <c r="P278">
        <v>150.57</v>
      </c>
      <c r="Q278" t="s">
        <v>39</v>
      </c>
    </row>
    <row r="279" spans="1:18" hidden="1" x14ac:dyDescent="0.35">
      <c r="A279" t="s">
        <v>378</v>
      </c>
      <c r="B279" t="s">
        <v>379</v>
      </c>
      <c r="C279" s="1">
        <v>45658</v>
      </c>
      <c r="D279">
        <v>76</v>
      </c>
      <c r="E279" t="s">
        <v>192</v>
      </c>
      <c r="F279" t="str">
        <f>VLOOKUP(E279,'states and regions'!A$2:B$38,2,FALSE)</f>
        <v>South South</v>
      </c>
      <c r="G279" t="s">
        <v>20</v>
      </c>
      <c r="H279" t="s">
        <v>21</v>
      </c>
      <c r="I279">
        <v>3</v>
      </c>
      <c r="J279" t="s">
        <v>50</v>
      </c>
      <c r="K279">
        <v>60</v>
      </c>
      <c r="L279" t="s">
        <v>58</v>
      </c>
      <c r="M279" s="10">
        <v>16000</v>
      </c>
      <c r="N279">
        <v>19</v>
      </c>
      <c r="O279" s="8">
        <v>304000</v>
      </c>
      <c r="P279">
        <v>60.21</v>
      </c>
      <c r="Q279" t="s">
        <v>39</v>
      </c>
    </row>
    <row r="280" spans="1:18" hidden="1" x14ac:dyDescent="0.35">
      <c r="A280" t="s">
        <v>380</v>
      </c>
      <c r="B280" t="s">
        <v>381</v>
      </c>
      <c r="C280" s="1">
        <v>45689</v>
      </c>
      <c r="D280">
        <v>65</v>
      </c>
      <c r="E280" t="s">
        <v>86</v>
      </c>
      <c r="F280" t="str">
        <f>VLOOKUP(E280,'states and regions'!A$2:B$38,2,FALSE)</f>
        <v>North East</v>
      </c>
      <c r="G280" t="s">
        <v>41</v>
      </c>
      <c r="H280" t="s">
        <v>30</v>
      </c>
      <c r="I280">
        <v>1</v>
      </c>
      <c r="J280" t="s">
        <v>37</v>
      </c>
      <c r="K280">
        <v>25</v>
      </c>
      <c r="L280" t="s">
        <v>71</v>
      </c>
      <c r="M280" s="10">
        <v>14500</v>
      </c>
      <c r="N280">
        <v>3</v>
      </c>
      <c r="O280" s="8">
        <v>43500</v>
      </c>
      <c r="P280">
        <v>46.81</v>
      </c>
      <c r="Q280" t="s">
        <v>39</v>
      </c>
    </row>
    <row r="281" spans="1:18" hidden="1" x14ac:dyDescent="0.35">
      <c r="A281" t="s">
        <v>380</v>
      </c>
      <c r="B281" t="s">
        <v>381</v>
      </c>
      <c r="C281" s="1">
        <v>45689</v>
      </c>
      <c r="D281">
        <v>65</v>
      </c>
      <c r="E281" t="s">
        <v>86</v>
      </c>
      <c r="F281" t="str">
        <f>VLOOKUP(E281,'states and regions'!A$2:B$38,2,FALSE)</f>
        <v>North East</v>
      </c>
      <c r="G281" t="s">
        <v>29</v>
      </c>
      <c r="H281" t="s">
        <v>30</v>
      </c>
      <c r="I281">
        <v>1</v>
      </c>
      <c r="J281" t="s">
        <v>37</v>
      </c>
      <c r="K281">
        <v>25</v>
      </c>
      <c r="L281" t="s">
        <v>56</v>
      </c>
      <c r="M281" s="10">
        <v>3500</v>
      </c>
      <c r="N281">
        <v>20</v>
      </c>
      <c r="O281" s="8">
        <v>70000</v>
      </c>
      <c r="P281">
        <v>121.23</v>
      </c>
      <c r="Q281" t="s">
        <v>39</v>
      </c>
    </row>
    <row r="282" spans="1:18" hidden="1" x14ac:dyDescent="0.35">
      <c r="A282" t="s">
        <v>382</v>
      </c>
      <c r="B282" t="s">
        <v>383</v>
      </c>
      <c r="C282" s="1">
        <v>45689</v>
      </c>
      <c r="D282">
        <v>57</v>
      </c>
      <c r="E282" t="s">
        <v>118</v>
      </c>
      <c r="F282" t="str">
        <f>VLOOKUP(E282,'states and regions'!A$2:B$38,2,FALSE)</f>
        <v>North West</v>
      </c>
      <c r="G282" t="s">
        <v>29</v>
      </c>
      <c r="H282" t="s">
        <v>30</v>
      </c>
      <c r="I282">
        <v>4</v>
      </c>
      <c r="J282" t="s">
        <v>114</v>
      </c>
      <c r="K282">
        <v>51</v>
      </c>
      <c r="L282" t="s">
        <v>87</v>
      </c>
      <c r="M282" s="10">
        <v>7500</v>
      </c>
      <c r="N282">
        <v>20</v>
      </c>
      <c r="O282" s="8">
        <v>150000</v>
      </c>
      <c r="P282">
        <v>17.600000000000001</v>
      </c>
      <c r="Q282" t="s">
        <v>24</v>
      </c>
      <c r="R282" t="s">
        <v>25</v>
      </c>
    </row>
    <row r="283" spans="1:18" hidden="1" x14ac:dyDescent="0.35">
      <c r="A283" t="s">
        <v>382</v>
      </c>
      <c r="B283" t="s">
        <v>383</v>
      </c>
      <c r="C283" s="1">
        <v>45689</v>
      </c>
      <c r="D283">
        <v>57</v>
      </c>
      <c r="E283" t="s">
        <v>118</v>
      </c>
      <c r="F283" t="str">
        <f>VLOOKUP(E283,'states and regions'!A$2:B$38,2,FALSE)</f>
        <v>North West</v>
      </c>
      <c r="G283" t="s">
        <v>41</v>
      </c>
      <c r="H283" t="s">
        <v>30</v>
      </c>
      <c r="I283">
        <v>4</v>
      </c>
      <c r="J283" t="s">
        <v>114</v>
      </c>
      <c r="K283">
        <v>51</v>
      </c>
      <c r="L283" t="s">
        <v>65</v>
      </c>
      <c r="M283" s="10">
        <v>30000</v>
      </c>
      <c r="N283">
        <v>3</v>
      </c>
      <c r="O283" s="8">
        <v>90000</v>
      </c>
      <c r="P283">
        <v>159.71</v>
      </c>
      <c r="Q283" t="s">
        <v>24</v>
      </c>
      <c r="R283" t="s">
        <v>25</v>
      </c>
    </row>
    <row r="284" spans="1:18" hidden="1" x14ac:dyDescent="0.35">
      <c r="A284" t="s">
        <v>384</v>
      </c>
      <c r="B284" t="s">
        <v>385</v>
      </c>
      <c r="C284" s="1">
        <v>45689</v>
      </c>
      <c r="D284">
        <v>50</v>
      </c>
      <c r="E284" t="s">
        <v>54</v>
      </c>
      <c r="F284" t="str">
        <f>VLOOKUP(E284,'states and regions'!A$2:B$38,2,FALSE)</f>
        <v>North Central</v>
      </c>
      <c r="G284" t="s">
        <v>41</v>
      </c>
      <c r="H284" t="s">
        <v>30</v>
      </c>
      <c r="I284">
        <v>4</v>
      </c>
      <c r="J284" t="s">
        <v>114</v>
      </c>
      <c r="K284">
        <v>46</v>
      </c>
      <c r="L284" t="s">
        <v>42</v>
      </c>
      <c r="M284" s="10">
        <v>9000</v>
      </c>
      <c r="N284">
        <v>15</v>
      </c>
      <c r="O284" s="8">
        <v>135000</v>
      </c>
      <c r="P284">
        <v>188.62</v>
      </c>
      <c r="Q284" t="s">
        <v>39</v>
      </c>
    </row>
    <row r="285" spans="1:18" x14ac:dyDescent="0.35">
      <c r="A285" t="s">
        <v>386</v>
      </c>
      <c r="B285" t="s">
        <v>387</v>
      </c>
      <c r="C285" s="1">
        <v>45689</v>
      </c>
      <c r="D285">
        <v>50</v>
      </c>
      <c r="E285" t="s">
        <v>95</v>
      </c>
      <c r="F285" t="str">
        <f>VLOOKUP(E285,'states and regions'!A$2:B$38,2,FALSE)</f>
        <v>South East</v>
      </c>
      <c r="G285" t="s">
        <v>29</v>
      </c>
      <c r="H285" t="s">
        <v>21</v>
      </c>
      <c r="I285">
        <v>4</v>
      </c>
      <c r="J285" t="s">
        <v>114</v>
      </c>
      <c r="K285">
        <v>6</v>
      </c>
      <c r="L285" t="s">
        <v>83</v>
      </c>
      <c r="M285" s="10">
        <v>1000</v>
      </c>
      <c r="N285">
        <v>3</v>
      </c>
      <c r="O285" s="8">
        <v>3000</v>
      </c>
      <c r="P285">
        <v>71.11</v>
      </c>
      <c r="Q285" t="s">
        <v>39</v>
      </c>
    </row>
    <row r="286" spans="1:18" x14ac:dyDescent="0.35">
      <c r="A286" t="s">
        <v>386</v>
      </c>
      <c r="B286" t="s">
        <v>387</v>
      </c>
      <c r="C286" s="1">
        <v>45689</v>
      </c>
      <c r="D286">
        <v>50</v>
      </c>
      <c r="E286" t="s">
        <v>95</v>
      </c>
      <c r="F286" t="str">
        <f>VLOOKUP(E286,'states and regions'!A$2:B$38,2,FALSE)</f>
        <v>South East</v>
      </c>
      <c r="G286" t="s">
        <v>41</v>
      </c>
      <c r="H286" t="s">
        <v>21</v>
      </c>
      <c r="I286">
        <v>4</v>
      </c>
      <c r="J286" t="s">
        <v>114</v>
      </c>
      <c r="K286">
        <v>6</v>
      </c>
      <c r="L286" t="s">
        <v>62</v>
      </c>
      <c r="M286" s="10">
        <v>24000</v>
      </c>
      <c r="N286">
        <v>11</v>
      </c>
      <c r="O286" s="8">
        <v>264000</v>
      </c>
      <c r="P286">
        <v>119.81</v>
      </c>
      <c r="Q286" t="s">
        <v>39</v>
      </c>
    </row>
    <row r="287" spans="1:18" x14ac:dyDescent="0.35">
      <c r="A287" t="s">
        <v>386</v>
      </c>
      <c r="B287" t="s">
        <v>387</v>
      </c>
      <c r="C287" s="1">
        <v>45689</v>
      </c>
      <c r="D287">
        <v>50</v>
      </c>
      <c r="E287" t="s">
        <v>95</v>
      </c>
      <c r="F287" t="str">
        <f>VLOOKUP(E287,'states and regions'!A$2:B$38,2,FALSE)</f>
        <v>South East</v>
      </c>
      <c r="G287" t="s">
        <v>36</v>
      </c>
      <c r="H287" t="s">
        <v>21</v>
      </c>
      <c r="I287">
        <v>4</v>
      </c>
      <c r="J287" t="s">
        <v>114</v>
      </c>
      <c r="K287">
        <v>6</v>
      </c>
      <c r="L287" t="s">
        <v>105</v>
      </c>
      <c r="M287" s="10">
        <v>75000</v>
      </c>
      <c r="N287">
        <v>14</v>
      </c>
      <c r="O287" s="8">
        <v>1050000</v>
      </c>
      <c r="P287">
        <v>2.96</v>
      </c>
      <c r="Q287" t="s">
        <v>39</v>
      </c>
    </row>
    <row r="288" spans="1:18" x14ac:dyDescent="0.35">
      <c r="A288" t="s">
        <v>388</v>
      </c>
      <c r="B288" t="s">
        <v>389</v>
      </c>
      <c r="C288" s="1">
        <v>45689</v>
      </c>
      <c r="D288">
        <v>26</v>
      </c>
      <c r="E288" t="s">
        <v>70</v>
      </c>
      <c r="F288" t="str">
        <f>VLOOKUP(E288,'states and regions'!A$2:B$38,2,FALSE)</f>
        <v>South East</v>
      </c>
      <c r="G288" t="s">
        <v>29</v>
      </c>
      <c r="H288" t="s">
        <v>21</v>
      </c>
      <c r="I288">
        <v>2</v>
      </c>
      <c r="J288" t="s">
        <v>22</v>
      </c>
      <c r="K288">
        <v>44</v>
      </c>
      <c r="L288" t="s">
        <v>83</v>
      </c>
      <c r="M288" s="10">
        <v>1000</v>
      </c>
      <c r="N288">
        <v>9</v>
      </c>
      <c r="O288" s="8">
        <v>9000</v>
      </c>
      <c r="P288">
        <v>33.86</v>
      </c>
      <c r="Q288" t="s">
        <v>24</v>
      </c>
      <c r="R288" t="s">
        <v>96</v>
      </c>
    </row>
    <row r="289" spans="1:18" x14ac:dyDescent="0.35">
      <c r="A289" t="s">
        <v>388</v>
      </c>
      <c r="B289" t="s">
        <v>389</v>
      </c>
      <c r="C289" s="1">
        <v>45689</v>
      </c>
      <c r="D289">
        <v>26</v>
      </c>
      <c r="E289" t="s">
        <v>70</v>
      </c>
      <c r="F289" t="str">
        <f>VLOOKUP(E289,'states and regions'!A$2:B$38,2,FALSE)</f>
        <v>South East</v>
      </c>
      <c r="G289" t="s">
        <v>41</v>
      </c>
      <c r="H289" t="s">
        <v>21</v>
      </c>
      <c r="I289">
        <v>2</v>
      </c>
      <c r="J289" t="s">
        <v>22</v>
      </c>
      <c r="K289">
        <v>44</v>
      </c>
      <c r="L289" t="s">
        <v>71</v>
      </c>
      <c r="M289" s="10">
        <v>14500</v>
      </c>
      <c r="N289">
        <v>3</v>
      </c>
      <c r="O289" s="8">
        <v>43500</v>
      </c>
      <c r="P289">
        <v>60.3</v>
      </c>
      <c r="Q289" t="s">
        <v>24</v>
      </c>
      <c r="R289" t="s">
        <v>96</v>
      </c>
    </row>
    <row r="290" spans="1:18" x14ac:dyDescent="0.35">
      <c r="A290" t="s">
        <v>390</v>
      </c>
      <c r="B290" t="s">
        <v>391</v>
      </c>
      <c r="C290" s="1">
        <v>45689</v>
      </c>
      <c r="D290">
        <v>48</v>
      </c>
      <c r="E290" t="s">
        <v>70</v>
      </c>
      <c r="F290" t="str">
        <f>VLOOKUP(E290,'states and regions'!A$2:B$38,2,FALSE)</f>
        <v>South East</v>
      </c>
      <c r="G290" t="s">
        <v>29</v>
      </c>
      <c r="H290" t="s">
        <v>30</v>
      </c>
      <c r="I290">
        <v>4</v>
      </c>
      <c r="J290" t="s">
        <v>114</v>
      </c>
      <c r="K290">
        <v>39</v>
      </c>
      <c r="L290" t="s">
        <v>56</v>
      </c>
      <c r="M290" s="10">
        <v>3500</v>
      </c>
      <c r="N290">
        <v>13</v>
      </c>
      <c r="O290" s="8">
        <v>45500</v>
      </c>
      <c r="P290">
        <v>168.4</v>
      </c>
      <c r="Q290" t="s">
        <v>24</v>
      </c>
      <c r="R290" t="s">
        <v>96</v>
      </c>
    </row>
    <row r="291" spans="1:18" hidden="1" x14ac:dyDescent="0.35">
      <c r="A291" t="s">
        <v>392</v>
      </c>
      <c r="B291" t="s">
        <v>393</v>
      </c>
      <c r="C291" s="1">
        <v>45689</v>
      </c>
      <c r="D291">
        <v>72</v>
      </c>
      <c r="E291" t="s">
        <v>157</v>
      </c>
      <c r="F291" t="str">
        <f>VLOOKUP(E291,'states and regions'!A$2:B$38,2,FALSE)</f>
        <v>South South</v>
      </c>
      <c r="G291" t="s">
        <v>20</v>
      </c>
      <c r="H291" t="s">
        <v>30</v>
      </c>
      <c r="I291">
        <v>3</v>
      </c>
      <c r="J291" t="s">
        <v>50</v>
      </c>
      <c r="K291">
        <v>53</v>
      </c>
      <c r="L291" t="s">
        <v>46</v>
      </c>
      <c r="M291" s="10">
        <v>4500</v>
      </c>
      <c r="N291">
        <v>11</v>
      </c>
      <c r="O291" s="8">
        <v>49500</v>
      </c>
      <c r="P291">
        <v>192.93</v>
      </c>
      <c r="Q291" t="s">
        <v>39</v>
      </c>
    </row>
    <row r="292" spans="1:18" hidden="1" x14ac:dyDescent="0.35">
      <c r="A292" t="s">
        <v>392</v>
      </c>
      <c r="B292" t="s">
        <v>393</v>
      </c>
      <c r="C292" s="1">
        <v>45689</v>
      </c>
      <c r="D292">
        <v>72</v>
      </c>
      <c r="E292" t="s">
        <v>157</v>
      </c>
      <c r="F292" t="str">
        <f>VLOOKUP(E292,'states and regions'!A$2:B$38,2,FALSE)</f>
        <v>South South</v>
      </c>
      <c r="G292" t="s">
        <v>29</v>
      </c>
      <c r="H292" t="s">
        <v>30</v>
      </c>
      <c r="I292">
        <v>3</v>
      </c>
      <c r="J292" t="s">
        <v>50</v>
      </c>
      <c r="K292">
        <v>53</v>
      </c>
      <c r="L292" t="s">
        <v>40</v>
      </c>
      <c r="M292" s="10">
        <v>500</v>
      </c>
      <c r="N292">
        <v>16</v>
      </c>
      <c r="O292" s="8">
        <v>8000</v>
      </c>
      <c r="P292">
        <v>147.11000000000001</v>
      </c>
      <c r="Q292" t="s">
        <v>39</v>
      </c>
    </row>
    <row r="293" spans="1:18" hidden="1" x14ac:dyDescent="0.35">
      <c r="A293" t="s">
        <v>392</v>
      </c>
      <c r="B293" t="s">
        <v>393</v>
      </c>
      <c r="C293" s="1">
        <v>45689</v>
      </c>
      <c r="D293">
        <v>72</v>
      </c>
      <c r="E293" t="s">
        <v>157</v>
      </c>
      <c r="F293" t="str">
        <f>VLOOKUP(E293,'states and regions'!A$2:B$38,2,FALSE)</f>
        <v>South South</v>
      </c>
      <c r="G293" t="s">
        <v>36</v>
      </c>
      <c r="H293" t="s">
        <v>30</v>
      </c>
      <c r="I293">
        <v>3</v>
      </c>
      <c r="J293" t="s">
        <v>50</v>
      </c>
      <c r="K293">
        <v>53</v>
      </c>
      <c r="L293" t="s">
        <v>71</v>
      </c>
      <c r="M293" s="10">
        <v>14500</v>
      </c>
      <c r="N293">
        <v>9</v>
      </c>
      <c r="O293" s="8">
        <v>130500</v>
      </c>
      <c r="P293">
        <v>65.510000000000005</v>
      </c>
      <c r="Q293" t="s">
        <v>39</v>
      </c>
    </row>
    <row r="294" spans="1:18" hidden="1" x14ac:dyDescent="0.35">
      <c r="A294" t="s">
        <v>394</v>
      </c>
      <c r="B294" t="s">
        <v>395</v>
      </c>
      <c r="C294" s="1">
        <v>45689</v>
      </c>
      <c r="D294">
        <v>62</v>
      </c>
      <c r="E294" t="s">
        <v>176</v>
      </c>
      <c r="F294" t="str">
        <f>VLOOKUP(E294,'states and regions'!A$2:B$38,2,FALSE)</f>
        <v>South South</v>
      </c>
      <c r="G294" t="s">
        <v>20</v>
      </c>
      <c r="H294" t="s">
        <v>21</v>
      </c>
      <c r="I294">
        <v>5</v>
      </c>
      <c r="J294" t="s">
        <v>55</v>
      </c>
      <c r="K294">
        <v>38</v>
      </c>
      <c r="L294" t="s">
        <v>51</v>
      </c>
      <c r="M294" s="10">
        <v>9000</v>
      </c>
      <c r="N294">
        <v>3</v>
      </c>
      <c r="O294" s="8">
        <v>27000</v>
      </c>
      <c r="P294">
        <v>166.34</v>
      </c>
      <c r="Q294" t="s">
        <v>24</v>
      </c>
      <c r="R294" t="s">
        <v>284</v>
      </c>
    </row>
    <row r="295" spans="1:18" hidden="1" x14ac:dyDescent="0.35">
      <c r="A295" t="s">
        <v>394</v>
      </c>
      <c r="B295" t="s">
        <v>395</v>
      </c>
      <c r="C295" s="1">
        <v>45689</v>
      </c>
      <c r="D295">
        <v>62</v>
      </c>
      <c r="E295" t="s">
        <v>176</v>
      </c>
      <c r="F295" t="str">
        <f>VLOOKUP(E295,'states and regions'!A$2:B$38,2,FALSE)</f>
        <v>South South</v>
      </c>
      <c r="G295" t="s">
        <v>29</v>
      </c>
      <c r="H295" t="s">
        <v>21</v>
      </c>
      <c r="I295">
        <v>5</v>
      </c>
      <c r="J295" t="s">
        <v>55</v>
      </c>
      <c r="K295">
        <v>38</v>
      </c>
      <c r="L295" t="s">
        <v>87</v>
      </c>
      <c r="M295" s="10">
        <v>7500</v>
      </c>
      <c r="N295">
        <v>5</v>
      </c>
      <c r="O295" s="8">
        <v>37500</v>
      </c>
      <c r="P295">
        <v>134.76</v>
      </c>
      <c r="Q295" t="s">
        <v>24</v>
      </c>
      <c r="R295" t="s">
        <v>284</v>
      </c>
    </row>
    <row r="296" spans="1:18" hidden="1" x14ac:dyDescent="0.35">
      <c r="A296" t="s">
        <v>396</v>
      </c>
      <c r="B296" t="s">
        <v>397</v>
      </c>
      <c r="C296" s="1">
        <v>45689</v>
      </c>
      <c r="D296">
        <v>46</v>
      </c>
      <c r="E296" t="s">
        <v>143</v>
      </c>
      <c r="F296" t="str">
        <f>VLOOKUP(E296,'states and regions'!A$2:B$38,2,FALSE)</f>
        <v>South South</v>
      </c>
      <c r="G296" t="s">
        <v>29</v>
      </c>
      <c r="H296" t="s">
        <v>21</v>
      </c>
      <c r="I296">
        <v>4</v>
      </c>
      <c r="J296" t="s">
        <v>114</v>
      </c>
      <c r="K296">
        <v>46</v>
      </c>
      <c r="L296" t="s">
        <v>193</v>
      </c>
      <c r="M296" s="10">
        <v>6500</v>
      </c>
      <c r="N296">
        <v>14</v>
      </c>
      <c r="O296" s="8">
        <v>91000</v>
      </c>
      <c r="P296">
        <v>184.74</v>
      </c>
      <c r="Q296" t="s">
        <v>24</v>
      </c>
      <c r="R296" t="s">
        <v>25</v>
      </c>
    </row>
    <row r="297" spans="1:18" hidden="1" x14ac:dyDescent="0.35">
      <c r="A297" t="s">
        <v>396</v>
      </c>
      <c r="B297" t="s">
        <v>397</v>
      </c>
      <c r="C297" s="1">
        <v>45689</v>
      </c>
      <c r="D297">
        <v>46</v>
      </c>
      <c r="E297" t="s">
        <v>143</v>
      </c>
      <c r="F297" t="str">
        <f>VLOOKUP(E297,'states and regions'!A$2:B$38,2,FALSE)</f>
        <v>South South</v>
      </c>
      <c r="G297" t="s">
        <v>36</v>
      </c>
      <c r="H297" t="s">
        <v>21</v>
      </c>
      <c r="I297">
        <v>4</v>
      </c>
      <c r="J297" t="s">
        <v>114</v>
      </c>
      <c r="K297">
        <v>46</v>
      </c>
      <c r="L297" t="s">
        <v>42</v>
      </c>
      <c r="M297" s="10">
        <v>9000</v>
      </c>
      <c r="N297">
        <v>12</v>
      </c>
      <c r="O297" s="8">
        <v>108000</v>
      </c>
      <c r="P297">
        <v>158.25</v>
      </c>
      <c r="Q297" t="s">
        <v>24</v>
      </c>
      <c r="R297" t="s">
        <v>25</v>
      </c>
    </row>
    <row r="298" spans="1:18" x14ac:dyDescent="0.35">
      <c r="A298" t="s">
        <v>398</v>
      </c>
      <c r="B298" t="s">
        <v>399</v>
      </c>
      <c r="C298" s="1">
        <v>45717</v>
      </c>
      <c r="D298">
        <v>26</v>
      </c>
      <c r="E298" t="s">
        <v>95</v>
      </c>
      <c r="F298" t="str">
        <f>VLOOKUP(E298,'states and regions'!A$2:B$38,2,FALSE)</f>
        <v>South East</v>
      </c>
      <c r="G298" t="s">
        <v>29</v>
      </c>
      <c r="H298" t="s">
        <v>21</v>
      </c>
      <c r="I298">
        <v>2</v>
      </c>
      <c r="J298" t="s">
        <v>22</v>
      </c>
      <c r="K298">
        <v>43</v>
      </c>
      <c r="L298" t="s">
        <v>56</v>
      </c>
      <c r="M298" s="10">
        <v>3500</v>
      </c>
      <c r="N298">
        <v>14</v>
      </c>
      <c r="O298" s="8">
        <v>49000</v>
      </c>
      <c r="P298">
        <v>193.16</v>
      </c>
      <c r="Q298" t="s">
        <v>39</v>
      </c>
    </row>
    <row r="299" spans="1:18" x14ac:dyDescent="0.35">
      <c r="A299" t="s">
        <v>400</v>
      </c>
      <c r="B299" t="s">
        <v>401</v>
      </c>
      <c r="C299" s="1">
        <v>45689</v>
      </c>
      <c r="D299">
        <v>17</v>
      </c>
      <c r="E299" t="s">
        <v>95</v>
      </c>
      <c r="F299" t="str">
        <f>VLOOKUP(E299,'states and regions'!A$2:B$38,2,FALSE)</f>
        <v>South East</v>
      </c>
      <c r="G299" t="s">
        <v>20</v>
      </c>
      <c r="H299" t="s">
        <v>30</v>
      </c>
      <c r="I299">
        <v>4</v>
      </c>
      <c r="J299" t="s">
        <v>114</v>
      </c>
      <c r="K299">
        <v>15</v>
      </c>
      <c r="L299" t="s">
        <v>46</v>
      </c>
      <c r="M299" s="10">
        <v>4500</v>
      </c>
      <c r="N299">
        <v>10</v>
      </c>
      <c r="O299" s="8">
        <v>45000</v>
      </c>
      <c r="P299">
        <v>96.81</v>
      </c>
      <c r="Q299" t="s">
        <v>39</v>
      </c>
    </row>
    <row r="300" spans="1:18" x14ac:dyDescent="0.35">
      <c r="A300" t="s">
        <v>400</v>
      </c>
      <c r="B300" t="s">
        <v>401</v>
      </c>
      <c r="C300" s="1">
        <v>45689</v>
      </c>
      <c r="D300">
        <v>17</v>
      </c>
      <c r="E300" t="s">
        <v>95</v>
      </c>
      <c r="F300" t="str">
        <f>VLOOKUP(E300,'states and regions'!A$2:B$38,2,FALSE)</f>
        <v>South East</v>
      </c>
      <c r="G300" t="s">
        <v>29</v>
      </c>
      <c r="H300" t="s">
        <v>30</v>
      </c>
      <c r="I300">
        <v>4</v>
      </c>
      <c r="J300" t="s">
        <v>114</v>
      </c>
      <c r="K300">
        <v>15</v>
      </c>
      <c r="L300" t="s">
        <v>31</v>
      </c>
      <c r="M300" s="10">
        <v>5500</v>
      </c>
      <c r="N300">
        <v>3</v>
      </c>
      <c r="O300" s="8">
        <v>16500</v>
      </c>
      <c r="P300">
        <v>184.15</v>
      </c>
      <c r="Q300" t="s">
        <v>39</v>
      </c>
    </row>
    <row r="301" spans="1:18" hidden="1" x14ac:dyDescent="0.35">
      <c r="A301" t="s">
        <v>402</v>
      </c>
      <c r="B301" t="s">
        <v>403</v>
      </c>
      <c r="C301" s="1">
        <v>45689</v>
      </c>
      <c r="D301">
        <v>34</v>
      </c>
      <c r="E301" t="s">
        <v>152</v>
      </c>
      <c r="F301" t="str">
        <f>VLOOKUP(E301,'states and regions'!A$2:B$38,2,FALSE)</f>
        <v>South West</v>
      </c>
      <c r="G301" t="s">
        <v>29</v>
      </c>
      <c r="H301" t="s">
        <v>30</v>
      </c>
      <c r="I301">
        <v>2</v>
      </c>
      <c r="J301" t="s">
        <v>22</v>
      </c>
      <c r="K301">
        <v>22</v>
      </c>
      <c r="L301" t="s">
        <v>31</v>
      </c>
      <c r="M301" s="10">
        <v>5500</v>
      </c>
      <c r="N301">
        <v>15</v>
      </c>
      <c r="O301" s="8">
        <v>82500</v>
      </c>
      <c r="P301">
        <v>144.54</v>
      </c>
      <c r="Q301" t="s">
        <v>39</v>
      </c>
    </row>
    <row r="302" spans="1:18" hidden="1" x14ac:dyDescent="0.35">
      <c r="A302" t="s">
        <v>402</v>
      </c>
      <c r="B302" t="s">
        <v>403</v>
      </c>
      <c r="C302" s="1">
        <v>45689</v>
      </c>
      <c r="D302">
        <v>34</v>
      </c>
      <c r="E302" t="s">
        <v>152</v>
      </c>
      <c r="F302" t="str">
        <f>VLOOKUP(E302,'states and regions'!A$2:B$38,2,FALSE)</f>
        <v>South West</v>
      </c>
      <c r="G302" t="s">
        <v>41</v>
      </c>
      <c r="H302" t="s">
        <v>30</v>
      </c>
      <c r="I302">
        <v>2</v>
      </c>
      <c r="J302" t="s">
        <v>22</v>
      </c>
      <c r="K302">
        <v>22</v>
      </c>
      <c r="L302" t="s">
        <v>65</v>
      </c>
      <c r="M302" s="10">
        <v>30000</v>
      </c>
      <c r="N302">
        <v>2</v>
      </c>
      <c r="O302" s="8">
        <v>60000</v>
      </c>
      <c r="P302">
        <v>13.9</v>
      </c>
      <c r="Q302" t="s">
        <v>39</v>
      </c>
    </row>
    <row r="303" spans="1:18" hidden="1" x14ac:dyDescent="0.35">
      <c r="A303" t="s">
        <v>404</v>
      </c>
      <c r="B303" t="s">
        <v>405</v>
      </c>
      <c r="C303" s="1">
        <v>45689</v>
      </c>
      <c r="D303">
        <v>18</v>
      </c>
      <c r="E303" t="s">
        <v>157</v>
      </c>
      <c r="F303" t="str">
        <f>VLOOKUP(E303,'states and regions'!A$2:B$38,2,FALSE)</f>
        <v>South South</v>
      </c>
      <c r="G303" t="s">
        <v>20</v>
      </c>
      <c r="H303" t="s">
        <v>21</v>
      </c>
      <c r="I303">
        <v>2</v>
      </c>
      <c r="J303" t="s">
        <v>22</v>
      </c>
      <c r="K303">
        <v>44</v>
      </c>
      <c r="L303" t="s">
        <v>46</v>
      </c>
      <c r="M303" s="10">
        <v>4500</v>
      </c>
      <c r="N303">
        <v>13</v>
      </c>
      <c r="O303" s="8">
        <v>58500</v>
      </c>
      <c r="P303">
        <v>46.76</v>
      </c>
      <c r="Q303" t="s">
        <v>39</v>
      </c>
    </row>
    <row r="304" spans="1:18" hidden="1" x14ac:dyDescent="0.35">
      <c r="A304" t="s">
        <v>404</v>
      </c>
      <c r="B304" t="s">
        <v>405</v>
      </c>
      <c r="C304" s="1">
        <v>45689</v>
      </c>
      <c r="D304">
        <v>18</v>
      </c>
      <c r="E304" t="s">
        <v>157</v>
      </c>
      <c r="F304" t="str">
        <f>VLOOKUP(E304,'states and regions'!A$2:B$38,2,FALSE)</f>
        <v>South South</v>
      </c>
      <c r="G304" t="s">
        <v>29</v>
      </c>
      <c r="H304" t="s">
        <v>21</v>
      </c>
      <c r="I304">
        <v>2</v>
      </c>
      <c r="J304" t="s">
        <v>22</v>
      </c>
      <c r="K304">
        <v>44</v>
      </c>
      <c r="L304" t="s">
        <v>164</v>
      </c>
      <c r="M304" s="10">
        <v>600</v>
      </c>
      <c r="N304">
        <v>14</v>
      </c>
      <c r="O304" s="8">
        <v>8400</v>
      </c>
      <c r="P304">
        <v>37.68</v>
      </c>
      <c r="Q304" t="s">
        <v>39</v>
      </c>
    </row>
    <row r="305" spans="1:18" hidden="1" x14ac:dyDescent="0.35">
      <c r="A305" t="s">
        <v>406</v>
      </c>
      <c r="B305" t="s">
        <v>407</v>
      </c>
      <c r="C305" s="1">
        <v>45717</v>
      </c>
      <c r="D305">
        <v>29</v>
      </c>
      <c r="E305" t="s">
        <v>86</v>
      </c>
      <c r="F305" t="str">
        <f>VLOOKUP(E305,'states and regions'!A$2:B$38,2,FALSE)</f>
        <v>North East</v>
      </c>
      <c r="G305" t="s">
        <v>29</v>
      </c>
      <c r="H305" t="s">
        <v>21</v>
      </c>
      <c r="I305">
        <v>2</v>
      </c>
      <c r="J305" t="s">
        <v>22</v>
      </c>
      <c r="K305">
        <v>24</v>
      </c>
      <c r="L305" t="s">
        <v>56</v>
      </c>
      <c r="M305" s="10">
        <v>3500</v>
      </c>
      <c r="N305">
        <v>20</v>
      </c>
      <c r="O305" s="8">
        <v>70000</v>
      </c>
      <c r="P305">
        <v>119.6</v>
      </c>
      <c r="Q305" t="s">
        <v>39</v>
      </c>
    </row>
    <row r="306" spans="1:18" hidden="1" x14ac:dyDescent="0.35">
      <c r="A306" t="s">
        <v>406</v>
      </c>
      <c r="B306" t="s">
        <v>407</v>
      </c>
      <c r="C306" s="1">
        <v>45717</v>
      </c>
      <c r="D306">
        <v>29</v>
      </c>
      <c r="E306" t="s">
        <v>86</v>
      </c>
      <c r="F306" t="str">
        <f>VLOOKUP(E306,'states and regions'!A$2:B$38,2,FALSE)</f>
        <v>North East</v>
      </c>
      <c r="G306" t="s">
        <v>36</v>
      </c>
      <c r="H306" t="s">
        <v>21</v>
      </c>
      <c r="I306">
        <v>2</v>
      </c>
      <c r="J306" t="s">
        <v>22</v>
      </c>
      <c r="K306">
        <v>24</v>
      </c>
      <c r="L306" t="s">
        <v>105</v>
      </c>
      <c r="M306" s="10">
        <v>75000</v>
      </c>
      <c r="N306">
        <v>12</v>
      </c>
      <c r="O306" s="8">
        <v>900000</v>
      </c>
      <c r="P306">
        <v>117.61</v>
      </c>
      <c r="Q306" t="s">
        <v>39</v>
      </c>
    </row>
    <row r="307" spans="1:18" x14ac:dyDescent="0.35">
      <c r="A307" t="s">
        <v>408</v>
      </c>
      <c r="B307" t="s">
        <v>409</v>
      </c>
      <c r="C307" s="1">
        <v>45658</v>
      </c>
      <c r="D307">
        <v>74</v>
      </c>
      <c r="E307" t="s">
        <v>131</v>
      </c>
      <c r="F307" t="str">
        <f>VLOOKUP(E307,'states and regions'!A$2:B$38,2,FALSE)</f>
        <v>South East</v>
      </c>
      <c r="G307" t="s">
        <v>36</v>
      </c>
      <c r="H307" t="s">
        <v>30</v>
      </c>
      <c r="I307">
        <v>2</v>
      </c>
      <c r="J307" t="s">
        <v>22</v>
      </c>
      <c r="K307">
        <v>59</v>
      </c>
      <c r="L307" t="s">
        <v>38</v>
      </c>
      <c r="M307" s="10">
        <v>20000</v>
      </c>
      <c r="N307">
        <v>5</v>
      </c>
      <c r="O307" s="8">
        <v>100000</v>
      </c>
      <c r="P307">
        <v>37.020000000000003</v>
      </c>
      <c r="Q307" t="s">
        <v>39</v>
      </c>
    </row>
    <row r="308" spans="1:18" hidden="1" x14ac:dyDescent="0.35">
      <c r="A308" t="s">
        <v>410</v>
      </c>
      <c r="B308" t="s">
        <v>411</v>
      </c>
      <c r="C308" s="1">
        <v>45689</v>
      </c>
      <c r="D308">
        <v>65</v>
      </c>
      <c r="E308" t="s">
        <v>110</v>
      </c>
      <c r="F308" t="str">
        <f>VLOOKUP(E308,'states and regions'!A$2:B$38,2,FALSE)</f>
        <v>North Central</v>
      </c>
      <c r="G308" t="s">
        <v>20</v>
      </c>
      <c r="H308" t="s">
        <v>21</v>
      </c>
      <c r="I308">
        <v>4</v>
      </c>
      <c r="J308" t="s">
        <v>114</v>
      </c>
      <c r="K308">
        <v>37</v>
      </c>
      <c r="L308" t="s">
        <v>23</v>
      </c>
      <c r="M308" s="10">
        <v>35000</v>
      </c>
      <c r="N308">
        <v>6</v>
      </c>
      <c r="O308" s="8">
        <v>210000</v>
      </c>
      <c r="P308">
        <v>58.12</v>
      </c>
      <c r="Q308" t="s">
        <v>24</v>
      </c>
      <c r="R308" t="s">
        <v>284</v>
      </c>
    </row>
    <row r="309" spans="1:18" hidden="1" x14ac:dyDescent="0.35">
      <c r="A309" t="s">
        <v>410</v>
      </c>
      <c r="B309" t="s">
        <v>411</v>
      </c>
      <c r="C309" s="1">
        <v>45689</v>
      </c>
      <c r="D309">
        <v>65</v>
      </c>
      <c r="E309" t="s">
        <v>110</v>
      </c>
      <c r="F309" t="str">
        <f>VLOOKUP(E309,'states and regions'!A$2:B$38,2,FALSE)</f>
        <v>North Central</v>
      </c>
      <c r="G309" t="s">
        <v>36</v>
      </c>
      <c r="H309" t="s">
        <v>21</v>
      </c>
      <c r="I309">
        <v>4</v>
      </c>
      <c r="J309" t="s">
        <v>114</v>
      </c>
      <c r="K309">
        <v>37</v>
      </c>
      <c r="L309" t="s">
        <v>115</v>
      </c>
      <c r="M309" s="10">
        <v>25000</v>
      </c>
      <c r="N309">
        <v>20</v>
      </c>
      <c r="O309" s="8">
        <v>500000</v>
      </c>
      <c r="P309">
        <v>168.48</v>
      </c>
      <c r="Q309" t="s">
        <v>24</v>
      </c>
      <c r="R309" t="s">
        <v>284</v>
      </c>
    </row>
    <row r="310" spans="1:18" hidden="1" x14ac:dyDescent="0.35">
      <c r="A310" t="s">
        <v>410</v>
      </c>
      <c r="B310" t="s">
        <v>411</v>
      </c>
      <c r="C310" s="1">
        <v>45689</v>
      </c>
      <c r="D310">
        <v>65</v>
      </c>
      <c r="E310" t="s">
        <v>110</v>
      </c>
      <c r="F310" t="str">
        <f>VLOOKUP(E310,'states and regions'!A$2:B$38,2,FALSE)</f>
        <v>North Central</v>
      </c>
      <c r="G310" t="s">
        <v>41</v>
      </c>
      <c r="H310" t="s">
        <v>21</v>
      </c>
      <c r="I310">
        <v>4</v>
      </c>
      <c r="J310" t="s">
        <v>114</v>
      </c>
      <c r="K310">
        <v>37</v>
      </c>
      <c r="L310" t="s">
        <v>42</v>
      </c>
      <c r="M310" s="10">
        <v>9000</v>
      </c>
      <c r="N310">
        <v>1</v>
      </c>
      <c r="O310" s="8">
        <v>9000</v>
      </c>
      <c r="P310">
        <v>173.17</v>
      </c>
      <c r="Q310" t="s">
        <v>24</v>
      </c>
      <c r="R310" t="s">
        <v>284</v>
      </c>
    </row>
    <row r="311" spans="1:18" hidden="1" x14ac:dyDescent="0.35">
      <c r="A311" t="s">
        <v>412</v>
      </c>
      <c r="B311" t="s">
        <v>413</v>
      </c>
      <c r="C311" s="1">
        <v>45689</v>
      </c>
      <c r="D311">
        <v>33</v>
      </c>
      <c r="E311" t="s">
        <v>121</v>
      </c>
      <c r="F311" t="str">
        <f>VLOOKUP(E311,'states and regions'!A$2:B$38,2,FALSE)</f>
        <v>North Central</v>
      </c>
      <c r="G311" t="s">
        <v>29</v>
      </c>
      <c r="H311" t="s">
        <v>30</v>
      </c>
      <c r="I311">
        <v>4</v>
      </c>
      <c r="J311" t="s">
        <v>114</v>
      </c>
      <c r="K311">
        <v>36</v>
      </c>
      <c r="L311" t="s">
        <v>164</v>
      </c>
      <c r="M311" s="10">
        <v>600</v>
      </c>
      <c r="N311">
        <v>1</v>
      </c>
      <c r="O311" s="8">
        <v>600</v>
      </c>
      <c r="P311">
        <v>16.989999999999998</v>
      </c>
      <c r="Q311" t="s">
        <v>39</v>
      </c>
    </row>
    <row r="312" spans="1:18" hidden="1" x14ac:dyDescent="0.35">
      <c r="A312" t="s">
        <v>412</v>
      </c>
      <c r="B312" t="s">
        <v>413</v>
      </c>
      <c r="C312" s="1">
        <v>45689</v>
      </c>
      <c r="D312">
        <v>33</v>
      </c>
      <c r="E312" t="s">
        <v>121</v>
      </c>
      <c r="F312" t="str">
        <f>VLOOKUP(E312,'states and regions'!A$2:B$38,2,FALSE)</f>
        <v>North Central</v>
      </c>
      <c r="G312" t="s">
        <v>20</v>
      </c>
      <c r="H312" t="s">
        <v>30</v>
      </c>
      <c r="I312">
        <v>4</v>
      </c>
      <c r="J312" t="s">
        <v>114</v>
      </c>
      <c r="K312">
        <v>36</v>
      </c>
      <c r="L312" t="s">
        <v>46</v>
      </c>
      <c r="M312" s="10">
        <v>4500</v>
      </c>
      <c r="N312">
        <v>9</v>
      </c>
      <c r="O312" s="8">
        <v>40500</v>
      </c>
      <c r="P312">
        <v>58.77</v>
      </c>
      <c r="Q312" t="s">
        <v>39</v>
      </c>
    </row>
    <row r="313" spans="1:18" hidden="1" x14ac:dyDescent="0.35">
      <c r="A313" t="s">
        <v>414</v>
      </c>
      <c r="B313" t="s">
        <v>415</v>
      </c>
      <c r="C313" s="1">
        <v>45689</v>
      </c>
      <c r="D313">
        <v>52</v>
      </c>
      <c r="E313" t="s">
        <v>28</v>
      </c>
      <c r="F313" t="str">
        <f>VLOOKUP(E313,'states and regions'!A$2:B$38,2,FALSE)</f>
        <v>North Central</v>
      </c>
      <c r="G313" t="s">
        <v>41</v>
      </c>
      <c r="H313" t="s">
        <v>30</v>
      </c>
      <c r="I313">
        <v>5</v>
      </c>
      <c r="J313" t="s">
        <v>55</v>
      </c>
      <c r="K313">
        <v>37</v>
      </c>
      <c r="L313" t="s">
        <v>62</v>
      </c>
      <c r="M313" s="10">
        <v>24000</v>
      </c>
      <c r="N313">
        <v>2</v>
      </c>
      <c r="O313" s="8">
        <v>48000</v>
      </c>
      <c r="P313">
        <v>164.61</v>
      </c>
      <c r="Q313" t="s">
        <v>39</v>
      </c>
    </row>
    <row r="314" spans="1:18" hidden="1" x14ac:dyDescent="0.35">
      <c r="A314" t="s">
        <v>414</v>
      </c>
      <c r="B314" t="s">
        <v>415</v>
      </c>
      <c r="C314" s="1">
        <v>45689</v>
      </c>
      <c r="D314">
        <v>52</v>
      </c>
      <c r="E314" t="s">
        <v>28</v>
      </c>
      <c r="F314" t="str">
        <f>VLOOKUP(E314,'states and regions'!A$2:B$38,2,FALSE)</f>
        <v>North Central</v>
      </c>
      <c r="G314" t="s">
        <v>20</v>
      </c>
      <c r="H314" t="s">
        <v>30</v>
      </c>
      <c r="I314">
        <v>5</v>
      </c>
      <c r="J314" t="s">
        <v>55</v>
      </c>
      <c r="K314">
        <v>37</v>
      </c>
      <c r="L314" t="s">
        <v>23</v>
      </c>
      <c r="M314" s="10">
        <v>35000</v>
      </c>
      <c r="N314">
        <v>14</v>
      </c>
      <c r="O314" s="8">
        <v>490000</v>
      </c>
      <c r="P314">
        <v>109.5</v>
      </c>
      <c r="Q314" t="s">
        <v>39</v>
      </c>
    </row>
    <row r="315" spans="1:18" hidden="1" x14ac:dyDescent="0.35">
      <c r="A315" t="s">
        <v>414</v>
      </c>
      <c r="B315" t="s">
        <v>415</v>
      </c>
      <c r="C315" s="1">
        <v>45689</v>
      </c>
      <c r="D315">
        <v>52</v>
      </c>
      <c r="E315" t="s">
        <v>28</v>
      </c>
      <c r="F315" t="str">
        <f>VLOOKUP(E315,'states and regions'!A$2:B$38,2,FALSE)</f>
        <v>North Central</v>
      </c>
      <c r="G315" t="s">
        <v>36</v>
      </c>
      <c r="H315" t="s">
        <v>30</v>
      </c>
      <c r="I315">
        <v>5</v>
      </c>
      <c r="J315" t="s">
        <v>55</v>
      </c>
      <c r="K315">
        <v>37</v>
      </c>
      <c r="L315" t="s">
        <v>38</v>
      </c>
      <c r="M315" s="10">
        <v>20000</v>
      </c>
      <c r="N315">
        <v>8</v>
      </c>
      <c r="O315" s="8">
        <v>160000</v>
      </c>
      <c r="P315">
        <v>147.33000000000001</v>
      </c>
      <c r="Q315" t="s">
        <v>39</v>
      </c>
    </row>
    <row r="316" spans="1:18" hidden="1" x14ac:dyDescent="0.35">
      <c r="A316" t="s">
        <v>416</v>
      </c>
      <c r="B316" t="s">
        <v>417</v>
      </c>
      <c r="C316" s="1">
        <v>45658</v>
      </c>
      <c r="D316">
        <v>20</v>
      </c>
      <c r="E316" t="s">
        <v>198</v>
      </c>
      <c r="F316" t="str">
        <f>VLOOKUP(E316,'states and regions'!A$2:B$38,2,FALSE)</f>
        <v>North Central</v>
      </c>
      <c r="G316" t="s">
        <v>29</v>
      </c>
      <c r="H316" t="s">
        <v>30</v>
      </c>
      <c r="I316">
        <v>4</v>
      </c>
      <c r="J316" t="s">
        <v>114</v>
      </c>
      <c r="K316">
        <v>23</v>
      </c>
      <c r="L316" t="s">
        <v>46</v>
      </c>
      <c r="M316" s="10">
        <v>4500</v>
      </c>
      <c r="N316">
        <v>19</v>
      </c>
      <c r="O316" s="8">
        <v>85500</v>
      </c>
      <c r="P316">
        <v>162.24</v>
      </c>
      <c r="Q316" t="s">
        <v>39</v>
      </c>
    </row>
    <row r="317" spans="1:18" hidden="1" x14ac:dyDescent="0.35">
      <c r="A317" t="s">
        <v>418</v>
      </c>
      <c r="B317" t="s">
        <v>419</v>
      </c>
      <c r="C317" s="1">
        <v>45689</v>
      </c>
      <c r="D317">
        <v>70</v>
      </c>
      <c r="E317" t="s">
        <v>28</v>
      </c>
      <c r="F317" t="str">
        <f>VLOOKUP(E317,'states and regions'!A$2:B$38,2,FALSE)</f>
        <v>North Central</v>
      </c>
      <c r="G317" t="s">
        <v>36</v>
      </c>
      <c r="H317" t="s">
        <v>21</v>
      </c>
      <c r="I317">
        <v>2</v>
      </c>
      <c r="J317" t="s">
        <v>22</v>
      </c>
      <c r="K317">
        <v>51</v>
      </c>
      <c r="L317" t="s">
        <v>65</v>
      </c>
      <c r="M317" s="10">
        <v>30000</v>
      </c>
      <c r="N317">
        <v>10</v>
      </c>
      <c r="O317" s="8">
        <v>300000</v>
      </c>
      <c r="P317">
        <v>65.069999999999993</v>
      </c>
      <c r="Q317" t="s">
        <v>39</v>
      </c>
    </row>
    <row r="318" spans="1:18" hidden="1" x14ac:dyDescent="0.35">
      <c r="A318" t="s">
        <v>418</v>
      </c>
      <c r="B318" t="s">
        <v>419</v>
      </c>
      <c r="C318" s="1">
        <v>45689</v>
      </c>
      <c r="D318">
        <v>70</v>
      </c>
      <c r="E318" t="s">
        <v>28</v>
      </c>
      <c r="F318" t="str">
        <f>VLOOKUP(E318,'states and regions'!A$2:B$38,2,FALSE)</f>
        <v>North Central</v>
      </c>
      <c r="G318" t="s">
        <v>29</v>
      </c>
      <c r="H318" t="s">
        <v>21</v>
      </c>
      <c r="I318">
        <v>2</v>
      </c>
      <c r="J318" t="s">
        <v>22</v>
      </c>
      <c r="K318">
        <v>51</v>
      </c>
      <c r="L318" t="s">
        <v>40</v>
      </c>
      <c r="M318" s="10">
        <v>500</v>
      </c>
      <c r="N318">
        <v>17</v>
      </c>
      <c r="O318" s="8">
        <v>8500</v>
      </c>
      <c r="P318">
        <v>114.76</v>
      </c>
      <c r="Q318" t="s">
        <v>39</v>
      </c>
    </row>
    <row r="319" spans="1:18" hidden="1" x14ac:dyDescent="0.35">
      <c r="A319" t="s">
        <v>418</v>
      </c>
      <c r="B319" t="s">
        <v>419</v>
      </c>
      <c r="C319" s="1">
        <v>45689</v>
      </c>
      <c r="D319">
        <v>70</v>
      </c>
      <c r="E319" t="s">
        <v>28</v>
      </c>
      <c r="F319" t="str">
        <f>VLOOKUP(E319,'states and regions'!A$2:B$38,2,FALSE)</f>
        <v>North Central</v>
      </c>
      <c r="G319" t="s">
        <v>20</v>
      </c>
      <c r="H319" t="s">
        <v>21</v>
      </c>
      <c r="I319">
        <v>2</v>
      </c>
      <c r="J319" t="s">
        <v>22</v>
      </c>
      <c r="K319">
        <v>51</v>
      </c>
      <c r="L319" t="s">
        <v>58</v>
      </c>
      <c r="M319" s="10">
        <v>16000</v>
      </c>
      <c r="N319">
        <v>14</v>
      </c>
      <c r="O319" s="8">
        <v>224000</v>
      </c>
      <c r="P319">
        <v>27.55</v>
      </c>
      <c r="Q319" t="s">
        <v>39</v>
      </c>
    </row>
    <row r="320" spans="1:18" hidden="1" x14ac:dyDescent="0.35">
      <c r="A320" t="s">
        <v>420</v>
      </c>
      <c r="B320" t="s">
        <v>421</v>
      </c>
      <c r="C320" s="1">
        <v>45689</v>
      </c>
      <c r="D320">
        <v>51</v>
      </c>
      <c r="E320" t="s">
        <v>140</v>
      </c>
      <c r="F320" t="str">
        <f>VLOOKUP(E320,'states and regions'!A$2:B$38,2,FALSE)</f>
        <v>North East</v>
      </c>
      <c r="G320" t="s">
        <v>29</v>
      </c>
      <c r="H320" t="s">
        <v>21</v>
      </c>
      <c r="I320">
        <v>3</v>
      </c>
      <c r="J320" t="s">
        <v>50</v>
      </c>
      <c r="K320">
        <v>16</v>
      </c>
      <c r="L320" t="s">
        <v>40</v>
      </c>
      <c r="M320" s="10">
        <v>500</v>
      </c>
      <c r="N320">
        <v>13</v>
      </c>
      <c r="O320" s="8">
        <v>6500</v>
      </c>
      <c r="P320">
        <v>125.75</v>
      </c>
      <c r="Q320" t="s">
        <v>39</v>
      </c>
    </row>
    <row r="321" spans="1:18" hidden="1" x14ac:dyDescent="0.35">
      <c r="A321" t="s">
        <v>420</v>
      </c>
      <c r="B321" t="s">
        <v>421</v>
      </c>
      <c r="C321" s="1">
        <v>45689</v>
      </c>
      <c r="D321">
        <v>51</v>
      </c>
      <c r="E321" t="s">
        <v>140</v>
      </c>
      <c r="F321" t="str">
        <f>VLOOKUP(E321,'states and regions'!A$2:B$38,2,FALSE)</f>
        <v>North East</v>
      </c>
      <c r="G321" t="s">
        <v>20</v>
      </c>
      <c r="H321" t="s">
        <v>21</v>
      </c>
      <c r="I321">
        <v>3</v>
      </c>
      <c r="J321" t="s">
        <v>50</v>
      </c>
      <c r="K321">
        <v>16</v>
      </c>
      <c r="L321" t="s">
        <v>23</v>
      </c>
      <c r="M321" s="10">
        <v>35000</v>
      </c>
      <c r="N321">
        <v>3</v>
      </c>
      <c r="O321" s="8">
        <v>105000</v>
      </c>
      <c r="P321">
        <v>15.57</v>
      </c>
      <c r="Q321" t="s">
        <v>39</v>
      </c>
    </row>
    <row r="322" spans="1:18" hidden="1" x14ac:dyDescent="0.35">
      <c r="A322" t="s">
        <v>420</v>
      </c>
      <c r="B322" t="s">
        <v>421</v>
      </c>
      <c r="C322" s="1">
        <v>45689</v>
      </c>
      <c r="D322">
        <v>51</v>
      </c>
      <c r="E322" t="s">
        <v>140</v>
      </c>
      <c r="F322" t="str">
        <f>VLOOKUP(E322,'states and regions'!A$2:B$38,2,FALSE)</f>
        <v>North East</v>
      </c>
      <c r="G322" t="s">
        <v>41</v>
      </c>
      <c r="H322" t="s">
        <v>21</v>
      </c>
      <c r="I322">
        <v>3</v>
      </c>
      <c r="J322" t="s">
        <v>50</v>
      </c>
      <c r="K322">
        <v>16</v>
      </c>
      <c r="L322" t="s">
        <v>71</v>
      </c>
      <c r="M322" s="10">
        <v>14500</v>
      </c>
      <c r="N322">
        <v>9</v>
      </c>
      <c r="O322" s="8">
        <v>130500</v>
      </c>
      <c r="P322">
        <v>103.36</v>
      </c>
      <c r="Q322" t="s">
        <v>39</v>
      </c>
    </row>
    <row r="323" spans="1:18" hidden="1" x14ac:dyDescent="0.35">
      <c r="A323" t="s">
        <v>422</v>
      </c>
      <c r="B323" t="s">
        <v>423</v>
      </c>
      <c r="C323" s="1">
        <v>45658</v>
      </c>
      <c r="D323">
        <v>74</v>
      </c>
      <c r="E323" t="s">
        <v>90</v>
      </c>
      <c r="F323" t="str">
        <f>VLOOKUP(E323,'states and regions'!A$2:B$38,2,FALSE)</f>
        <v>North East</v>
      </c>
      <c r="G323" t="s">
        <v>36</v>
      </c>
      <c r="H323" t="s">
        <v>30</v>
      </c>
      <c r="I323">
        <v>1</v>
      </c>
      <c r="J323" t="s">
        <v>37</v>
      </c>
      <c r="K323">
        <v>38</v>
      </c>
      <c r="L323" t="s">
        <v>105</v>
      </c>
      <c r="M323" s="10">
        <v>75000</v>
      </c>
      <c r="N323">
        <v>14</v>
      </c>
      <c r="O323" s="8">
        <v>1050000</v>
      </c>
      <c r="P323">
        <v>43.96</v>
      </c>
      <c r="Q323" t="s">
        <v>39</v>
      </c>
    </row>
    <row r="324" spans="1:18" hidden="1" x14ac:dyDescent="0.35">
      <c r="A324" t="s">
        <v>422</v>
      </c>
      <c r="B324" t="s">
        <v>423</v>
      </c>
      <c r="C324" s="1">
        <v>45658</v>
      </c>
      <c r="D324">
        <v>74</v>
      </c>
      <c r="E324" t="s">
        <v>90</v>
      </c>
      <c r="F324" t="str">
        <f>VLOOKUP(E324,'states and regions'!A$2:B$38,2,FALSE)</f>
        <v>North East</v>
      </c>
      <c r="G324" t="s">
        <v>41</v>
      </c>
      <c r="H324" t="s">
        <v>30</v>
      </c>
      <c r="I324">
        <v>1</v>
      </c>
      <c r="J324" t="s">
        <v>37</v>
      </c>
      <c r="K324">
        <v>38</v>
      </c>
      <c r="L324" t="s">
        <v>38</v>
      </c>
      <c r="M324" s="10">
        <v>20000</v>
      </c>
      <c r="N324">
        <v>11</v>
      </c>
      <c r="O324" s="8">
        <v>220000</v>
      </c>
      <c r="P324">
        <v>99.2</v>
      </c>
      <c r="Q324" t="s">
        <v>39</v>
      </c>
    </row>
    <row r="325" spans="1:18" hidden="1" x14ac:dyDescent="0.35">
      <c r="A325" t="s">
        <v>424</v>
      </c>
      <c r="B325" t="s">
        <v>425</v>
      </c>
      <c r="C325" s="1">
        <v>45717</v>
      </c>
      <c r="D325">
        <v>59</v>
      </c>
      <c r="E325" t="s">
        <v>140</v>
      </c>
      <c r="F325" t="str">
        <f>VLOOKUP(E325,'states and regions'!A$2:B$38,2,FALSE)</f>
        <v>North East</v>
      </c>
      <c r="G325" t="s">
        <v>41</v>
      </c>
      <c r="H325" t="s">
        <v>30</v>
      </c>
      <c r="I325">
        <v>1</v>
      </c>
      <c r="J325" t="s">
        <v>37</v>
      </c>
      <c r="K325">
        <v>51</v>
      </c>
      <c r="L325" t="s">
        <v>38</v>
      </c>
      <c r="M325" s="10">
        <v>20000</v>
      </c>
      <c r="N325">
        <v>1</v>
      </c>
      <c r="O325" s="8">
        <v>20000</v>
      </c>
      <c r="P325">
        <v>88.54</v>
      </c>
      <c r="Q325" t="s">
        <v>24</v>
      </c>
      <c r="R325" t="s">
        <v>284</v>
      </c>
    </row>
    <row r="326" spans="1:18" hidden="1" x14ac:dyDescent="0.35">
      <c r="A326" t="s">
        <v>424</v>
      </c>
      <c r="B326" t="s">
        <v>425</v>
      </c>
      <c r="C326" s="1">
        <v>45717</v>
      </c>
      <c r="D326">
        <v>59</v>
      </c>
      <c r="E326" t="s">
        <v>140</v>
      </c>
      <c r="F326" t="str">
        <f>VLOOKUP(E326,'states and regions'!A$2:B$38,2,FALSE)</f>
        <v>North East</v>
      </c>
      <c r="G326" t="s">
        <v>29</v>
      </c>
      <c r="H326" t="s">
        <v>30</v>
      </c>
      <c r="I326">
        <v>1</v>
      </c>
      <c r="J326" t="s">
        <v>37</v>
      </c>
      <c r="K326">
        <v>51</v>
      </c>
      <c r="L326" t="s">
        <v>87</v>
      </c>
      <c r="M326" s="10">
        <v>7500</v>
      </c>
      <c r="N326">
        <v>5</v>
      </c>
      <c r="O326" s="8">
        <v>37500</v>
      </c>
      <c r="P326">
        <v>40.86</v>
      </c>
      <c r="Q326" t="s">
        <v>24</v>
      </c>
      <c r="R326" t="s">
        <v>284</v>
      </c>
    </row>
    <row r="327" spans="1:18" hidden="1" x14ac:dyDescent="0.35">
      <c r="A327" t="s">
        <v>426</v>
      </c>
      <c r="B327" t="s">
        <v>427</v>
      </c>
      <c r="C327" s="1">
        <v>45717</v>
      </c>
      <c r="D327">
        <v>36</v>
      </c>
      <c r="E327" t="s">
        <v>192</v>
      </c>
      <c r="F327" t="str">
        <f>VLOOKUP(E327,'states and regions'!A$2:B$38,2,FALSE)</f>
        <v>South South</v>
      </c>
      <c r="G327" t="s">
        <v>20</v>
      </c>
      <c r="H327" t="s">
        <v>21</v>
      </c>
      <c r="I327">
        <v>3</v>
      </c>
      <c r="J327" t="s">
        <v>50</v>
      </c>
      <c r="K327">
        <v>42</v>
      </c>
      <c r="L327" t="s">
        <v>51</v>
      </c>
      <c r="M327" s="10">
        <v>9000</v>
      </c>
      <c r="N327">
        <v>8</v>
      </c>
      <c r="O327" s="8">
        <v>72000</v>
      </c>
      <c r="P327">
        <v>145.33000000000001</v>
      </c>
      <c r="Q327" t="s">
        <v>24</v>
      </c>
      <c r="R327" t="s">
        <v>284</v>
      </c>
    </row>
    <row r="328" spans="1:18" hidden="1" x14ac:dyDescent="0.35">
      <c r="A328" t="s">
        <v>426</v>
      </c>
      <c r="B328" t="s">
        <v>427</v>
      </c>
      <c r="C328" s="1">
        <v>45717</v>
      </c>
      <c r="D328">
        <v>36</v>
      </c>
      <c r="E328" t="s">
        <v>192</v>
      </c>
      <c r="F328" t="str">
        <f>VLOOKUP(E328,'states and regions'!A$2:B$38,2,FALSE)</f>
        <v>South South</v>
      </c>
      <c r="G328" t="s">
        <v>41</v>
      </c>
      <c r="H328" t="s">
        <v>21</v>
      </c>
      <c r="I328">
        <v>3</v>
      </c>
      <c r="J328" t="s">
        <v>50</v>
      </c>
      <c r="K328">
        <v>42</v>
      </c>
      <c r="L328" t="s">
        <v>71</v>
      </c>
      <c r="M328" s="10">
        <v>14500</v>
      </c>
      <c r="N328">
        <v>4</v>
      </c>
      <c r="O328" s="8">
        <v>58000</v>
      </c>
      <c r="P328">
        <v>131.27000000000001</v>
      </c>
      <c r="Q328" t="s">
        <v>24</v>
      </c>
      <c r="R328" t="s">
        <v>284</v>
      </c>
    </row>
    <row r="329" spans="1:18" hidden="1" x14ac:dyDescent="0.35">
      <c r="A329" t="s">
        <v>426</v>
      </c>
      <c r="B329" t="s">
        <v>427</v>
      </c>
      <c r="C329" s="1">
        <v>45717</v>
      </c>
      <c r="D329">
        <v>36</v>
      </c>
      <c r="E329" t="s">
        <v>192</v>
      </c>
      <c r="F329" t="str">
        <f>VLOOKUP(E329,'states and regions'!A$2:B$38,2,FALSE)</f>
        <v>South South</v>
      </c>
      <c r="G329" t="s">
        <v>29</v>
      </c>
      <c r="H329" t="s">
        <v>21</v>
      </c>
      <c r="I329">
        <v>3</v>
      </c>
      <c r="J329" t="s">
        <v>50</v>
      </c>
      <c r="K329">
        <v>42</v>
      </c>
      <c r="L329" t="s">
        <v>102</v>
      </c>
      <c r="M329" s="10">
        <v>900</v>
      </c>
      <c r="N329">
        <v>3</v>
      </c>
      <c r="O329" s="8">
        <v>2700</v>
      </c>
      <c r="P329">
        <v>43.08</v>
      </c>
      <c r="Q329" t="s">
        <v>24</v>
      </c>
      <c r="R329" t="s">
        <v>284</v>
      </c>
    </row>
    <row r="330" spans="1:18" hidden="1" x14ac:dyDescent="0.35">
      <c r="A330" t="s">
        <v>428</v>
      </c>
      <c r="B330" t="s">
        <v>429</v>
      </c>
      <c r="C330" s="1">
        <v>45658</v>
      </c>
      <c r="D330">
        <v>44</v>
      </c>
      <c r="E330" t="s">
        <v>75</v>
      </c>
      <c r="F330" t="str">
        <f>VLOOKUP(E330,'states and regions'!A$2:B$38,2,FALSE)</f>
        <v>North East</v>
      </c>
      <c r="G330" t="s">
        <v>20</v>
      </c>
      <c r="H330" t="s">
        <v>30</v>
      </c>
      <c r="I330">
        <v>3</v>
      </c>
      <c r="J330" t="s">
        <v>50</v>
      </c>
      <c r="K330">
        <v>1</v>
      </c>
      <c r="L330" t="s">
        <v>58</v>
      </c>
      <c r="M330" s="10">
        <v>16000</v>
      </c>
      <c r="N330">
        <v>3</v>
      </c>
      <c r="O330" s="8">
        <v>48000</v>
      </c>
      <c r="P330">
        <v>46.17</v>
      </c>
      <c r="Q330" t="s">
        <v>39</v>
      </c>
    </row>
    <row r="331" spans="1:18" hidden="1" x14ac:dyDescent="0.35">
      <c r="A331" t="s">
        <v>428</v>
      </c>
      <c r="B331" t="s">
        <v>429</v>
      </c>
      <c r="C331" s="1">
        <v>45658</v>
      </c>
      <c r="D331">
        <v>44</v>
      </c>
      <c r="E331" t="s">
        <v>75</v>
      </c>
      <c r="F331" t="str">
        <f>VLOOKUP(E331,'states and regions'!A$2:B$38,2,FALSE)</f>
        <v>North East</v>
      </c>
      <c r="G331" t="s">
        <v>29</v>
      </c>
      <c r="H331" t="s">
        <v>30</v>
      </c>
      <c r="I331">
        <v>3</v>
      </c>
      <c r="J331" t="s">
        <v>50</v>
      </c>
      <c r="K331">
        <v>1</v>
      </c>
      <c r="L331" t="s">
        <v>83</v>
      </c>
      <c r="M331" s="10">
        <v>1000</v>
      </c>
      <c r="N331">
        <v>12</v>
      </c>
      <c r="O331" s="8">
        <v>12000</v>
      </c>
      <c r="P331">
        <v>21.09</v>
      </c>
      <c r="Q331" t="s">
        <v>39</v>
      </c>
    </row>
    <row r="332" spans="1:18" hidden="1" x14ac:dyDescent="0.35">
      <c r="A332" t="s">
        <v>430</v>
      </c>
      <c r="B332" t="s">
        <v>431</v>
      </c>
      <c r="C332" s="1">
        <v>45689</v>
      </c>
      <c r="D332">
        <v>33</v>
      </c>
      <c r="E332" t="s">
        <v>61</v>
      </c>
      <c r="F332" t="str">
        <f>VLOOKUP(E332,'states and regions'!A$2:B$38,2,FALSE)</f>
        <v>North West</v>
      </c>
      <c r="G332" t="s">
        <v>20</v>
      </c>
      <c r="H332" t="s">
        <v>21</v>
      </c>
      <c r="I332">
        <v>1</v>
      </c>
      <c r="J332" t="s">
        <v>37</v>
      </c>
      <c r="K332">
        <v>42</v>
      </c>
      <c r="L332" t="s">
        <v>23</v>
      </c>
      <c r="M332" s="10">
        <v>35000</v>
      </c>
      <c r="N332">
        <v>7</v>
      </c>
      <c r="O332" s="8">
        <v>245000</v>
      </c>
      <c r="P332">
        <v>70.56</v>
      </c>
      <c r="Q332" t="s">
        <v>39</v>
      </c>
    </row>
    <row r="333" spans="1:18" hidden="1" x14ac:dyDescent="0.35">
      <c r="A333" t="s">
        <v>432</v>
      </c>
      <c r="B333" t="s">
        <v>433</v>
      </c>
      <c r="C333" s="1">
        <v>45658</v>
      </c>
      <c r="D333">
        <v>68</v>
      </c>
      <c r="E333" t="s">
        <v>198</v>
      </c>
      <c r="F333" t="str">
        <f>VLOOKUP(E333,'states and regions'!A$2:B$38,2,FALSE)</f>
        <v>North Central</v>
      </c>
      <c r="G333" t="s">
        <v>29</v>
      </c>
      <c r="H333" t="s">
        <v>21</v>
      </c>
      <c r="I333">
        <v>2</v>
      </c>
      <c r="J333" t="s">
        <v>22</v>
      </c>
      <c r="K333">
        <v>6</v>
      </c>
      <c r="L333" t="s">
        <v>56</v>
      </c>
      <c r="M333" s="10">
        <v>3500</v>
      </c>
      <c r="N333">
        <v>8</v>
      </c>
      <c r="O333" s="8">
        <v>28000</v>
      </c>
      <c r="P333">
        <v>158.32</v>
      </c>
      <c r="Q333" t="s">
        <v>39</v>
      </c>
    </row>
    <row r="334" spans="1:18" hidden="1" x14ac:dyDescent="0.35">
      <c r="A334" t="s">
        <v>432</v>
      </c>
      <c r="B334" t="s">
        <v>433</v>
      </c>
      <c r="C334" s="1">
        <v>45658</v>
      </c>
      <c r="D334">
        <v>68</v>
      </c>
      <c r="E334" t="s">
        <v>198</v>
      </c>
      <c r="F334" t="str">
        <f>VLOOKUP(E334,'states and regions'!A$2:B$38,2,FALSE)</f>
        <v>North Central</v>
      </c>
      <c r="G334" t="s">
        <v>20</v>
      </c>
      <c r="H334" t="s">
        <v>21</v>
      </c>
      <c r="I334">
        <v>2</v>
      </c>
      <c r="J334" t="s">
        <v>22</v>
      </c>
      <c r="K334">
        <v>6</v>
      </c>
      <c r="L334" t="s">
        <v>51</v>
      </c>
      <c r="M334" s="10">
        <v>9000</v>
      </c>
      <c r="N334">
        <v>8</v>
      </c>
      <c r="O334" s="8">
        <v>72000</v>
      </c>
      <c r="P334">
        <v>129.1</v>
      </c>
      <c r="Q334" t="s">
        <v>39</v>
      </c>
    </row>
    <row r="335" spans="1:18" hidden="1" x14ac:dyDescent="0.35">
      <c r="A335" t="s">
        <v>432</v>
      </c>
      <c r="B335" t="s">
        <v>433</v>
      </c>
      <c r="C335" s="1">
        <v>45658</v>
      </c>
      <c r="D335">
        <v>68</v>
      </c>
      <c r="E335" t="s">
        <v>198</v>
      </c>
      <c r="F335" t="str">
        <f>VLOOKUP(E335,'states and regions'!A$2:B$38,2,FALSE)</f>
        <v>North Central</v>
      </c>
      <c r="G335" t="s">
        <v>36</v>
      </c>
      <c r="H335" t="s">
        <v>21</v>
      </c>
      <c r="I335">
        <v>2</v>
      </c>
      <c r="J335" t="s">
        <v>22</v>
      </c>
      <c r="K335">
        <v>6</v>
      </c>
      <c r="L335" t="s">
        <v>62</v>
      </c>
      <c r="M335" s="10">
        <v>24000</v>
      </c>
      <c r="N335">
        <v>1</v>
      </c>
      <c r="O335" s="8">
        <v>24000</v>
      </c>
      <c r="P335">
        <v>155.9</v>
      </c>
      <c r="Q335" t="s">
        <v>39</v>
      </c>
    </row>
    <row r="336" spans="1:18" hidden="1" x14ac:dyDescent="0.35">
      <c r="A336" t="s">
        <v>434</v>
      </c>
      <c r="B336" t="s">
        <v>435</v>
      </c>
      <c r="C336" s="1">
        <v>45689</v>
      </c>
      <c r="D336">
        <v>42</v>
      </c>
      <c r="E336" t="s">
        <v>75</v>
      </c>
      <c r="F336" t="str">
        <f>VLOOKUP(E336,'states and regions'!A$2:B$38,2,FALSE)</f>
        <v>North East</v>
      </c>
      <c r="G336" t="s">
        <v>29</v>
      </c>
      <c r="H336" t="s">
        <v>21</v>
      </c>
      <c r="I336">
        <v>3</v>
      </c>
      <c r="J336" t="s">
        <v>50</v>
      </c>
      <c r="K336">
        <v>48</v>
      </c>
      <c r="L336" t="s">
        <v>87</v>
      </c>
      <c r="M336" s="10">
        <v>7500</v>
      </c>
      <c r="N336">
        <v>16</v>
      </c>
      <c r="O336" s="8">
        <v>120000</v>
      </c>
      <c r="P336">
        <v>22.99</v>
      </c>
      <c r="Q336" t="s">
        <v>39</v>
      </c>
    </row>
    <row r="337" spans="1:18" hidden="1" x14ac:dyDescent="0.35">
      <c r="A337" t="s">
        <v>436</v>
      </c>
      <c r="B337" t="s">
        <v>437</v>
      </c>
      <c r="C337" s="1">
        <v>45689</v>
      </c>
      <c r="D337">
        <v>17</v>
      </c>
      <c r="E337" t="s">
        <v>45</v>
      </c>
      <c r="F337" t="str">
        <f>VLOOKUP(E337,'states and regions'!A$2:B$38,2,FALSE)</f>
        <v>North East</v>
      </c>
      <c r="G337" t="s">
        <v>20</v>
      </c>
      <c r="H337" t="s">
        <v>30</v>
      </c>
      <c r="I337">
        <v>5</v>
      </c>
      <c r="J337" t="s">
        <v>55</v>
      </c>
      <c r="K337">
        <v>9</v>
      </c>
      <c r="L337" t="s">
        <v>46</v>
      </c>
      <c r="M337" s="10">
        <v>4500</v>
      </c>
      <c r="N337">
        <v>1</v>
      </c>
      <c r="O337" s="8">
        <v>4500</v>
      </c>
      <c r="P337">
        <v>117.68</v>
      </c>
      <c r="Q337" t="s">
        <v>39</v>
      </c>
    </row>
    <row r="338" spans="1:18" hidden="1" x14ac:dyDescent="0.35">
      <c r="A338" t="s">
        <v>436</v>
      </c>
      <c r="B338" t="s">
        <v>437</v>
      </c>
      <c r="C338" s="1">
        <v>45689</v>
      </c>
      <c r="D338">
        <v>17</v>
      </c>
      <c r="E338" t="s">
        <v>45</v>
      </c>
      <c r="F338" t="str">
        <f>VLOOKUP(E338,'states and regions'!A$2:B$38,2,FALSE)</f>
        <v>North East</v>
      </c>
      <c r="G338" t="s">
        <v>29</v>
      </c>
      <c r="H338" t="s">
        <v>30</v>
      </c>
      <c r="I338">
        <v>5</v>
      </c>
      <c r="J338" t="s">
        <v>55</v>
      </c>
      <c r="K338">
        <v>9</v>
      </c>
      <c r="L338" t="s">
        <v>40</v>
      </c>
      <c r="M338" s="10">
        <v>500</v>
      </c>
      <c r="N338">
        <v>2</v>
      </c>
      <c r="O338" s="8">
        <v>1000</v>
      </c>
      <c r="P338">
        <v>43.54</v>
      </c>
      <c r="Q338" t="s">
        <v>39</v>
      </c>
    </row>
    <row r="339" spans="1:18" hidden="1" x14ac:dyDescent="0.35">
      <c r="A339" t="s">
        <v>438</v>
      </c>
      <c r="B339" t="s">
        <v>439</v>
      </c>
      <c r="C339" s="1">
        <v>45689</v>
      </c>
      <c r="D339">
        <v>80</v>
      </c>
      <c r="E339" t="s">
        <v>101</v>
      </c>
      <c r="F339" t="str">
        <f>VLOOKUP(E339,'states and regions'!A$2:B$38,2,FALSE)</f>
        <v>South South</v>
      </c>
      <c r="G339" t="s">
        <v>29</v>
      </c>
      <c r="H339" t="s">
        <v>30</v>
      </c>
      <c r="I339">
        <v>1</v>
      </c>
      <c r="J339" t="s">
        <v>37</v>
      </c>
      <c r="K339">
        <v>28</v>
      </c>
      <c r="L339" t="s">
        <v>51</v>
      </c>
      <c r="M339" s="10">
        <v>9000</v>
      </c>
      <c r="N339">
        <v>7</v>
      </c>
      <c r="O339" s="8">
        <v>63000</v>
      </c>
      <c r="P339">
        <v>16.260000000000002</v>
      </c>
      <c r="Q339" t="s">
        <v>39</v>
      </c>
    </row>
    <row r="340" spans="1:18" hidden="1" x14ac:dyDescent="0.35">
      <c r="A340" t="s">
        <v>438</v>
      </c>
      <c r="B340" t="s">
        <v>439</v>
      </c>
      <c r="C340" s="1">
        <v>45689</v>
      </c>
      <c r="D340">
        <v>80</v>
      </c>
      <c r="E340" t="s">
        <v>101</v>
      </c>
      <c r="F340" t="str">
        <f>VLOOKUP(E340,'states and regions'!A$2:B$38,2,FALSE)</f>
        <v>South South</v>
      </c>
      <c r="G340" t="s">
        <v>29</v>
      </c>
      <c r="H340" t="s">
        <v>30</v>
      </c>
      <c r="I340">
        <v>1</v>
      </c>
      <c r="J340" t="s">
        <v>37</v>
      </c>
      <c r="K340">
        <v>28</v>
      </c>
      <c r="L340" t="s">
        <v>164</v>
      </c>
      <c r="M340" s="10">
        <v>600</v>
      </c>
      <c r="N340">
        <v>13</v>
      </c>
      <c r="O340" s="8">
        <v>7800</v>
      </c>
      <c r="P340">
        <v>107.51</v>
      </c>
      <c r="Q340" t="s">
        <v>39</v>
      </c>
    </row>
    <row r="341" spans="1:18" hidden="1" x14ac:dyDescent="0.35">
      <c r="A341" t="s">
        <v>438</v>
      </c>
      <c r="B341" t="s">
        <v>439</v>
      </c>
      <c r="C341" s="1">
        <v>45689</v>
      </c>
      <c r="D341">
        <v>80</v>
      </c>
      <c r="E341" t="s">
        <v>101</v>
      </c>
      <c r="F341" t="str">
        <f>VLOOKUP(E341,'states and regions'!A$2:B$38,2,FALSE)</f>
        <v>South South</v>
      </c>
      <c r="G341" t="s">
        <v>41</v>
      </c>
      <c r="H341" t="s">
        <v>30</v>
      </c>
      <c r="I341">
        <v>1</v>
      </c>
      <c r="J341" t="s">
        <v>37</v>
      </c>
      <c r="K341">
        <v>28</v>
      </c>
      <c r="L341" t="s">
        <v>62</v>
      </c>
      <c r="M341" s="10">
        <v>24000</v>
      </c>
      <c r="N341">
        <v>3</v>
      </c>
      <c r="O341" s="8">
        <v>72000</v>
      </c>
      <c r="P341">
        <v>127.04</v>
      </c>
      <c r="Q341" t="s">
        <v>39</v>
      </c>
    </row>
    <row r="342" spans="1:18" x14ac:dyDescent="0.35">
      <c r="A342" t="s">
        <v>440</v>
      </c>
      <c r="B342" t="s">
        <v>441</v>
      </c>
      <c r="C342" s="1">
        <v>45658</v>
      </c>
      <c r="D342">
        <v>71</v>
      </c>
      <c r="E342" t="s">
        <v>70</v>
      </c>
      <c r="F342" t="str">
        <f>VLOOKUP(E342,'states and regions'!A$2:B$38,2,FALSE)</f>
        <v>South East</v>
      </c>
      <c r="G342" t="s">
        <v>41</v>
      </c>
      <c r="H342" t="s">
        <v>21</v>
      </c>
      <c r="I342">
        <v>4</v>
      </c>
      <c r="J342" t="s">
        <v>114</v>
      </c>
      <c r="K342">
        <v>16</v>
      </c>
      <c r="L342" t="s">
        <v>42</v>
      </c>
      <c r="M342" s="10">
        <v>9000</v>
      </c>
      <c r="N342">
        <v>5</v>
      </c>
      <c r="O342" s="8">
        <v>45000</v>
      </c>
      <c r="P342">
        <v>3.03</v>
      </c>
      <c r="Q342" t="s">
        <v>24</v>
      </c>
      <c r="R342" t="s">
        <v>25</v>
      </c>
    </row>
    <row r="343" spans="1:18" x14ac:dyDescent="0.35">
      <c r="A343" t="s">
        <v>440</v>
      </c>
      <c r="B343" t="s">
        <v>441</v>
      </c>
      <c r="C343" s="1">
        <v>45658</v>
      </c>
      <c r="D343">
        <v>71</v>
      </c>
      <c r="E343" t="s">
        <v>70</v>
      </c>
      <c r="F343" t="str">
        <f>VLOOKUP(E343,'states and regions'!A$2:B$38,2,FALSE)</f>
        <v>South East</v>
      </c>
      <c r="G343" t="s">
        <v>20</v>
      </c>
      <c r="H343" t="s">
        <v>21</v>
      </c>
      <c r="I343">
        <v>4</v>
      </c>
      <c r="J343" t="s">
        <v>114</v>
      </c>
      <c r="K343">
        <v>16</v>
      </c>
      <c r="L343" t="s">
        <v>58</v>
      </c>
      <c r="M343" s="10">
        <v>16000</v>
      </c>
      <c r="N343">
        <v>12</v>
      </c>
      <c r="O343" s="8">
        <v>192000</v>
      </c>
      <c r="P343">
        <v>33.18</v>
      </c>
      <c r="Q343" t="s">
        <v>24</v>
      </c>
      <c r="R343" t="s">
        <v>25</v>
      </c>
    </row>
    <row r="344" spans="1:18" x14ac:dyDescent="0.35">
      <c r="A344" t="s">
        <v>440</v>
      </c>
      <c r="B344" t="s">
        <v>441</v>
      </c>
      <c r="C344" s="1">
        <v>45658</v>
      </c>
      <c r="D344">
        <v>71</v>
      </c>
      <c r="E344" t="s">
        <v>70</v>
      </c>
      <c r="F344" t="str">
        <f>VLOOKUP(E344,'states and regions'!A$2:B$38,2,FALSE)</f>
        <v>South East</v>
      </c>
      <c r="G344" t="s">
        <v>29</v>
      </c>
      <c r="H344" t="s">
        <v>21</v>
      </c>
      <c r="I344">
        <v>4</v>
      </c>
      <c r="J344" t="s">
        <v>114</v>
      </c>
      <c r="K344">
        <v>16</v>
      </c>
      <c r="L344" t="s">
        <v>193</v>
      </c>
      <c r="M344" s="10">
        <v>6500</v>
      </c>
      <c r="N344">
        <v>9</v>
      </c>
      <c r="O344" s="8">
        <v>58500</v>
      </c>
      <c r="P344">
        <v>103.69</v>
      </c>
      <c r="Q344" t="s">
        <v>24</v>
      </c>
      <c r="R344" t="s">
        <v>25</v>
      </c>
    </row>
    <row r="345" spans="1:18" hidden="1" x14ac:dyDescent="0.35">
      <c r="A345" t="s">
        <v>442</v>
      </c>
      <c r="B345" t="s">
        <v>443</v>
      </c>
      <c r="C345" s="1">
        <v>45658</v>
      </c>
      <c r="D345">
        <v>63</v>
      </c>
      <c r="E345" t="s">
        <v>140</v>
      </c>
      <c r="F345" t="str">
        <f>VLOOKUP(E345,'states and regions'!A$2:B$38,2,FALSE)</f>
        <v>North East</v>
      </c>
      <c r="G345" t="s">
        <v>36</v>
      </c>
      <c r="H345" t="s">
        <v>30</v>
      </c>
      <c r="I345">
        <v>1</v>
      </c>
      <c r="J345" t="s">
        <v>37</v>
      </c>
      <c r="K345">
        <v>47</v>
      </c>
      <c r="L345" t="s">
        <v>38</v>
      </c>
      <c r="M345" s="10">
        <v>20000</v>
      </c>
      <c r="N345">
        <v>19</v>
      </c>
      <c r="O345" s="8">
        <v>380000</v>
      </c>
      <c r="P345">
        <v>52.96</v>
      </c>
      <c r="Q345" t="s">
        <v>39</v>
      </c>
    </row>
    <row r="346" spans="1:18" hidden="1" x14ac:dyDescent="0.35">
      <c r="A346" t="s">
        <v>442</v>
      </c>
      <c r="B346" t="s">
        <v>443</v>
      </c>
      <c r="C346" s="1">
        <v>45658</v>
      </c>
      <c r="D346">
        <v>63</v>
      </c>
      <c r="E346" t="s">
        <v>140</v>
      </c>
      <c r="F346" t="str">
        <f>VLOOKUP(E346,'states and regions'!A$2:B$38,2,FALSE)</f>
        <v>North East</v>
      </c>
      <c r="G346" t="s">
        <v>29</v>
      </c>
      <c r="H346" t="s">
        <v>30</v>
      </c>
      <c r="I346">
        <v>1</v>
      </c>
      <c r="J346" t="s">
        <v>37</v>
      </c>
      <c r="K346">
        <v>47</v>
      </c>
      <c r="L346" t="s">
        <v>83</v>
      </c>
      <c r="M346" s="10">
        <v>1000</v>
      </c>
      <c r="N346">
        <v>17</v>
      </c>
      <c r="O346" s="8">
        <v>17000</v>
      </c>
      <c r="P346">
        <v>99.48</v>
      </c>
      <c r="Q346" t="s">
        <v>39</v>
      </c>
    </row>
    <row r="347" spans="1:18" hidden="1" x14ac:dyDescent="0.35">
      <c r="A347" t="s">
        <v>444</v>
      </c>
      <c r="B347" t="s">
        <v>445</v>
      </c>
      <c r="C347" s="1">
        <v>45689</v>
      </c>
      <c r="D347">
        <v>23</v>
      </c>
      <c r="E347" t="s">
        <v>90</v>
      </c>
      <c r="F347" t="str">
        <f>VLOOKUP(E347,'states and regions'!A$2:B$38,2,FALSE)</f>
        <v>North East</v>
      </c>
      <c r="G347" t="s">
        <v>41</v>
      </c>
      <c r="H347" t="s">
        <v>21</v>
      </c>
      <c r="I347">
        <v>3</v>
      </c>
      <c r="J347" t="s">
        <v>50</v>
      </c>
      <c r="K347">
        <v>24</v>
      </c>
      <c r="L347" t="s">
        <v>42</v>
      </c>
      <c r="M347" s="10">
        <v>9000</v>
      </c>
      <c r="N347">
        <v>1</v>
      </c>
      <c r="O347" s="8">
        <v>9000</v>
      </c>
      <c r="P347">
        <v>171.81</v>
      </c>
      <c r="Q347" t="s">
        <v>39</v>
      </c>
    </row>
    <row r="348" spans="1:18" hidden="1" x14ac:dyDescent="0.35">
      <c r="A348" t="s">
        <v>444</v>
      </c>
      <c r="B348" t="s">
        <v>445</v>
      </c>
      <c r="C348" s="1">
        <v>45689</v>
      </c>
      <c r="D348">
        <v>23</v>
      </c>
      <c r="E348" t="s">
        <v>90</v>
      </c>
      <c r="F348" t="str">
        <f>VLOOKUP(E348,'states and regions'!A$2:B$38,2,FALSE)</f>
        <v>North East</v>
      </c>
      <c r="G348" t="s">
        <v>29</v>
      </c>
      <c r="H348" t="s">
        <v>21</v>
      </c>
      <c r="I348">
        <v>3</v>
      </c>
      <c r="J348" t="s">
        <v>50</v>
      </c>
      <c r="K348">
        <v>24</v>
      </c>
      <c r="L348" t="s">
        <v>72</v>
      </c>
      <c r="M348" s="10">
        <v>350</v>
      </c>
      <c r="N348">
        <v>12</v>
      </c>
      <c r="O348" s="8">
        <v>4200</v>
      </c>
      <c r="P348">
        <v>9.67</v>
      </c>
      <c r="Q348" t="s">
        <v>39</v>
      </c>
    </row>
    <row r="349" spans="1:18" hidden="1" x14ac:dyDescent="0.35">
      <c r="A349" t="s">
        <v>444</v>
      </c>
      <c r="B349" t="s">
        <v>445</v>
      </c>
      <c r="C349" s="1">
        <v>45689</v>
      </c>
      <c r="D349">
        <v>23</v>
      </c>
      <c r="E349" t="s">
        <v>90</v>
      </c>
      <c r="F349" t="str">
        <f>VLOOKUP(E349,'states and regions'!A$2:B$38,2,FALSE)</f>
        <v>North East</v>
      </c>
      <c r="G349" t="s">
        <v>36</v>
      </c>
      <c r="H349" t="s">
        <v>21</v>
      </c>
      <c r="I349">
        <v>3</v>
      </c>
      <c r="J349" t="s">
        <v>50</v>
      </c>
      <c r="K349">
        <v>24</v>
      </c>
      <c r="L349" t="s">
        <v>105</v>
      </c>
      <c r="M349" s="10">
        <v>75000</v>
      </c>
      <c r="N349">
        <v>6</v>
      </c>
      <c r="O349" s="8">
        <v>450000</v>
      </c>
      <c r="P349">
        <v>184.09</v>
      </c>
      <c r="Q349" t="s">
        <v>39</v>
      </c>
    </row>
    <row r="350" spans="1:18" hidden="1" x14ac:dyDescent="0.35">
      <c r="A350" t="s">
        <v>446</v>
      </c>
      <c r="B350" t="s">
        <v>447</v>
      </c>
      <c r="C350" s="1">
        <v>45689</v>
      </c>
      <c r="D350">
        <v>69</v>
      </c>
      <c r="E350" t="s">
        <v>113</v>
      </c>
      <c r="F350" t="str">
        <f>VLOOKUP(E350,'states and regions'!A$2:B$38,2,FALSE)</f>
        <v>South West</v>
      </c>
      <c r="G350" t="s">
        <v>36</v>
      </c>
      <c r="H350" t="s">
        <v>30</v>
      </c>
      <c r="I350">
        <v>3</v>
      </c>
      <c r="J350" t="s">
        <v>50</v>
      </c>
      <c r="K350">
        <v>16</v>
      </c>
      <c r="L350" t="s">
        <v>65</v>
      </c>
      <c r="M350" s="10">
        <v>30000</v>
      </c>
      <c r="N350">
        <v>17</v>
      </c>
      <c r="O350" s="8">
        <v>510000</v>
      </c>
      <c r="P350">
        <v>45.03</v>
      </c>
      <c r="Q350" t="s">
        <v>24</v>
      </c>
      <c r="R350" t="s">
        <v>76</v>
      </c>
    </row>
    <row r="351" spans="1:18" hidden="1" x14ac:dyDescent="0.35">
      <c r="A351" t="s">
        <v>446</v>
      </c>
      <c r="B351" t="s">
        <v>447</v>
      </c>
      <c r="C351" s="1">
        <v>45689</v>
      </c>
      <c r="D351">
        <v>69</v>
      </c>
      <c r="E351" t="s">
        <v>113</v>
      </c>
      <c r="F351" t="str">
        <f>VLOOKUP(E351,'states and regions'!A$2:B$38,2,FALSE)</f>
        <v>South West</v>
      </c>
      <c r="G351" t="s">
        <v>41</v>
      </c>
      <c r="H351" t="s">
        <v>30</v>
      </c>
      <c r="I351">
        <v>3</v>
      </c>
      <c r="J351" t="s">
        <v>50</v>
      </c>
      <c r="K351">
        <v>16</v>
      </c>
      <c r="L351" t="s">
        <v>42</v>
      </c>
      <c r="M351" s="10">
        <v>9000</v>
      </c>
      <c r="N351">
        <v>3</v>
      </c>
      <c r="O351" s="8">
        <v>27000</v>
      </c>
      <c r="P351">
        <v>190.84</v>
      </c>
      <c r="Q351" t="s">
        <v>24</v>
      </c>
      <c r="R351" t="s">
        <v>76</v>
      </c>
    </row>
    <row r="352" spans="1:18" hidden="1" x14ac:dyDescent="0.35">
      <c r="A352" t="s">
        <v>446</v>
      </c>
      <c r="B352" t="s">
        <v>447</v>
      </c>
      <c r="C352" s="1">
        <v>45689</v>
      </c>
      <c r="D352">
        <v>69</v>
      </c>
      <c r="E352" t="s">
        <v>113</v>
      </c>
      <c r="F352" t="str">
        <f>VLOOKUP(E352,'states and regions'!A$2:B$38,2,FALSE)</f>
        <v>South West</v>
      </c>
      <c r="G352" t="s">
        <v>29</v>
      </c>
      <c r="H352" t="s">
        <v>30</v>
      </c>
      <c r="I352">
        <v>3</v>
      </c>
      <c r="J352" t="s">
        <v>50</v>
      </c>
      <c r="K352">
        <v>16</v>
      </c>
      <c r="L352" t="s">
        <v>31</v>
      </c>
      <c r="M352" s="10">
        <v>5500</v>
      </c>
      <c r="N352">
        <v>10</v>
      </c>
      <c r="O352" s="8">
        <v>55000</v>
      </c>
      <c r="P352">
        <v>173.27</v>
      </c>
      <c r="Q352" t="s">
        <v>24</v>
      </c>
      <c r="R352" t="s">
        <v>76</v>
      </c>
    </row>
    <row r="353" spans="1:18" hidden="1" x14ac:dyDescent="0.35">
      <c r="A353" t="s">
        <v>448</v>
      </c>
      <c r="B353" t="s">
        <v>449</v>
      </c>
      <c r="C353" s="1">
        <v>45689</v>
      </c>
      <c r="D353">
        <v>27</v>
      </c>
      <c r="E353" t="s">
        <v>35</v>
      </c>
      <c r="F353" t="str">
        <f>VLOOKUP(E353,'states and regions'!A$2:B$38,2,FALSE)</f>
        <v>North West</v>
      </c>
      <c r="G353" t="s">
        <v>29</v>
      </c>
      <c r="H353" t="s">
        <v>21</v>
      </c>
      <c r="I353">
        <v>3</v>
      </c>
      <c r="J353" t="s">
        <v>50</v>
      </c>
      <c r="K353">
        <v>24</v>
      </c>
      <c r="L353" t="s">
        <v>51</v>
      </c>
      <c r="M353" s="10">
        <v>9000</v>
      </c>
      <c r="N353">
        <v>16</v>
      </c>
      <c r="O353" s="8">
        <v>144000</v>
      </c>
      <c r="P353">
        <v>118.54</v>
      </c>
      <c r="Q353" t="s">
        <v>39</v>
      </c>
    </row>
    <row r="354" spans="1:18" hidden="1" x14ac:dyDescent="0.35">
      <c r="A354" t="s">
        <v>448</v>
      </c>
      <c r="B354" t="s">
        <v>449</v>
      </c>
      <c r="C354" s="1">
        <v>45689</v>
      </c>
      <c r="D354">
        <v>27</v>
      </c>
      <c r="E354" t="s">
        <v>35</v>
      </c>
      <c r="F354" t="str">
        <f>VLOOKUP(E354,'states and regions'!A$2:B$38,2,FALSE)</f>
        <v>North West</v>
      </c>
      <c r="G354" t="s">
        <v>29</v>
      </c>
      <c r="H354" t="s">
        <v>21</v>
      </c>
      <c r="I354">
        <v>3</v>
      </c>
      <c r="J354" t="s">
        <v>50</v>
      </c>
      <c r="K354">
        <v>24</v>
      </c>
      <c r="L354" t="s">
        <v>72</v>
      </c>
      <c r="M354" s="10">
        <v>350</v>
      </c>
      <c r="N354">
        <v>18</v>
      </c>
      <c r="O354" s="8">
        <v>6300</v>
      </c>
      <c r="P354">
        <v>146.63</v>
      </c>
      <c r="Q354" t="s">
        <v>39</v>
      </c>
    </row>
    <row r="355" spans="1:18" hidden="1" x14ac:dyDescent="0.35">
      <c r="A355" t="s">
        <v>450</v>
      </c>
      <c r="B355" t="s">
        <v>451</v>
      </c>
      <c r="C355" s="1">
        <v>45689</v>
      </c>
      <c r="D355">
        <v>35</v>
      </c>
      <c r="E355" t="s">
        <v>452</v>
      </c>
      <c r="F355" t="str">
        <f>VLOOKUP(E355,'states and regions'!A$2:B$38,2,FALSE)</f>
        <v>South West</v>
      </c>
      <c r="G355" t="s">
        <v>41</v>
      </c>
      <c r="H355" t="s">
        <v>30</v>
      </c>
      <c r="I355">
        <v>5</v>
      </c>
      <c r="J355" t="s">
        <v>55</v>
      </c>
      <c r="K355">
        <v>2</v>
      </c>
      <c r="L355" t="s">
        <v>71</v>
      </c>
      <c r="M355" s="10">
        <v>14500</v>
      </c>
      <c r="N355">
        <v>10</v>
      </c>
      <c r="O355" s="8">
        <v>145000</v>
      </c>
      <c r="P355">
        <v>169.88</v>
      </c>
      <c r="Q355" t="s">
        <v>39</v>
      </c>
    </row>
    <row r="356" spans="1:18" hidden="1" x14ac:dyDescent="0.35">
      <c r="A356" t="s">
        <v>450</v>
      </c>
      <c r="B356" t="s">
        <v>451</v>
      </c>
      <c r="C356" s="1">
        <v>45689</v>
      </c>
      <c r="D356">
        <v>35</v>
      </c>
      <c r="E356" t="s">
        <v>452</v>
      </c>
      <c r="F356" t="str">
        <f>VLOOKUP(E356,'states and regions'!A$2:B$38,2,FALSE)</f>
        <v>South West</v>
      </c>
      <c r="G356" t="s">
        <v>20</v>
      </c>
      <c r="H356" t="s">
        <v>30</v>
      </c>
      <c r="I356">
        <v>5</v>
      </c>
      <c r="J356" t="s">
        <v>55</v>
      </c>
      <c r="K356">
        <v>2</v>
      </c>
      <c r="L356" t="s">
        <v>58</v>
      </c>
      <c r="M356" s="10">
        <v>16000</v>
      </c>
      <c r="N356">
        <v>8</v>
      </c>
      <c r="O356" s="8">
        <v>128000</v>
      </c>
      <c r="P356">
        <v>41.44</v>
      </c>
      <c r="Q356" t="s">
        <v>39</v>
      </c>
    </row>
    <row r="357" spans="1:18" hidden="1" x14ac:dyDescent="0.35">
      <c r="A357" t="s">
        <v>450</v>
      </c>
      <c r="B357" t="s">
        <v>451</v>
      </c>
      <c r="C357" s="1">
        <v>45689</v>
      </c>
      <c r="D357">
        <v>35</v>
      </c>
      <c r="E357" t="s">
        <v>452</v>
      </c>
      <c r="F357" t="str">
        <f>VLOOKUP(E357,'states and regions'!A$2:B$38,2,FALSE)</f>
        <v>South West</v>
      </c>
      <c r="G357" t="s">
        <v>29</v>
      </c>
      <c r="H357" t="s">
        <v>30</v>
      </c>
      <c r="I357">
        <v>5</v>
      </c>
      <c r="J357" t="s">
        <v>55</v>
      </c>
      <c r="K357">
        <v>2</v>
      </c>
      <c r="L357" t="s">
        <v>87</v>
      </c>
      <c r="M357" s="10">
        <v>7500</v>
      </c>
      <c r="N357">
        <v>2</v>
      </c>
      <c r="O357" s="8">
        <v>15000</v>
      </c>
      <c r="P357">
        <v>98.66</v>
      </c>
      <c r="Q357" t="s">
        <v>39</v>
      </c>
    </row>
    <row r="358" spans="1:18" hidden="1" x14ac:dyDescent="0.35">
      <c r="A358" t="s">
        <v>453</v>
      </c>
      <c r="B358" t="s">
        <v>454</v>
      </c>
      <c r="C358" s="1">
        <v>45689</v>
      </c>
      <c r="D358">
        <v>51</v>
      </c>
      <c r="E358" t="s">
        <v>299</v>
      </c>
      <c r="F358" t="str">
        <f>VLOOKUP(E358,'states and regions'!A$2:B$38,2,FALSE)</f>
        <v>North West</v>
      </c>
      <c r="G358" t="s">
        <v>29</v>
      </c>
      <c r="H358" t="s">
        <v>21</v>
      </c>
      <c r="I358">
        <v>5</v>
      </c>
      <c r="J358" t="s">
        <v>55</v>
      </c>
      <c r="K358">
        <v>59</v>
      </c>
      <c r="L358" t="s">
        <v>83</v>
      </c>
      <c r="M358" s="10">
        <v>1000</v>
      </c>
      <c r="N358">
        <v>17</v>
      </c>
      <c r="O358" s="8">
        <v>17000</v>
      </c>
      <c r="P358">
        <v>116.36</v>
      </c>
      <c r="Q358" t="s">
        <v>39</v>
      </c>
    </row>
    <row r="359" spans="1:18" hidden="1" x14ac:dyDescent="0.35">
      <c r="A359" t="s">
        <v>453</v>
      </c>
      <c r="B359" t="s">
        <v>454</v>
      </c>
      <c r="C359" s="1">
        <v>45689</v>
      </c>
      <c r="D359">
        <v>51</v>
      </c>
      <c r="E359" t="s">
        <v>299</v>
      </c>
      <c r="F359" t="str">
        <f>VLOOKUP(E359,'states and regions'!A$2:B$38,2,FALSE)</f>
        <v>North West</v>
      </c>
      <c r="G359" t="s">
        <v>36</v>
      </c>
      <c r="H359" t="s">
        <v>21</v>
      </c>
      <c r="I359">
        <v>5</v>
      </c>
      <c r="J359" t="s">
        <v>55</v>
      </c>
      <c r="K359">
        <v>59</v>
      </c>
      <c r="L359" t="s">
        <v>65</v>
      </c>
      <c r="M359" s="10">
        <v>30000</v>
      </c>
      <c r="N359">
        <v>13</v>
      </c>
      <c r="O359" s="8">
        <v>390000</v>
      </c>
      <c r="P359">
        <v>127.62</v>
      </c>
      <c r="Q359" t="s">
        <v>39</v>
      </c>
    </row>
    <row r="360" spans="1:18" hidden="1" x14ac:dyDescent="0.35">
      <c r="A360" t="s">
        <v>455</v>
      </c>
      <c r="B360" t="s">
        <v>217</v>
      </c>
      <c r="C360" s="1">
        <v>45717</v>
      </c>
      <c r="D360">
        <v>23</v>
      </c>
      <c r="E360" t="s">
        <v>19</v>
      </c>
      <c r="F360" t="str">
        <f>VLOOKUP(E360,'states and regions'!A$2:B$38,2,FALSE)</f>
        <v>North Central</v>
      </c>
      <c r="G360" t="s">
        <v>36</v>
      </c>
      <c r="H360" t="s">
        <v>21</v>
      </c>
      <c r="I360">
        <v>3</v>
      </c>
      <c r="J360" t="s">
        <v>50</v>
      </c>
      <c r="K360">
        <v>16</v>
      </c>
      <c r="L360" t="s">
        <v>57</v>
      </c>
      <c r="M360" s="10">
        <v>150000</v>
      </c>
      <c r="N360">
        <v>3</v>
      </c>
      <c r="O360" s="8">
        <v>450000</v>
      </c>
      <c r="P360">
        <v>54.76</v>
      </c>
      <c r="Q360" t="s">
        <v>39</v>
      </c>
    </row>
    <row r="361" spans="1:18" hidden="1" x14ac:dyDescent="0.35">
      <c r="A361" t="s">
        <v>455</v>
      </c>
      <c r="B361" t="s">
        <v>217</v>
      </c>
      <c r="C361" s="1">
        <v>45717</v>
      </c>
      <c r="D361">
        <v>23</v>
      </c>
      <c r="E361" t="s">
        <v>19</v>
      </c>
      <c r="F361" t="str">
        <f>VLOOKUP(E361,'states and regions'!A$2:B$38,2,FALSE)</f>
        <v>North Central</v>
      </c>
      <c r="G361" t="s">
        <v>20</v>
      </c>
      <c r="H361" t="s">
        <v>21</v>
      </c>
      <c r="I361">
        <v>3</v>
      </c>
      <c r="J361" t="s">
        <v>50</v>
      </c>
      <c r="K361">
        <v>16</v>
      </c>
      <c r="L361" t="s">
        <v>46</v>
      </c>
      <c r="M361" s="10">
        <v>4500</v>
      </c>
      <c r="N361">
        <v>19</v>
      </c>
      <c r="O361" s="8">
        <v>85500</v>
      </c>
      <c r="P361">
        <v>27.65</v>
      </c>
      <c r="Q361" t="s">
        <v>39</v>
      </c>
    </row>
    <row r="362" spans="1:18" x14ac:dyDescent="0.35">
      <c r="A362" t="s">
        <v>456</v>
      </c>
      <c r="B362" t="s">
        <v>457</v>
      </c>
      <c r="C362" s="1">
        <v>45689</v>
      </c>
      <c r="D362">
        <v>35</v>
      </c>
      <c r="E362" t="s">
        <v>95</v>
      </c>
      <c r="F362" t="str">
        <f>VLOOKUP(E362,'states and regions'!A$2:B$38,2,FALSE)</f>
        <v>South East</v>
      </c>
      <c r="G362" t="s">
        <v>36</v>
      </c>
      <c r="H362" t="s">
        <v>21</v>
      </c>
      <c r="I362">
        <v>3</v>
      </c>
      <c r="J362" t="s">
        <v>50</v>
      </c>
      <c r="K362">
        <v>29</v>
      </c>
      <c r="L362" t="s">
        <v>62</v>
      </c>
      <c r="M362" s="10">
        <v>24000</v>
      </c>
      <c r="N362">
        <v>4</v>
      </c>
      <c r="O362" s="8">
        <v>96000</v>
      </c>
      <c r="P362">
        <v>92.94</v>
      </c>
      <c r="Q362" t="s">
        <v>39</v>
      </c>
    </row>
    <row r="363" spans="1:18" x14ac:dyDescent="0.35">
      <c r="A363" t="s">
        <v>456</v>
      </c>
      <c r="B363" t="s">
        <v>457</v>
      </c>
      <c r="C363" s="1">
        <v>45689</v>
      </c>
      <c r="D363">
        <v>35</v>
      </c>
      <c r="E363" t="s">
        <v>95</v>
      </c>
      <c r="F363" t="str">
        <f>VLOOKUP(E363,'states and regions'!A$2:B$38,2,FALSE)</f>
        <v>South East</v>
      </c>
      <c r="G363" t="s">
        <v>41</v>
      </c>
      <c r="H363" t="s">
        <v>21</v>
      </c>
      <c r="I363">
        <v>3</v>
      </c>
      <c r="J363" t="s">
        <v>50</v>
      </c>
      <c r="K363">
        <v>29</v>
      </c>
      <c r="L363" t="s">
        <v>42</v>
      </c>
      <c r="M363" s="10">
        <v>9000</v>
      </c>
      <c r="N363">
        <v>10</v>
      </c>
      <c r="O363" s="8">
        <v>90000</v>
      </c>
      <c r="P363">
        <v>31.94</v>
      </c>
      <c r="Q363" t="s">
        <v>39</v>
      </c>
    </row>
    <row r="364" spans="1:18" x14ac:dyDescent="0.35">
      <c r="A364" t="s">
        <v>456</v>
      </c>
      <c r="B364" t="s">
        <v>457</v>
      </c>
      <c r="C364" s="1">
        <v>45689</v>
      </c>
      <c r="D364">
        <v>35</v>
      </c>
      <c r="E364" t="s">
        <v>95</v>
      </c>
      <c r="F364" t="str">
        <f>VLOOKUP(E364,'states and regions'!A$2:B$38,2,FALSE)</f>
        <v>South East</v>
      </c>
      <c r="G364" t="s">
        <v>29</v>
      </c>
      <c r="H364" t="s">
        <v>21</v>
      </c>
      <c r="I364">
        <v>3</v>
      </c>
      <c r="J364" t="s">
        <v>50</v>
      </c>
      <c r="K364">
        <v>29</v>
      </c>
      <c r="L364" t="s">
        <v>58</v>
      </c>
      <c r="M364" s="10">
        <v>16000</v>
      </c>
      <c r="N364">
        <v>11</v>
      </c>
      <c r="O364" s="8">
        <v>176000</v>
      </c>
      <c r="P364">
        <v>43.4</v>
      </c>
      <c r="Q364" t="s">
        <v>39</v>
      </c>
    </row>
    <row r="365" spans="1:18" x14ac:dyDescent="0.35">
      <c r="A365" t="s">
        <v>458</v>
      </c>
      <c r="B365" t="s">
        <v>459</v>
      </c>
      <c r="C365" s="1">
        <v>45658</v>
      </c>
      <c r="D365">
        <v>27</v>
      </c>
      <c r="E365" t="s">
        <v>70</v>
      </c>
      <c r="F365" t="str">
        <f>VLOOKUP(E365,'states and regions'!A$2:B$38,2,FALSE)</f>
        <v>South East</v>
      </c>
      <c r="G365" t="s">
        <v>29</v>
      </c>
      <c r="H365" t="s">
        <v>30</v>
      </c>
      <c r="I365">
        <v>3</v>
      </c>
      <c r="J365" t="s">
        <v>50</v>
      </c>
      <c r="K365">
        <v>26</v>
      </c>
      <c r="L365" t="s">
        <v>31</v>
      </c>
      <c r="M365" s="10">
        <v>5500</v>
      </c>
      <c r="N365">
        <v>18</v>
      </c>
      <c r="O365" s="8">
        <v>99000</v>
      </c>
      <c r="P365">
        <v>111.41</v>
      </c>
      <c r="Q365" t="s">
        <v>24</v>
      </c>
      <c r="R365" t="s">
        <v>265</v>
      </c>
    </row>
    <row r="366" spans="1:18" hidden="1" x14ac:dyDescent="0.35">
      <c r="A366" t="s">
        <v>460</v>
      </c>
      <c r="B366" t="s">
        <v>461</v>
      </c>
      <c r="C366" s="1">
        <v>45689</v>
      </c>
      <c r="D366">
        <v>28</v>
      </c>
      <c r="E366" t="s">
        <v>35</v>
      </c>
      <c r="F366" t="str">
        <f>VLOOKUP(E366,'states and regions'!A$2:B$38,2,FALSE)</f>
        <v>North West</v>
      </c>
      <c r="G366" t="s">
        <v>20</v>
      </c>
      <c r="H366" t="s">
        <v>21</v>
      </c>
      <c r="I366">
        <v>1</v>
      </c>
      <c r="J366" t="s">
        <v>37</v>
      </c>
      <c r="K366">
        <v>52</v>
      </c>
      <c r="L366" t="s">
        <v>46</v>
      </c>
      <c r="M366" s="10">
        <v>4500</v>
      </c>
      <c r="N366">
        <v>12</v>
      </c>
      <c r="O366" s="8">
        <v>54000</v>
      </c>
      <c r="P366">
        <v>164.82</v>
      </c>
      <c r="Q366" t="s">
        <v>24</v>
      </c>
      <c r="R366" t="s">
        <v>32</v>
      </c>
    </row>
    <row r="367" spans="1:18" hidden="1" x14ac:dyDescent="0.35">
      <c r="A367" t="s">
        <v>462</v>
      </c>
      <c r="B367" t="s">
        <v>463</v>
      </c>
      <c r="C367" s="1">
        <v>45689</v>
      </c>
      <c r="D367">
        <v>49</v>
      </c>
      <c r="E367" t="s">
        <v>146</v>
      </c>
      <c r="F367" t="str">
        <f>VLOOKUP(E367,'states and regions'!A$2:B$38,2,FALSE)</f>
        <v>North West</v>
      </c>
      <c r="G367" t="s">
        <v>36</v>
      </c>
      <c r="H367" t="s">
        <v>21</v>
      </c>
      <c r="I367">
        <v>4</v>
      </c>
      <c r="J367" t="s">
        <v>114</v>
      </c>
      <c r="K367">
        <v>5</v>
      </c>
      <c r="L367" t="s">
        <v>38</v>
      </c>
      <c r="M367" s="10">
        <v>20000</v>
      </c>
      <c r="N367">
        <v>15</v>
      </c>
      <c r="O367" s="8">
        <v>300000</v>
      </c>
      <c r="P367">
        <v>9.02</v>
      </c>
      <c r="Q367" t="s">
        <v>39</v>
      </c>
    </row>
    <row r="368" spans="1:18" hidden="1" x14ac:dyDescent="0.35">
      <c r="A368" t="s">
        <v>464</v>
      </c>
      <c r="B368" t="s">
        <v>465</v>
      </c>
      <c r="C368" s="1">
        <v>45658</v>
      </c>
      <c r="D368">
        <v>37</v>
      </c>
      <c r="E368" t="s">
        <v>19</v>
      </c>
      <c r="F368" t="str">
        <f>VLOOKUP(E368,'states and regions'!A$2:B$38,2,FALSE)</f>
        <v>North Central</v>
      </c>
      <c r="G368" t="s">
        <v>36</v>
      </c>
      <c r="H368" t="s">
        <v>30</v>
      </c>
      <c r="I368">
        <v>4</v>
      </c>
      <c r="J368" t="s">
        <v>114</v>
      </c>
      <c r="K368">
        <v>32</v>
      </c>
      <c r="L368" t="s">
        <v>71</v>
      </c>
      <c r="M368" s="10">
        <v>14500</v>
      </c>
      <c r="N368">
        <v>9</v>
      </c>
      <c r="O368" s="8">
        <v>130500</v>
      </c>
      <c r="P368">
        <v>181.71</v>
      </c>
      <c r="Q368" t="s">
        <v>39</v>
      </c>
    </row>
    <row r="369" spans="1:18" hidden="1" x14ac:dyDescent="0.35">
      <c r="A369" t="s">
        <v>466</v>
      </c>
      <c r="B369" t="s">
        <v>467</v>
      </c>
      <c r="C369" s="1">
        <v>45689</v>
      </c>
      <c r="D369">
        <v>73</v>
      </c>
      <c r="E369" t="s">
        <v>54</v>
      </c>
      <c r="F369" t="str">
        <f>VLOOKUP(E369,'states and regions'!A$2:B$38,2,FALSE)</f>
        <v>North Central</v>
      </c>
      <c r="G369" t="s">
        <v>29</v>
      </c>
      <c r="H369" t="s">
        <v>21</v>
      </c>
      <c r="I369">
        <v>3</v>
      </c>
      <c r="J369" t="s">
        <v>50</v>
      </c>
      <c r="K369">
        <v>40</v>
      </c>
      <c r="L369" t="s">
        <v>40</v>
      </c>
      <c r="M369" s="10">
        <v>500</v>
      </c>
      <c r="N369">
        <v>14</v>
      </c>
      <c r="O369" s="8">
        <v>7000</v>
      </c>
      <c r="P369">
        <v>76.91</v>
      </c>
      <c r="Q369" t="s">
        <v>39</v>
      </c>
    </row>
    <row r="370" spans="1:18" hidden="1" x14ac:dyDescent="0.35">
      <c r="A370" t="s">
        <v>466</v>
      </c>
      <c r="B370" t="s">
        <v>467</v>
      </c>
      <c r="C370" s="1">
        <v>45689</v>
      </c>
      <c r="D370">
        <v>73</v>
      </c>
      <c r="E370" t="s">
        <v>54</v>
      </c>
      <c r="F370" t="str">
        <f>VLOOKUP(E370,'states and regions'!A$2:B$38,2,FALSE)</f>
        <v>North Central</v>
      </c>
      <c r="G370" t="s">
        <v>41</v>
      </c>
      <c r="H370" t="s">
        <v>21</v>
      </c>
      <c r="I370">
        <v>3</v>
      </c>
      <c r="J370" t="s">
        <v>50</v>
      </c>
      <c r="K370">
        <v>40</v>
      </c>
      <c r="L370" t="s">
        <v>38</v>
      </c>
      <c r="M370" s="10">
        <v>20000</v>
      </c>
      <c r="N370">
        <v>17</v>
      </c>
      <c r="O370" s="8">
        <v>340000</v>
      </c>
      <c r="P370">
        <v>128.71</v>
      </c>
      <c r="Q370" t="s">
        <v>39</v>
      </c>
    </row>
    <row r="371" spans="1:18" hidden="1" x14ac:dyDescent="0.35">
      <c r="A371" t="s">
        <v>466</v>
      </c>
      <c r="B371" t="s">
        <v>467</v>
      </c>
      <c r="C371" s="1">
        <v>45689</v>
      </c>
      <c r="D371">
        <v>73</v>
      </c>
      <c r="E371" t="s">
        <v>54</v>
      </c>
      <c r="F371" t="str">
        <f>VLOOKUP(E371,'states and regions'!A$2:B$38,2,FALSE)</f>
        <v>North Central</v>
      </c>
      <c r="G371" t="s">
        <v>36</v>
      </c>
      <c r="H371" t="s">
        <v>21</v>
      </c>
      <c r="I371">
        <v>3</v>
      </c>
      <c r="J371" t="s">
        <v>50</v>
      </c>
      <c r="K371">
        <v>40</v>
      </c>
      <c r="L371" t="s">
        <v>71</v>
      </c>
      <c r="M371" s="10">
        <v>14500</v>
      </c>
      <c r="N371">
        <v>18</v>
      </c>
      <c r="O371" s="8">
        <v>261000</v>
      </c>
      <c r="P371">
        <v>126.34</v>
      </c>
      <c r="Q371" t="s">
        <v>39</v>
      </c>
    </row>
    <row r="372" spans="1:18" hidden="1" x14ac:dyDescent="0.35">
      <c r="A372" t="s">
        <v>468</v>
      </c>
      <c r="B372" t="s">
        <v>469</v>
      </c>
      <c r="C372" s="1">
        <v>45689</v>
      </c>
      <c r="D372">
        <v>64</v>
      </c>
      <c r="E372" t="s">
        <v>152</v>
      </c>
      <c r="F372" t="str">
        <f>VLOOKUP(E372,'states and regions'!A$2:B$38,2,FALSE)</f>
        <v>South West</v>
      </c>
      <c r="G372" t="s">
        <v>36</v>
      </c>
      <c r="H372" t="s">
        <v>30</v>
      </c>
      <c r="I372">
        <v>3</v>
      </c>
      <c r="J372" t="s">
        <v>50</v>
      </c>
      <c r="K372">
        <v>35</v>
      </c>
      <c r="L372" t="s">
        <v>65</v>
      </c>
      <c r="M372" s="10">
        <v>30000</v>
      </c>
      <c r="N372">
        <v>20</v>
      </c>
      <c r="O372" s="8">
        <v>600000</v>
      </c>
      <c r="P372">
        <v>5.7</v>
      </c>
      <c r="Q372" t="s">
        <v>39</v>
      </c>
    </row>
    <row r="373" spans="1:18" hidden="1" x14ac:dyDescent="0.35">
      <c r="A373" t="s">
        <v>468</v>
      </c>
      <c r="B373" t="s">
        <v>469</v>
      </c>
      <c r="C373" s="1">
        <v>45689</v>
      </c>
      <c r="D373">
        <v>64</v>
      </c>
      <c r="E373" t="s">
        <v>152</v>
      </c>
      <c r="F373" t="str">
        <f>VLOOKUP(E373,'states and regions'!A$2:B$38,2,FALSE)</f>
        <v>South West</v>
      </c>
      <c r="G373" t="s">
        <v>20</v>
      </c>
      <c r="H373" t="s">
        <v>30</v>
      </c>
      <c r="I373">
        <v>3</v>
      </c>
      <c r="J373" t="s">
        <v>50</v>
      </c>
      <c r="K373">
        <v>35</v>
      </c>
      <c r="L373" t="s">
        <v>46</v>
      </c>
      <c r="M373" s="10">
        <v>4500</v>
      </c>
      <c r="N373">
        <v>9</v>
      </c>
      <c r="O373" s="8">
        <v>40500</v>
      </c>
      <c r="P373">
        <v>6.35</v>
      </c>
      <c r="Q373" t="s">
        <v>39</v>
      </c>
    </row>
    <row r="374" spans="1:18" hidden="1" x14ac:dyDescent="0.35">
      <c r="A374" t="s">
        <v>468</v>
      </c>
      <c r="B374" t="s">
        <v>469</v>
      </c>
      <c r="C374" s="1">
        <v>45689</v>
      </c>
      <c r="D374">
        <v>64</v>
      </c>
      <c r="E374" t="s">
        <v>152</v>
      </c>
      <c r="F374" t="str">
        <f>VLOOKUP(E374,'states and regions'!A$2:B$38,2,FALSE)</f>
        <v>South West</v>
      </c>
      <c r="G374" t="s">
        <v>29</v>
      </c>
      <c r="H374" t="s">
        <v>30</v>
      </c>
      <c r="I374">
        <v>3</v>
      </c>
      <c r="J374" t="s">
        <v>50</v>
      </c>
      <c r="K374">
        <v>35</v>
      </c>
      <c r="L374" t="s">
        <v>102</v>
      </c>
      <c r="M374" s="10">
        <v>900</v>
      </c>
      <c r="N374">
        <v>16</v>
      </c>
      <c r="O374" s="8">
        <v>14400</v>
      </c>
      <c r="P374">
        <v>161.83000000000001</v>
      </c>
      <c r="Q374" t="s">
        <v>39</v>
      </c>
    </row>
    <row r="375" spans="1:18" hidden="1" x14ac:dyDescent="0.35">
      <c r="A375" t="s">
        <v>470</v>
      </c>
      <c r="B375" t="s">
        <v>471</v>
      </c>
      <c r="C375" s="1">
        <v>45689</v>
      </c>
      <c r="D375">
        <v>61</v>
      </c>
      <c r="E375" t="s">
        <v>113</v>
      </c>
      <c r="F375" t="str">
        <f>VLOOKUP(E375,'states and regions'!A$2:B$38,2,FALSE)</f>
        <v>South West</v>
      </c>
      <c r="G375" t="s">
        <v>41</v>
      </c>
      <c r="H375" t="s">
        <v>21</v>
      </c>
      <c r="I375">
        <v>2</v>
      </c>
      <c r="J375" t="s">
        <v>22</v>
      </c>
      <c r="K375">
        <v>7</v>
      </c>
      <c r="L375" t="s">
        <v>65</v>
      </c>
      <c r="M375" s="10">
        <v>30000</v>
      </c>
      <c r="N375">
        <v>6</v>
      </c>
      <c r="O375" s="8">
        <v>180000</v>
      </c>
      <c r="P375">
        <v>187.07</v>
      </c>
      <c r="Q375" t="s">
        <v>24</v>
      </c>
      <c r="R375" t="s">
        <v>32</v>
      </c>
    </row>
    <row r="376" spans="1:18" hidden="1" x14ac:dyDescent="0.35">
      <c r="A376" t="s">
        <v>470</v>
      </c>
      <c r="B376" t="s">
        <v>471</v>
      </c>
      <c r="C376" s="1">
        <v>45689</v>
      </c>
      <c r="D376">
        <v>61</v>
      </c>
      <c r="E376" t="s">
        <v>113</v>
      </c>
      <c r="F376" t="str">
        <f>VLOOKUP(E376,'states and regions'!A$2:B$38,2,FALSE)</f>
        <v>South West</v>
      </c>
      <c r="G376" t="s">
        <v>29</v>
      </c>
      <c r="H376" t="s">
        <v>21</v>
      </c>
      <c r="I376">
        <v>2</v>
      </c>
      <c r="J376" t="s">
        <v>22</v>
      </c>
      <c r="K376">
        <v>7</v>
      </c>
      <c r="L376" t="s">
        <v>164</v>
      </c>
      <c r="M376" s="10">
        <v>600</v>
      </c>
      <c r="N376">
        <v>11</v>
      </c>
      <c r="O376" s="8">
        <v>6600</v>
      </c>
      <c r="P376">
        <v>47.69</v>
      </c>
      <c r="Q376" t="s">
        <v>24</v>
      </c>
      <c r="R376" t="s">
        <v>32</v>
      </c>
    </row>
    <row r="377" spans="1:18" hidden="1" x14ac:dyDescent="0.35">
      <c r="A377" t="s">
        <v>470</v>
      </c>
      <c r="B377" t="s">
        <v>471</v>
      </c>
      <c r="C377" s="1">
        <v>45689</v>
      </c>
      <c r="D377">
        <v>61</v>
      </c>
      <c r="E377" t="s">
        <v>113</v>
      </c>
      <c r="F377" t="str">
        <f>VLOOKUP(E377,'states and regions'!A$2:B$38,2,FALSE)</f>
        <v>South West</v>
      </c>
      <c r="G377" t="s">
        <v>20</v>
      </c>
      <c r="H377" t="s">
        <v>21</v>
      </c>
      <c r="I377">
        <v>2</v>
      </c>
      <c r="J377" t="s">
        <v>22</v>
      </c>
      <c r="K377">
        <v>7</v>
      </c>
      <c r="L377" t="s">
        <v>51</v>
      </c>
      <c r="M377" s="10">
        <v>9000</v>
      </c>
      <c r="N377">
        <v>1</v>
      </c>
      <c r="O377" s="8">
        <v>9000</v>
      </c>
      <c r="P377">
        <v>182.84</v>
      </c>
      <c r="Q377" t="s">
        <v>24</v>
      </c>
      <c r="R377" t="s">
        <v>32</v>
      </c>
    </row>
    <row r="378" spans="1:18" hidden="1" x14ac:dyDescent="0.35">
      <c r="A378" t="s">
        <v>472</v>
      </c>
      <c r="B378" t="s">
        <v>473</v>
      </c>
      <c r="C378" s="1">
        <v>45717</v>
      </c>
      <c r="D378">
        <v>34</v>
      </c>
      <c r="E378" t="s">
        <v>121</v>
      </c>
      <c r="F378" t="str">
        <f>VLOOKUP(E378,'states and regions'!A$2:B$38,2,FALSE)</f>
        <v>North Central</v>
      </c>
      <c r="G378" t="s">
        <v>41</v>
      </c>
      <c r="H378" t="s">
        <v>30</v>
      </c>
      <c r="I378">
        <v>2</v>
      </c>
      <c r="J378" t="s">
        <v>22</v>
      </c>
      <c r="K378">
        <v>35</v>
      </c>
      <c r="L378" t="s">
        <v>38</v>
      </c>
      <c r="M378" s="10">
        <v>20000</v>
      </c>
      <c r="N378">
        <v>1</v>
      </c>
      <c r="O378" s="8">
        <v>20000</v>
      </c>
      <c r="P378">
        <v>120.53</v>
      </c>
      <c r="Q378" t="s">
        <v>39</v>
      </c>
    </row>
    <row r="379" spans="1:18" hidden="1" x14ac:dyDescent="0.35">
      <c r="A379" t="s">
        <v>474</v>
      </c>
      <c r="B379" t="s">
        <v>475</v>
      </c>
      <c r="C379" s="1">
        <v>45689</v>
      </c>
      <c r="D379">
        <v>77</v>
      </c>
      <c r="E379" t="s">
        <v>452</v>
      </c>
      <c r="F379" t="str">
        <f>VLOOKUP(E379,'states and regions'!A$2:B$38,2,FALSE)</f>
        <v>South West</v>
      </c>
      <c r="G379" t="s">
        <v>36</v>
      </c>
      <c r="H379" t="s">
        <v>30</v>
      </c>
      <c r="I379">
        <v>2</v>
      </c>
      <c r="J379" t="s">
        <v>22</v>
      </c>
      <c r="K379">
        <v>59</v>
      </c>
      <c r="L379" t="s">
        <v>42</v>
      </c>
      <c r="M379" s="10">
        <v>9000</v>
      </c>
      <c r="N379">
        <v>19</v>
      </c>
      <c r="O379" s="8">
        <v>171000</v>
      </c>
      <c r="P379">
        <v>4.87</v>
      </c>
      <c r="Q379" t="s">
        <v>39</v>
      </c>
    </row>
    <row r="380" spans="1:18" hidden="1" x14ac:dyDescent="0.35">
      <c r="A380" t="s">
        <v>476</v>
      </c>
      <c r="B380" t="s">
        <v>477</v>
      </c>
      <c r="C380" s="1">
        <v>45717</v>
      </c>
      <c r="D380">
        <v>30</v>
      </c>
      <c r="E380" t="s">
        <v>75</v>
      </c>
      <c r="F380" t="str">
        <f>VLOOKUP(E380,'states and regions'!A$2:B$38,2,FALSE)</f>
        <v>North East</v>
      </c>
      <c r="G380" t="s">
        <v>36</v>
      </c>
      <c r="H380" t="s">
        <v>30</v>
      </c>
      <c r="I380">
        <v>4</v>
      </c>
      <c r="J380" t="s">
        <v>114</v>
      </c>
      <c r="K380">
        <v>5</v>
      </c>
      <c r="L380" t="s">
        <v>65</v>
      </c>
      <c r="M380" s="10">
        <v>30000</v>
      </c>
      <c r="N380">
        <v>14</v>
      </c>
      <c r="O380" s="8">
        <v>420000</v>
      </c>
      <c r="P380">
        <v>195.18</v>
      </c>
      <c r="Q380" t="s">
        <v>39</v>
      </c>
    </row>
    <row r="381" spans="1:18" hidden="1" x14ac:dyDescent="0.35">
      <c r="A381" t="s">
        <v>476</v>
      </c>
      <c r="B381" t="s">
        <v>477</v>
      </c>
      <c r="C381" s="1">
        <v>45717</v>
      </c>
      <c r="D381">
        <v>30</v>
      </c>
      <c r="E381" t="s">
        <v>75</v>
      </c>
      <c r="F381" t="str">
        <f>VLOOKUP(E381,'states and regions'!A$2:B$38,2,FALSE)</f>
        <v>North East</v>
      </c>
      <c r="G381" t="s">
        <v>20</v>
      </c>
      <c r="H381" t="s">
        <v>30</v>
      </c>
      <c r="I381">
        <v>4</v>
      </c>
      <c r="J381" t="s">
        <v>114</v>
      </c>
      <c r="K381">
        <v>5</v>
      </c>
      <c r="L381" t="s">
        <v>23</v>
      </c>
      <c r="M381" s="10">
        <v>35000</v>
      </c>
      <c r="N381">
        <v>6</v>
      </c>
      <c r="O381" s="8">
        <v>210000</v>
      </c>
      <c r="P381">
        <v>130.01</v>
      </c>
      <c r="Q381" t="s">
        <v>39</v>
      </c>
    </row>
    <row r="382" spans="1:18" x14ac:dyDescent="0.35">
      <c r="A382" t="s">
        <v>478</v>
      </c>
      <c r="B382" t="s">
        <v>479</v>
      </c>
      <c r="C382" s="1">
        <v>45717</v>
      </c>
      <c r="D382">
        <v>44</v>
      </c>
      <c r="E382" t="s">
        <v>131</v>
      </c>
      <c r="F382" t="str">
        <f>VLOOKUP(E382,'states and regions'!A$2:B$38,2,FALSE)</f>
        <v>South East</v>
      </c>
      <c r="G382" t="s">
        <v>29</v>
      </c>
      <c r="H382" t="s">
        <v>30</v>
      </c>
      <c r="I382">
        <v>2</v>
      </c>
      <c r="J382" t="s">
        <v>22</v>
      </c>
      <c r="K382">
        <v>20</v>
      </c>
      <c r="L382" t="s">
        <v>164</v>
      </c>
      <c r="M382" s="10">
        <v>600</v>
      </c>
      <c r="N382">
        <v>20</v>
      </c>
      <c r="O382" s="8">
        <v>12000</v>
      </c>
      <c r="P382">
        <v>120.68</v>
      </c>
      <c r="Q382" t="s">
        <v>24</v>
      </c>
      <c r="R382" t="s">
        <v>76</v>
      </c>
    </row>
    <row r="383" spans="1:18" x14ac:dyDescent="0.35">
      <c r="A383" t="s">
        <v>478</v>
      </c>
      <c r="B383" t="s">
        <v>479</v>
      </c>
      <c r="C383" s="1">
        <v>45717</v>
      </c>
      <c r="D383">
        <v>44</v>
      </c>
      <c r="E383" t="s">
        <v>131</v>
      </c>
      <c r="F383" t="str">
        <f>VLOOKUP(E383,'states and regions'!A$2:B$38,2,FALSE)</f>
        <v>South East</v>
      </c>
      <c r="G383" t="s">
        <v>36</v>
      </c>
      <c r="H383" t="s">
        <v>30</v>
      </c>
      <c r="I383">
        <v>2</v>
      </c>
      <c r="J383" t="s">
        <v>22</v>
      </c>
      <c r="K383">
        <v>20</v>
      </c>
      <c r="L383" t="s">
        <v>71</v>
      </c>
      <c r="M383" s="10">
        <v>14500</v>
      </c>
      <c r="N383">
        <v>4</v>
      </c>
      <c r="O383" s="8">
        <v>58000</v>
      </c>
      <c r="P383">
        <v>128.11000000000001</v>
      </c>
      <c r="Q383" t="s">
        <v>24</v>
      </c>
      <c r="R383" t="s">
        <v>76</v>
      </c>
    </row>
    <row r="384" spans="1:18" x14ac:dyDescent="0.35">
      <c r="A384" t="s">
        <v>478</v>
      </c>
      <c r="B384" t="s">
        <v>479</v>
      </c>
      <c r="C384" s="1">
        <v>45717</v>
      </c>
      <c r="D384">
        <v>44</v>
      </c>
      <c r="E384" t="s">
        <v>131</v>
      </c>
      <c r="F384" t="str">
        <f>VLOOKUP(E384,'states and regions'!A$2:B$38,2,FALSE)</f>
        <v>South East</v>
      </c>
      <c r="G384" t="s">
        <v>41</v>
      </c>
      <c r="H384" t="s">
        <v>30</v>
      </c>
      <c r="I384">
        <v>2</v>
      </c>
      <c r="J384" t="s">
        <v>22</v>
      </c>
      <c r="K384">
        <v>20</v>
      </c>
      <c r="L384" t="s">
        <v>71</v>
      </c>
      <c r="M384" s="10">
        <v>14500</v>
      </c>
      <c r="N384">
        <v>3</v>
      </c>
      <c r="O384" s="8">
        <v>43500</v>
      </c>
      <c r="P384">
        <v>28.56</v>
      </c>
      <c r="Q384" t="s">
        <v>24</v>
      </c>
      <c r="R384" t="s">
        <v>76</v>
      </c>
    </row>
    <row r="385" spans="1:18" hidden="1" x14ac:dyDescent="0.35">
      <c r="A385" t="s">
        <v>480</v>
      </c>
      <c r="B385" t="s">
        <v>481</v>
      </c>
      <c r="C385" s="1">
        <v>45658</v>
      </c>
      <c r="D385">
        <v>60</v>
      </c>
      <c r="E385" t="s">
        <v>258</v>
      </c>
      <c r="F385" t="str">
        <f>VLOOKUP(E385,'states and regions'!A$2:B$38,2,FALSE)</f>
        <v>North Central</v>
      </c>
      <c r="G385" t="s">
        <v>20</v>
      </c>
      <c r="H385" t="s">
        <v>21</v>
      </c>
      <c r="I385">
        <v>3</v>
      </c>
      <c r="J385" t="s">
        <v>50</v>
      </c>
      <c r="K385">
        <v>41</v>
      </c>
      <c r="L385" t="s">
        <v>58</v>
      </c>
      <c r="M385" s="10">
        <v>16000</v>
      </c>
      <c r="N385">
        <v>4</v>
      </c>
      <c r="O385" s="8">
        <v>64000</v>
      </c>
      <c r="P385">
        <v>70.42</v>
      </c>
      <c r="Q385" t="s">
        <v>39</v>
      </c>
    </row>
    <row r="386" spans="1:18" hidden="1" x14ac:dyDescent="0.35">
      <c r="A386" t="s">
        <v>480</v>
      </c>
      <c r="B386" t="s">
        <v>481</v>
      </c>
      <c r="C386" s="1">
        <v>45658</v>
      </c>
      <c r="D386">
        <v>60</v>
      </c>
      <c r="E386" t="s">
        <v>258</v>
      </c>
      <c r="F386" t="str">
        <f>VLOOKUP(E386,'states and regions'!A$2:B$38,2,FALSE)</f>
        <v>North Central</v>
      </c>
      <c r="G386" t="s">
        <v>41</v>
      </c>
      <c r="H386" t="s">
        <v>21</v>
      </c>
      <c r="I386">
        <v>3</v>
      </c>
      <c r="J386" t="s">
        <v>50</v>
      </c>
      <c r="K386">
        <v>41</v>
      </c>
      <c r="L386" t="s">
        <v>42</v>
      </c>
      <c r="M386" s="10">
        <v>9000</v>
      </c>
      <c r="N386">
        <v>15</v>
      </c>
      <c r="O386" s="8">
        <v>135000</v>
      </c>
      <c r="P386">
        <v>10.11</v>
      </c>
      <c r="Q386" t="s">
        <v>39</v>
      </c>
    </row>
    <row r="387" spans="1:18" hidden="1" x14ac:dyDescent="0.35">
      <c r="A387" t="s">
        <v>482</v>
      </c>
      <c r="B387" t="s">
        <v>483</v>
      </c>
      <c r="C387" s="1">
        <v>45689</v>
      </c>
      <c r="D387">
        <v>37</v>
      </c>
      <c r="E387" t="s">
        <v>110</v>
      </c>
      <c r="F387" t="str">
        <f>VLOOKUP(E387,'states and regions'!A$2:B$38,2,FALSE)</f>
        <v>North Central</v>
      </c>
      <c r="G387" t="s">
        <v>29</v>
      </c>
      <c r="H387" t="s">
        <v>30</v>
      </c>
      <c r="I387">
        <v>3</v>
      </c>
      <c r="J387" t="s">
        <v>50</v>
      </c>
      <c r="K387">
        <v>57</v>
      </c>
      <c r="L387" t="s">
        <v>72</v>
      </c>
      <c r="M387" s="10">
        <v>350</v>
      </c>
      <c r="N387">
        <v>3</v>
      </c>
      <c r="O387" s="8">
        <v>1050</v>
      </c>
      <c r="P387">
        <v>32.950000000000003</v>
      </c>
      <c r="Q387" t="s">
        <v>39</v>
      </c>
    </row>
    <row r="388" spans="1:18" hidden="1" x14ac:dyDescent="0.35">
      <c r="A388" t="s">
        <v>484</v>
      </c>
      <c r="B388" t="s">
        <v>485</v>
      </c>
      <c r="C388" s="1">
        <v>45658</v>
      </c>
      <c r="D388">
        <v>53</v>
      </c>
      <c r="E388" t="s">
        <v>118</v>
      </c>
      <c r="F388" t="str">
        <f>VLOOKUP(E388,'states and regions'!A$2:B$38,2,FALSE)</f>
        <v>North West</v>
      </c>
      <c r="G388" t="s">
        <v>20</v>
      </c>
      <c r="H388" t="s">
        <v>30</v>
      </c>
      <c r="I388">
        <v>1</v>
      </c>
      <c r="J388" t="s">
        <v>37</v>
      </c>
      <c r="K388">
        <v>17</v>
      </c>
      <c r="L388" t="s">
        <v>58</v>
      </c>
      <c r="M388" s="10">
        <v>16000</v>
      </c>
      <c r="N388">
        <v>3</v>
      </c>
      <c r="O388" s="8">
        <v>48000</v>
      </c>
      <c r="P388">
        <v>109.64</v>
      </c>
      <c r="Q388" t="s">
        <v>39</v>
      </c>
    </row>
    <row r="389" spans="1:18" hidden="1" x14ac:dyDescent="0.35">
      <c r="A389" t="s">
        <v>484</v>
      </c>
      <c r="B389" t="s">
        <v>485</v>
      </c>
      <c r="C389" s="1">
        <v>45658</v>
      </c>
      <c r="D389">
        <v>53</v>
      </c>
      <c r="E389" t="s">
        <v>118</v>
      </c>
      <c r="F389" t="str">
        <f>VLOOKUP(E389,'states and regions'!A$2:B$38,2,FALSE)</f>
        <v>North West</v>
      </c>
      <c r="G389" t="s">
        <v>36</v>
      </c>
      <c r="H389" t="s">
        <v>30</v>
      </c>
      <c r="I389">
        <v>1</v>
      </c>
      <c r="J389" t="s">
        <v>37</v>
      </c>
      <c r="K389">
        <v>17</v>
      </c>
      <c r="L389" t="s">
        <v>115</v>
      </c>
      <c r="M389" s="10">
        <v>25000</v>
      </c>
      <c r="N389">
        <v>20</v>
      </c>
      <c r="O389" s="8">
        <v>500000</v>
      </c>
      <c r="P389">
        <v>119.01</v>
      </c>
      <c r="Q389" t="s">
        <v>39</v>
      </c>
    </row>
    <row r="390" spans="1:18" hidden="1" x14ac:dyDescent="0.35">
      <c r="A390" t="s">
        <v>486</v>
      </c>
      <c r="B390" t="s">
        <v>487</v>
      </c>
      <c r="C390" s="1">
        <v>45689</v>
      </c>
      <c r="D390">
        <v>19</v>
      </c>
      <c r="E390" t="s">
        <v>19</v>
      </c>
      <c r="F390" t="str">
        <f>VLOOKUP(E390,'states and regions'!A$2:B$38,2,FALSE)</f>
        <v>North Central</v>
      </c>
      <c r="G390" t="s">
        <v>20</v>
      </c>
      <c r="H390" t="s">
        <v>21</v>
      </c>
      <c r="I390">
        <v>2</v>
      </c>
      <c r="J390" t="s">
        <v>22</v>
      </c>
      <c r="K390">
        <v>39</v>
      </c>
      <c r="L390" t="s">
        <v>46</v>
      </c>
      <c r="M390" s="10">
        <v>4500</v>
      </c>
      <c r="N390">
        <v>18</v>
      </c>
      <c r="O390" s="8">
        <v>81000</v>
      </c>
      <c r="P390">
        <v>139.59</v>
      </c>
      <c r="Q390" t="s">
        <v>24</v>
      </c>
      <c r="R390" t="s">
        <v>96</v>
      </c>
    </row>
    <row r="391" spans="1:18" x14ac:dyDescent="0.35">
      <c r="A391" t="s">
        <v>488</v>
      </c>
      <c r="B391" t="s">
        <v>489</v>
      </c>
      <c r="C391" s="1">
        <v>45658</v>
      </c>
      <c r="D391">
        <v>52</v>
      </c>
      <c r="E391" t="s">
        <v>149</v>
      </c>
      <c r="F391" t="str">
        <f>VLOOKUP(E391,'states and regions'!A$2:B$38,2,FALSE)</f>
        <v>South East</v>
      </c>
      <c r="G391" t="s">
        <v>20</v>
      </c>
      <c r="H391" t="s">
        <v>21</v>
      </c>
      <c r="I391">
        <v>4</v>
      </c>
      <c r="J391" t="s">
        <v>114</v>
      </c>
      <c r="K391">
        <v>7</v>
      </c>
      <c r="L391" t="s">
        <v>51</v>
      </c>
      <c r="M391" s="10">
        <v>9000</v>
      </c>
      <c r="N391">
        <v>3</v>
      </c>
      <c r="O391" s="8">
        <v>27000</v>
      </c>
      <c r="P391">
        <v>1.26</v>
      </c>
      <c r="Q391" t="s">
        <v>39</v>
      </c>
    </row>
    <row r="392" spans="1:18" x14ac:dyDescent="0.35">
      <c r="A392" t="s">
        <v>488</v>
      </c>
      <c r="B392" t="s">
        <v>489</v>
      </c>
      <c r="C392" s="1">
        <v>45658</v>
      </c>
      <c r="D392">
        <v>52</v>
      </c>
      <c r="E392" t="s">
        <v>149</v>
      </c>
      <c r="F392" t="str">
        <f>VLOOKUP(E392,'states and regions'!A$2:B$38,2,FALSE)</f>
        <v>South East</v>
      </c>
      <c r="G392" t="s">
        <v>41</v>
      </c>
      <c r="H392" t="s">
        <v>21</v>
      </c>
      <c r="I392">
        <v>4</v>
      </c>
      <c r="J392" t="s">
        <v>114</v>
      </c>
      <c r="K392">
        <v>7</v>
      </c>
      <c r="L392" t="s">
        <v>65</v>
      </c>
      <c r="M392" s="10">
        <v>30000</v>
      </c>
      <c r="N392">
        <v>20</v>
      </c>
      <c r="O392" s="8">
        <v>600000</v>
      </c>
      <c r="P392">
        <v>164.87</v>
      </c>
      <c r="Q392" t="s">
        <v>39</v>
      </c>
    </row>
    <row r="393" spans="1:18" x14ac:dyDescent="0.35">
      <c r="A393" t="s">
        <v>490</v>
      </c>
      <c r="B393" t="s">
        <v>491</v>
      </c>
      <c r="C393" s="1">
        <v>45689</v>
      </c>
      <c r="D393">
        <v>41</v>
      </c>
      <c r="E393" t="s">
        <v>95</v>
      </c>
      <c r="F393" t="str">
        <f>VLOOKUP(E393,'states and regions'!A$2:B$38,2,FALSE)</f>
        <v>South East</v>
      </c>
      <c r="G393" t="s">
        <v>41</v>
      </c>
      <c r="H393" t="s">
        <v>21</v>
      </c>
      <c r="I393">
        <v>3</v>
      </c>
      <c r="J393" t="s">
        <v>50</v>
      </c>
      <c r="K393">
        <v>14</v>
      </c>
      <c r="L393" t="s">
        <v>71</v>
      </c>
      <c r="M393" s="10">
        <v>14500</v>
      </c>
      <c r="N393">
        <v>9</v>
      </c>
      <c r="O393" s="8">
        <v>130500</v>
      </c>
      <c r="P393">
        <v>94.45</v>
      </c>
      <c r="Q393" t="s">
        <v>39</v>
      </c>
    </row>
    <row r="394" spans="1:18" x14ac:dyDescent="0.35">
      <c r="A394" t="s">
        <v>490</v>
      </c>
      <c r="B394" t="s">
        <v>491</v>
      </c>
      <c r="C394" s="1">
        <v>45689</v>
      </c>
      <c r="D394">
        <v>41</v>
      </c>
      <c r="E394" t="s">
        <v>95</v>
      </c>
      <c r="F394" t="str">
        <f>VLOOKUP(E394,'states and regions'!A$2:B$38,2,FALSE)</f>
        <v>South East</v>
      </c>
      <c r="G394" t="s">
        <v>20</v>
      </c>
      <c r="H394" t="s">
        <v>21</v>
      </c>
      <c r="I394">
        <v>3</v>
      </c>
      <c r="J394" t="s">
        <v>50</v>
      </c>
      <c r="K394">
        <v>14</v>
      </c>
      <c r="L394" t="s">
        <v>58</v>
      </c>
      <c r="M394" s="10">
        <v>16000</v>
      </c>
      <c r="N394">
        <v>13</v>
      </c>
      <c r="O394" s="8">
        <v>208000</v>
      </c>
      <c r="P394">
        <v>128.55000000000001</v>
      </c>
      <c r="Q394" t="s">
        <v>39</v>
      </c>
    </row>
    <row r="395" spans="1:18" hidden="1" x14ac:dyDescent="0.35">
      <c r="A395" t="s">
        <v>492</v>
      </c>
      <c r="B395" t="s">
        <v>493</v>
      </c>
      <c r="C395" s="1">
        <v>45689</v>
      </c>
      <c r="D395">
        <v>63</v>
      </c>
      <c r="E395" t="s">
        <v>61</v>
      </c>
      <c r="F395" t="str">
        <f>VLOOKUP(E395,'states and regions'!A$2:B$38,2,FALSE)</f>
        <v>North West</v>
      </c>
      <c r="G395" t="s">
        <v>20</v>
      </c>
      <c r="H395" t="s">
        <v>30</v>
      </c>
      <c r="I395">
        <v>1</v>
      </c>
      <c r="J395" t="s">
        <v>37</v>
      </c>
      <c r="K395">
        <v>12</v>
      </c>
      <c r="L395" t="s">
        <v>58</v>
      </c>
      <c r="M395" s="10">
        <v>16000</v>
      </c>
      <c r="N395">
        <v>4</v>
      </c>
      <c r="O395" s="8">
        <v>64000</v>
      </c>
      <c r="P395">
        <v>30.65</v>
      </c>
      <c r="Q395" t="s">
        <v>24</v>
      </c>
      <c r="R395" t="s">
        <v>167</v>
      </c>
    </row>
    <row r="396" spans="1:18" hidden="1" x14ac:dyDescent="0.35">
      <c r="A396" t="s">
        <v>492</v>
      </c>
      <c r="B396" t="s">
        <v>493</v>
      </c>
      <c r="C396" s="1">
        <v>45689</v>
      </c>
      <c r="D396">
        <v>63</v>
      </c>
      <c r="E396" t="s">
        <v>61</v>
      </c>
      <c r="F396" t="str">
        <f>VLOOKUP(E396,'states and regions'!A$2:B$38,2,FALSE)</f>
        <v>North West</v>
      </c>
      <c r="G396" t="s">
        <v>29</v>
      </c>
      <c r="H396" t="s">
        <v>30</v>
      </c>
      <c r="I396">
        <v>1</v>
      </c>
      <c r="J396" t="s">
        <v>37</v>
      </c>
      <c r="K396">
        <v>12</v>
      </c>
      <c r="L396" t="s">
        <v>83</v>
      </c>
      <c r="M396" s="10">
        <v>1000</v>
      </c>
      <c r="N396">
        <v>18</v>
      </c>
      <c r="O396" s="8">
        <v>18000</v>
      </c>
      <c r="P396">
        <v>133.79</v>
      </c>
      <c r="Q396" t="s">
        <v>24</v>
      </c>
      <c r="R396" t="s">
        <v>167</v>
      </c>
    </row>
    <row r="397" spans="1:18" hidden="1" x14ac:dyDescent="0.35">
      <c r="A397" t="s">
        <v>494</v>
      </c>
      <c r="B397" t="s">
        <v>495</v>
      </c>
      <c r="C397" s="1">
        <v>45689</v>
      </c>
      <c r="D397">
        <v>45</v>
      </c>
      <c r="E397" t="s">
        <v>49</v>
      </c>
      <c r="F397" t="str">
        <f>VLOOKUP(E397,'states and regions'!A$2:B$38,2,FALSE)</f>
        <v>South West</v>
      </c>
      <c r="G397" t="s">
        <v>20</v>
      </c>
      <c r="H397" t="s">
        <v>30</v>
      </c>
      <c r="I397">
        <v>5</v>
      </c>
      <c r="J397" t="s">
        <v>55</v>
      </c>
      <c r="K397">
        <v>53</v>
      </c>
      <c r="L397" t="s">
        <v>51</v>
      </c>
      <c r="M397" s="10">
        <v>9000</v>
      </c>
      <c r="N397">
        <v>2</v>
      </c>
      <c r="O397" s="8">
        <v>18000</v>
      </c>
      <c r="P397">
        <v>16.25</v>
      </c>
      <c r="Q397" t="s">
        <v>39</v>
      </c>
    </row>
    <row r="398" spans="1:18" hidden="1" x14ac:dyDescent="0.35">
      <c r="A398" t="s">
        <v>494</v>
      </c>
      <c r="B398" t="s">
        <v>495</v>
      </c>
      <c r="C398" s="1">
        <v>45689</v>
      </c>
      <c r="D398">
        <v>45</v>
      </c>
      <c r="E398" t="s">
        <v>49</v>
      </c>
      <c r="F398" t="str">
        <f>VLOOKUP(E398,'states and regions'!A$2:B$38,2,FALSE)</f>
        <v>South West</v>
      </c>
      <c r="G398" t="s">
        <v>29</v>
      </c>
      <c r="H398" t="s">
        <v>30</v>
      </c>
      <c r="I398">
        <v>5</v>
      </c>
      <c r="J398" t="s">
        <v>55</v>
      </c>
      <c r="K398">
        <v>53</v>
      </c>
      <c r="L398" t="s">
        <v>193</v>
      </c>
      <c r="M398" s="10">
        <v>6500</v>
      </c>
      <c r="N398">
        <v>17</v>
      </c>
      <c r="O398" s="8">
        <v>110500</v>
      </c>
      <c r="P398">
        <v>114.46</v>
      </c>
      <c r="Q398" t="s">
        <v>39</v>
      </c>
    </row>
    <row r="399" spans="1:18" hidden="1" x14ac:dyDescent="0.35">
      <c r="A399" t="s">
        <v>496</v>
      </c>
      <c r="B399" t="s">
        <v>497</v>
      </c>
      <c r="C399" s="1">
        <v>45689</v>
      </c>
      <c r="D399">
        <v>31</v>
      </c>
      <c r="E399" t="s">
        <v>198</v>
      </c>
      <c r="F399" t="str">
        <f>VLOOKUP(E399,'states and regions'!A$2:B$38,2,FALSE)</f>
        <v>North Central</v>
      </c>
      <c r="G399" t="s">
        <v>29</v>
      </c>
      <c r="H399" t="s">
        <v>21</v>
      </c>
      <c r="I399">
        <v>2</v>
      </c>
      <c r="J399" t="s">
        <v>22</v>
      </c>
      <c r="K399">
        <v>11</v>
      </c>
      <c r="L399" t="s">
        <v>72</v>
      </c>
      <c r="M399" s="10">
        <v>350</v>
      </c>
      <c r="N399">
        <v>5</v>
      </c>
      <c r="O399" s="8">
        <v>1750</v>
      </c>
      <c r="P399">
        <v>199.46</v>
      </c>
      <c r="Q399" t="s">
        <v>24</v>
      </c>
      <c r="R399" t="s">
        <v>167</v>
      </c>
    </row>
    <row r="400" spans="1:18" hidden="1" x14ac:dyDescent="0.35">
      <c r="A400" t="s">
        <v>498</v>
      </c>
      <c r="B400" t="s">
        <v>499</v>
      </c>
      <c r="C400" s="1">
        <v>45689</v>
      </c>
      <c r="D400">
        <v>56</v>
      </c>
      <c r="E400" t="s">
        <v>146</v>
      </c>
      <c r="F400" t="str">
        <f>VLOOKUP(E400,'states and regions'!A$2:B$38,2,FALSE)</f>
        <v>North West</v>
      </c>
      <c r="G400" t="s">
        <v>29</v>
      </c>
      <c r="H400" t="s">
        <v>21</v>
      </c>
      <c r="I400">
        <v>5</v>
      </c>
      <c r="J400" t="s">
        <v>55</v>
      </c>
      <c r="K400">
        <v>25</v>
      </c>
      <c r="L400" t="s">
        <v>193</v>
      </c>
      <c r="M400" s="10">
        <v>6500</v>
      </c>
      <c r="N400">
        <v>4</v>
      </c>
      <c r="O400" s="8">
        <v>26000</v>
      </c>
      <c r="P400">
        <v>156.44999999999999</v>
      </c>
      <c r="Q400" t="s">
        <v>39</v>
      </c>
    </row>
    <row r="401" spans="1:18" hidden="1" x14ac:dyDescent="0.35">
      <c r="A401" t="s">
        <v>498</v>
      </c>
      <c r="B401" t="s">
        <v>499</v>
      </c>
      <c r="C401" s="1">
        <v>45689</v>
      </c>
      <c r="D401">
        <v>56</v>
      </c>
      <c r="E401" t="s">
        <v>146</v>
      </c>
      <c r="F401" t="str">
        <f>VLOOKUP(E401,'states and regions'!A$2:B$38,2,FALSE)</f>
        <v>North West</v>
      </c>
      <c r="G401" t="s">
        <v>41</v>
      </c>
      <c r="H401" t="s">
        <v>21</v>
      </c>
      <c r="I401">
        <v>5</v>
      </c>
      <c r="J401" t="s">
        <v>55</v>
      </c>
      <c r="K401">
        <v>25</v>
      </c>
      <c r="L401" t="s">
        <v>71</v>
      </c>
      <c r="M401" s="10">
        <v>14500</v>
      </c>
      <c r="N401">
        <v>19</v>
      </c>
      <c r="O401" s="8">
        <v>275500</v>
      </c>
      <c r="P401">
        <v>30.35</v>
      </c>
      <c r="Q401" t="s">
        <v>39</v>
      </c>
    </row>
    <row r="402" spans="1:18" x14ac:dyDescent="0.35">
      <c r="A402" t="s">
        <v>500</v>
      </c>
      <c r="B402" t="s">
        <v>501</v>
      </c>
      <c r="C402" s="1">
        <v>45717</v>
      </c>
      <c r="D402">
        <v>29</v>
      </c>
      <c r="E402" t="s">
        <v>95</v>
      </c>
      <c r="F402" t="str">
        <f>VLOOKUP(E402,'states and regions'!A$2:B$38,2,FALSE)</f>
        <v>South East</v>
      </c>
      <c r="G402" t="s">
        <v>29</v>
      </c>
      <c r="H402" t="s">
        <v>30</v>
      </c>
      <c r="I402">
        <v>4</v>
      </c>
      <c r="J402" t="s">
        <v>114</v>
      </c>
      <c r="K402">
        <v>56</v>
      </c>
      <c r="L402" t="s">
        <v>164</v>
      </c>
      <c r="M402" s="10">
        <v>600</v>
      </c>
      <c r="N402">
        <v>5</v>
      </c>
      <c r="O402" s="8">
        <v>3000</v>
      </c>
      <c r="P402">
        <v>55.45</v>
      </c>
      <c r="Q402" t="s">
        <v>24</v>
      </c>
      <c r="R402" t="s">
        <v>284</v>
      </c>
    </row>
    <row r="403" spans="1:18" x14ac:dyDescent="0.35">
      <c r="A403" t="s">
        <v>500</v>
      </c>
      <c r="B403" t="s">
        <v>501</v>
      </c>
      <c r="C403" s="1">
        <v>45717</v>
      </c>
      <c r="D403">
        <v>29</v>
      </c>
      <c r="E403" t="s">
        <v>95</v>
      </c>
      <c r="F403" t="str">
        <f>VLOOKUP(E403,'states and regions'!A$2:B$38,2,FALSE)</f>
        <v>South East</v>
      </c>
      <c r="G403" t="s">
        <v>41</v>
      </c>
      <c r="H403" t="s">
        <v>30</v>
      </c>
      <c r="I403">
        <v>4</v>
      </c>
      <c r="J403" t="s">
        <v>114</v>
      </c>
      <c r="K403">
        <v>56</v>
      </c>
      <c r="L403" t="s">
        <v>62</v>
      </c>
      <c r="M403" s="10">
        <v>24000</v>
      </c>
      <c r="N403">
        <v>13</v>
      </c>
      <c r="O403" s="8">
        <v>312000</v>
      </c>
      <c r="P403">
        <v>121.93</v>
      </c>
      <c r="Q403" t="s">
        <v>24</v>
      </c>
      <c r="R403" t="s">
        <v>284</v>
      </c>
    </row>
    <row r="404" spans="1:18" hidden="1" x14ac:dyDescent="0.35">
      <c r="A404" t="s">
        <v>502</v>
      </c>
      <c r="B404" t="s">
        <v>503</v>
      </c>
      <c r="C404" s="1">
        <v>45689</v>
      </c>
      <c r="D404">
        <v>66</v>
      </c>
      <c r="E404" t="s">
        <v>157</v>
      </c>
      <c r="F404" t="str">
        <f>VLOOKUP(E404,'states and regions'!A$2:B$38,2,FALSE)</f>
        <v>South South</v>
      </c>
      <c r="G404" t="s">
        <v>36</v>
      </c>
      <c r="H404" t="s">
        <v>21</v>
      </c>
      <c r="I404">
        <v>3</v>
      </c>
      <c r="J404" t="s">
        <v>50</v>
      </c>
      <c r="K404">
        <v>4</v>
      </c>
      <c r="L404" t="s">
        <v>62</v>
      </c>
      <c r="M404" s="10">
        <v>24000</v>
      </c>
      <c r="N404">
        <v>16</v>
      </c>
      <c r="O404" s="8">
        <v>384000</v>
      </c>
      <c r="P404">
        <v>62.53</v>
      </c>
      <c r="Q404" t="s">
        <v>39</v>
      </c>
    </row>
    <row r="405" spans="1:18" hidden="1" x14ac:dyDescent="0.35">
      <c r="A405" t="s">
        <v>504</v>
      </c>
      <c r="B405" t="s">
        <v>505</v>
      </c>
      <c r="C405" s="1">
        <v>45689</v>
      </c>
      <c r="D405">
        <v>45</v>
      </c>
      <c r="E405" t="s">
        <v>140</v>
      </c>
      <c r="F405" t="str">
        <f>VLOOKUP(E405,'states and regions'!A$2:B$38,2,FALSE)</f>
        <v>North East</v>
      </c>
      <c r="G405" t="s">
        <v>41</v>
      </c>
      <c r="H405" t="s">
        <v>30</v>
      </c>
      <c r="I405">
        <v>3</v>
      </c>
      <c r="J405" t="s">
        <v>50</v>
      </c>
      <c r="K405">
        <v>48</v>
      </c>
      <c r="L405" t="s">
        <v>38</v>
      </c>
      <c r="M405" s="10">
        <v>20000</v>
      </c>
      <c r="N405">
        <v>14</v>
      </c>
      <c r="O405" s="8">
        <v>280000</v>
      </c>
      <c r="P405">
        <v>182.73</v>
      </c>
      <c r="Q405" t="s">
        <v>24</v>
      </c>
      <c r="R405" t="s">
        <v>167</v>
      </c>
    </row>
    <row r="406" spans="1:18" hidden="1" x14ac:dyDescent="0.35">
      <c r="A406" t="s">
        <v>504</v>
      </c>
      <c r="B406" t="s">
        <v>505</v>
      </c>
      <c r="C406" s="1">
        <v>45689</v>
      </c>
      <c r="D406">
        <v>45</v>
      </c>
      <c r="E406" t="s">
        <v>140</v>
      </c>
      <c r="F406" t="str">
        <f>VLOOKUP(E406,'states and regions'!A$2:B$38,2,FALSE)</f>
        <v>North East</v>
      </c>
      <c r="G406" t="s">
        <v>29</v>
      </c>
      <c r="H406" t="s">
        <v>30</v>
      </c>
      <c r="I406">
        <v>3</v>
      </c>
      <c r="J406" t="s">
        <v>50</v>
      </c>
      <c r="K406">
        <v>48</v>
      </c>
      <c r="L406" t="s">
        <v>31</v>
      </c>
      <c r="M406" s="10">
        <v>5500</v>
      </c>
      <c r="N406">
        <v>12</v>
      </c>
      <c r="O406" s="8">
        <v>66000</v>
      </c>
      <c r="P406">
        <v>152.02000000000001</v>
      </c>
      <c r="Q406" t="s">
        <v>24</v>
      </c>
      <c r="R406" t="s">
        <v>167</v>
      </c>
    </row>
    <row r="407" spans="1:18" hidden="1" x14ac:dyDescent="0.35">
      <c r="A407" t="s">
        <v>504</v>
      </c>
      <c r="B407" t="s">
        <v>505</v>
      </c>
      <c r="C407" s="1">
        <v>45689</v>
      </c>
      <c r="D407">
        <v>45</v>
      </c>
      <c r="E407" t="s">
        <v>140</v>
      </c>
      <c r="F407" t="str">
        <f>VLOOKUP(E407,'states and regions'!A$2:B$38,2,FALSE)</f>
        <v>North East</v>
      </c>
      <c r="G407" t="s">
        <v>20</v>
      </c>
      <c r="H407" t="s">
        <v>30</v>
      </c>
      <c r="I407">
        <v>3</v>
      </c>
      <c r="J407" t="s">
        <v>50</v>
      </c>
      <c r="K407">
        <v>48</v>
      </c>
      <c r="L407" t="s">
        <v>58</v>
      </c>
      <c r="M407" s="10">
        <v>16000</v>
      </c>
      <c r="N407">
        <v>6</v>
      </c>
      <c r="O407" s="8">
        <v>96000</v>
      </c>
      <c r="P407">
        <v>103.3</v>
      </c>
      <c r="Q407" t="s">
        <v>24</v>
      </c>
      <c r="R407" t="s">
        <v>167</v>
      </c>
    </row>
    <row r="408" spans="1:18" hidden="1" x14ac:dyDescent="0.35">
      <c r="A408" t="s">
        <v>506</v>
      </c>
      <c r="B408" t="s">
        <v>507</v>
      </c>
      <c r="C408" s="1">
        <v>45658</v>
      </c>
      <c r="D408">
        <v>55</v>
      </c>
      <c r="E408" t="s">
        <v>189</v>
      </c>
      <c r="F408" t="str">
        <f>VLOOKUP(E408,'states and regions'!A$2:B$38,2,FALSE)</f>
        <v>North West</v>
      </c>
      <c r="G408" t="s">
        <v>41</v>
      </c>
      <c r="H408" t="s">
        <v>30</v>
      </c>
      <c r="I408">
        <v>2</v>
      </c>
      <c r="J408" t="s">
        <v>22</v>
      </c>
      <c r="K408">
        <v>9</v>
      </c>
      <c r="L408" t="s">
        <v>38</v>
      </c>
      <c r="M408" s="10">
        <v>20000</v>
      </c>
      <c r="N408">
        <v>2</v>
      </c>
      <c r="O408" s="8">
        <v>40000</v>
      </c>
      <c r="P408">
        <v>7.1</v>
      </c>
      <c r="Q408" t="s">
        <v>24</v>
      </c>
      <c r="R408" t="s">
        <v>32</v>
      </c>
    </row>
    <row r="409" spans="1:18" hidden="1" x14ac:dyDescent="0.35">
      <c r="A409" t="s">
        <v>508</v>
      </c>
      <c r="B409" t="s">
        <v>509</v>
      </c>
      <c r="C409" s="1">
        <v>45689</v>
      </c>
      <c r="D409">
        <v>41</v>
      </c>
      <c r="E409" t="s">
        <v>192</v>
      </c>
      <c r="F409" t="str">
        <f>VLOOKUP(E409,'states and regions'!A$2:B$38,2,FALSE)</f>
        <v>South South</v>
      </c>
      <c r="G409" t="s">
        <v>41</v>
      </c>
      <c r="H409" t="s">
        <v>30</v>
      </c>
      <c r="I409">
        <v>5</v>
      </c>
      <c r="J409" t="s">
        <v>55</v>
      </c>
      <c r="K409">
        <v>53</v>
      </c>
      <c r="L409" t="s">
        <v>38</v>
      </c>
      <c r="M409" s="10">
        <v>20000</v>
      </c>
      <c r="N409">
        <v>20</v>
      </c>
      <c r="O409" s="8">
        <v>400000</v>
      </c>
      <c r="P409">
        <v>74.81</v>
      </c>
      <c r="Q409" t="s">
        <v>39</v>
      </c>
    </row>
    <row r="410" spans="1:18" hidden="1" x14ac:dyDescent="0.35">
      <c r="A410" t="s">
        <v>510</v>
      </c>
      <c r="B410" t="s">
        <v>511</v>
      </c>
      <c r="C410" s="1">
        <v>45689</v>
      </c>
      <c r="D410">
        <v>38</v>
      </c>
      <c r="E410" t="s">
        <v>213</v>
      </c>
      <c r="F410" t="str">
        <f>VLOOKUP(E410,'states and regions'!A$2:B$38,2,FALSE)</f>
        <v>North East</v>
      </c>
      <c r="G410" t="s">
        <v>41</v>
      </c>
      <c r="H410" t="s">
        <v>30</v>
      </c>
      <c r="I410">
        <v>3</v>
      </c>
      <c r="J410" t="s">
        <v>50</v>
      </c>
      <c r="K410">
        <v>23</v>
      </c>
      <c r="L410" t="s">
        <v>71</v>
      </c>
      <c r="M410" s="10">
        <v>14500</v>
      </c>
      <c r="N410">
        <v>19</v>
      </c>
      <c r="O410" s="8">
        <v>275500</v>
      </c>
      <c r="P410">
        <v>10.41</v>
      </c>
      <c r="Q410" t="s">
        <v>39</v>
      </c>
    </row>
    <row r="411" spans="1:18" hidden="1" x14ac:dyDescent="0.35">
      <c r="A411" t="s">
        <v>510</v>
      </c>
      <c r="B411" t="s">
        <v>511</v>
      </c>
      <c r="C411" s="1">
        <v>45689</v>
      </c>
      <c r="D411">
        <v>38</v>
      </c>
      <c r="E411" t="s">
        <v>213</v>
      </c>
      <c r="F411" t="str">
        <f>VLOOKUP(E411,'states and regions'!A$2:B$38,2,FALSE)</f>
        <v>North East</v>
      </c>
      <c r="G411" t="s">
        <v>29</v>
      </c>
      <c r="H411" t="s">
        <v>30</v>
      </c>
      <c r="I411">
        <v>3</v>
      </c>
      <c r="J411" t="s">
        <v>50</v>
      </c>
      <c r="K411">
        <v>23</v>
      </c>
      <c r="L411" t="s">
        <v>46</v>
      </c>
      <c r="M411" s="10">
        <v>4500</v>
      </c>
      <c r="N411">
        <v>8</v>
      </c>
      <c r="O411" s="8">
        <v>36000</v>
      </c>
      <c r="P411">
        <v>171.49</v>
      </c>
      <c r="Q411" t="s">
        <v>39</v>
      </c>
    </row>
    <row r="412" spans="1:18" hidden="1" x14ac:dyDescent="0.35">
      <c r="A412" t="s">
        <v>510</v>
      </c>
      <c r="B412" t="s">
        <v>511</v>
      </c>
      <c r="C412" s="1">
        <v>45689</v>
      </c>
      <c r="D412">
        <v>38</v>
      </c>
      <c r="E412" t="s">
        <v>213</v>
      </c>
      <c r="F412" t="str">
        <f>VLOOKUP(E412,'states and regions'!A$2:B$38,2,FALSE)</f>
        <v>North East</v>
      </c>
      <c r="G412" t="s">
        <v>29</v>
      </c>
      <c r="H412" t="s">
        <v>30</v>
      </c>
      <c r="I412">
        <v>3</v>
      </c>
      <c r="J412" t="s">
        <v>50</v>
      </c>
      <c r="K412">
        <v>23</v>
      </c>
      <c r="L412" t="s">
        <v>72</v>
      </c>
      <c r="M412" s="10">
        <v>350</v>
      </c>
      <c r="N412">
        <v>14</v>
      </c>
      <c r="O412" s="8">
        <v>4900</v>
      </c>
      <c r="P412">
        <v>54.18</v>
      </c>
      <c r="Q412" t="s">
        <v>39</v>
      </c>
    </row>
    <row r="413" spans="1:18" hidden="1" x14ac:dyDescent="0.35">
      <c r="A413" t="s">
        <v>512</v>
      </c>
      <c r="B413" t="s">
        <v>513</v>
      </c>
      <c r="C413" s="1">
        <v>45689</v>
      </c>
      <c r="D413">
        <v>18</v>
      </c>
      <c r="E413" t="s">
        <v>452</v>
      </c>
      <c r="F413" t="str">
        <f>VLOOKUP(E413,'states and regions'!A$2:B$38,2,FALSE)</f>
        <v>South West</v>
      </c>
      <c r="G413" t="s">
        <v>20</v>
      </c>
      <c r="H413" t="s">
        <v>30</v>
      </c>
      <c r="I413">
        <v>2</v>
      </c>
      <c r="J413" t="s">
        <v>22</v>
      </c>
      <c r="K413">
        <v>59</v>
      </c>
      <c r="L413" t="s">
        <v>46</v>
      </c>
      <c r="M413" s="10">
        <v>4500</v>
      </c>
      <c r="N413">
        <v>10</v>
      </c>
      <c r="O413" s="8">
        <v>45000</v>
      </c>
      <c r="P413">
        <v>121.86</v>
      </c>
      <c r="Q413" t="s">
        <v>39</v>
      </c>
    </row>
    <row r="414" spans="1:18" hidden="1" x14ac:dyDescent="0.35">
      <c r="A414" t="s">
        <v>514</v>
      </c>
      <c r="B414" t="s">
        <v>515</v>
      </c>
      <c r="C414" s="1">
        <v>45717</v>
      </c>
      <c r="D414">
        <v>70</v>
      </c>
      <c r="E414" t="s">
        <v>61</v>
      </c>
      <c r="F414" t="str">
        <f>VLOOKUP(E414,'states and regions'!A$2:B$38,2,FALSE)</f>
        <v>North West</v>
      </c>
      <c r="G414" t="s">
        <v>29</v>
      </c>
      <c r="H414" t="s">
        <v>30</v>
      </c>
      <c r="I414">
        <v>2</v>
      </c>
      <c r="J414" t="s">
        <v>22</v>
      </c>
      <c r="K414">
        <v>30</v>
      </c>
      <c r="L414" t="s">
        <v>102</v>
      </c>
      <c r="M414" s="10">
        <v>900</v>
      </c>
      <c r="N414">
        <v>12</v>
      </c>
      <c r="O414" s="8">
        <v>10800</v>
      </c>
      <c r="P414">
        <v>102.55</v>
      </c>
      <c r="Q414" t="s">
        <v>39</v>
      </c>
    </row>
    <row r="415" spans="1:18" hidden="1" x14ac:dyDescent="0.35">
      <c r="A415" t="s">
        <v>514</v>
      </c>
      <c r="B415" t="s">
        <v>515</v>
      </c>
      <c r="C415" s="1">
        <v>45717</v>
      </c>
      <c r="D415">
        <v>70</v>
      </c>
      <c r="E415" t="s">
        <v>61</v>
      </c>
      <c r="F415" t="str">
        <f>VLOOKUP(E415,'states and regions'!A$2:B$38,2,FALSE)</f>
        <v>North West</v>
      </c>
      <c r="G415" t="s">
        <v>36</v>
      </c>
      <c r="H415" t="s">
        <v>30</v>
      </c>
      <c r="I415">
        <v>2</v>
      </c>
      <c r="J415" t="s">
        <v>22</v>
      </c>
      <c r="K415">
        <v>30</v>
      </c>
      <c r="L415" t="s">
        <v>62</v>
      </c>
      <c r="M415" s="10">
        <v>24000</v>
      </c>
      <c r="N415">
        <v>4</v>
      </c>
      <c r="O415" s="8">
        <v>96000</v>
      </c>
      <c r="P415">
        <v>60.05</v>
      </c>
      <c r="Q415" t="s">
        <v>39</v>
      </c>
    </row>
    <row r="416" spans="1:18" hidden="1" x14ac:dyDescent="0.35">
      <c r="A416" t="s">
        <v>514</v>
      </c>
      <c r="B416" t="s">
        <v>515</v>
      </c>
      <c r="C416" s="1">
        <v>45717</v>
      </c>
      <c r="D416">
        <v>70</v>
      </c>
      <c r="E416" t="s">
        <v>61</v>
      </c>
      <c r="F416" t="str">
        <f>VLOOKUP(E416,'states and regions'!A$2:B$38,2,FALSE)</f>
        <v>North West</v>
      </c>
      <c r="G416" t="s">
        <v>41</v>
      </c>
      <c r="H416" t="s">
        <v>30</v>
      </c>
      <c r="I416">
        <v>2</v>
      </c>
      <c r="J416" t="s">
        <v>22</v>
      </c>
      <c r="K416">
        <v>30</v>
      </c>
      <c r="L416" t="s">
        <v>71</v>
      </c>
      <c r="M416" s="10">
        <v>14500</v>
      </c>
      <c r="N416">
        <v>9</v>
      </c>
      <c r="O416" s="8">
        <v>130500</v>
      </c>
      <c r="P416">
        <v>13.24</v>
      </c>
      <c r="Q416" t="s">
        <v>39</v>
      </c>
    </row>
    <row r="417" spans="1:18" hidden="1" x14ac:dyDescent="0.35">
      <c r="A417" t="s">
        <v>516</v>
      </c>
      <c r="B417" t="s">
        <v>517</v>
      </c>
      <c r="C417" s="1">
        <v>45689</v>
      </c>
      <c r="D417">
        <v>51</v>
      </c>
      <c r="E417" t="s">
        <v>143</v>
      </c>
      <c r="F417" t="str">
        <f>VLOOKUP(E417,'states and regions'!A$2:B$38,2,FALSE)</f>
        <v>South South</v>
      </c>
      <c r="G417" t="s">
        <v>29</v>
      </c>
      <c r="H417" t="s">
        <v>30</v>
      </c>
      <c r="I417">
        <v>5</v>
      </c>
      <c r="J417" t="s">
        <v>55</v>
      </c>
      <c r="K417">
        <v>13</v>
      </c>
      <c r="L417" t="s">
        <v>56</v>
      </c>
      <c r="M417" s="10">
        <v>3500</v>
      </c>
      <c r="N417">
        <v>1</v>
      </c>
      <c r="O417" s="8">
        <v>3500</v>
      </c>
      <c r="P417">
        <v>136.31</v>
      </c>
      <c r="Q417" t="s">
        <v>39</v>
      </c>
    </row>
    <row r="418" spans="1:18" hidden="1" x14ac:dyDescent="0.35">
      <c r="A418" t="s">
        <v>518</v>
      </c>
      <c r="B418" t="s">
        <v>519</v>
      </c>
      <c r="C418" s="1">
        <v>45689</v>
      </c>
      <c r="D418">
        <v>53</v>
      </c>
      <c r="E418" t="s">
        <v>143</v>
      </c>
      <c r="F418" t="str">
        <f>VLOOKUP(E418,'states and regions'!A$2:B$38,2,FALSE)</f>
        <v>South South</v>
      </c>
      <c r="G418" t="s">
        <v>29</v>
      </c>
      <c r="H418" t="s">
        <v>30</v>
      </c>
      <c r="I418">
        <v>1</v>
      </c>
      <c r="J418" t="s">
        <v>37</v>
      </c>
      <c r="K418">
        <v>26</v>
      </c>
      <c r="L418" t="s">
        <v>23</v>
      </c>
      <c r="M418" s="10">
        <v>35000</v>
      </c>
      <c r="N418">
        <v>12</v>
      </c>
      <c r="O418" s="8">
        <v>420000</v>
      </c>
      <c r="P418">
        <v>181.35</v>
      </c>
      <c r="Q418" t="s">
        <v>39</v>
      </c>
    </row>
    <row r="419" spans="1:18" hidden="1" x14ac:dyDescent="0.35">
      <c r="A419" t="s">
        <v>518</v>
      </c>
      <c r="B419" t="s">
        <v>519</v>
      </c>
      <c r="C419" s="1">
        <v>45689</v>
      </c>
      <c r="D419">
        <v>53</v>
      </c>
      <c r="E419" t="s">
        <v>143</v>
      </c>
      <c r="F419" t="str">
        <f>VLOOKUP(E419,'states and regions'!A$2:B$38,2,FALSE)</f>
        <v>South South</v>
      </c>
      <c r="G419" t="s">
        <v>29</v>
      </c>
      <c r="H419" t="s">
        <v>30</v>
      </c>
      <c r="I419">
        <v>1</v>
      </c>
      <c r="J419" t="s">
        <v>37</v>
      </c>
      <c r="K419">
        <v>26</v>
      </c>
      <c r="L419" t="s">
        <v>193</v>
      </c>
      <c r="M419" s="10">
        <v>6500</v>
      </c>
      <c r="N419">
        <v>6</v>
      </c>
      <c r="O419" s="8">
        <v>39000</v>
      </c>
      <c r="P419">
        <v>60.39</v>
      </c>
      <c r="Q419" t="s">
        <v>39</v>
      </c>
    </row>
    <row r="420" spans="1:18" hidden="1" x14ac:dyDescent="0.35">
      <c r="A420" t="s">
        <v>518</v>
      </c>
      <c r="B420" t="s">
        <v>519</v>
      </c>
      <c r="C420" s="1">
        <v>45689</v>
      </c>
      <c r="D420">
        <v>53</v>
      </c>
      <c r="E420" t="s">
        <v>143</v>
      </c>
      <c r="F420" t="str">
        <f>VLOOKUP(E420,'states and regions'!A$2:B$38,2,FALSE)</f>
        <v>South South</v>
      </c>
      <c r="G420" t="s">
        <v>41</v>
      </c>
      <c r="H420" t="s">
        <v>30</v>
      </c>
      <c r="I420">
        <v>1</v>
      </c>
      <c r="J420" t="s">
        <v>37</v>
      </c>
      <c r="K420">
        <v>26</v>
      </c>
      <c r="L420" t="s">
        <v>62</v>
      </c>
      <c r="M420" s="10">
        <v>24000</v>
      </c>
      <c r="N420">
        <v>4</v>
      </c>
      <c r="O420" s="8">
        <v>96000</v>
      </c>
      <c r="P420">
        <v>36.64</v>
      </c>
      <c r="Q420" t="s">
        <v>39</v>
      </c>
    </row>
    <row r="421" spans="1:18" hidden="1" x14ac:dyDescent="0.35">
      <c r="A421" t="s">
        <v>520</v>
      </c>
      <c r="B421" t="s">
        <v>521</v>
      </c>
      <c r="C421" s="1">
        <v>45717</v>
      </c>
      <c r="D421">
        <v>32</v>
      </c>
      <c r="E421" t="s">
        <v>143</v>
      </c>
      <c r="F421" t="str">
        <f>VLOOKUP(E421,'states and regions'!A$2:B$38,2,FALSE)</f>
        <v>South South</v>
      </c>
      <c r="G421" t="s">
        <v>36</v>
      </c>
      <c r="H421" t="s">
        <v>21</v>
      </c>
      <c r="I421">
        <v>1</v>
      </c>
      <c r="J421" t="s">
        <v>37</v>
      </c>
      <c r="K421">
        <v>44</v>
      </c>
      <c r="L421" t="s">
        <v>115</v>
      </c>
      <c r="M421" s="10">
        <v>25000</v>
      </c>
      <c r="N421">
        <v>10</v>
      </c>
      <c r="O421" s="8">
        <v>250000</v>
      </c>
      <c r="P421">
        <v>52.48</v>
      </c>
      <c r="Q421" t="s">
        <v>24</v>
      </c>
      <c r="R421" t="s">
        <v>265</v>
      </c>
    </row>
    <row r="422" spans="1:18" hidden="1" x14ac:dyDescent="0.35">
      <c r="A422" t="s">
        <v>520</v>
      </c>
      <c r="B422" t="s">
        <v>521</v>
      </c>
      <c r="C422" s="1">
        <v>45717</v>
      </c>
      <c r="D422">
        <v>32</v>
      </c>
      <c r="E422" t="s">
        <v>143</v>
      </c>
      <c r="F422" t="str">
        <f>VLOOKUP(E422,'states and regions'!A$2:B$38,2,FALSE)</f>
        <v>South South</v>
      </c>
      <c r="G422" t="s">
        <v>20</v>
      </c>
      <c r="H422" t="s">
        <v>21</v>
      </c>
      <c r="I422">
        <v>1</v>
      </c>
      <c r="J422" t="s">
        <v>37</v>
      </c>
      <c r="K422">
        <v>44</v>
      </c>
      <c r="L422" t="s">
        <v>23</v>
      </c>
      <c r="M422" s="10">
        <v>35000</v>
      </c>
      <c r="N422">
        <v>16</v>
      </c>
      <c r="O422" s="8">
        <v>560000</v>
      </c>
      <c r="P422">
        <v>170.32</v>
      </c>
      <c r="Q422" t="s">
        <v>24</v>
      </c>
      <c r="R422" t="s">
        <v>265</v>
      </c>
    </row>
    <row r="423" spans="1:18" hidden="1" x14ac:dyDescent="0.35">
      <c r="A423" t="s">
        <v>520</v>
      </c>
      <c r="B423" t="s">
        <v>521</v>
      </c>
      <c r="C423" s="1">
        <v>45717</v>
      </c>
      <c r="D423">
        <v>32</v>
      </c>
      <c r="E423" t="s">
        <v>143</v>
      </c>
      <c r="F423" t="str">
        <f>VLOOKUP(E423,'states and regions'!A$2:B$38,2,FALSE)</f>
        <v>South South</v>
      </c>
      <c r="G423" t="s">
        <v>29</v>
      </c>
      <c r="H423" t="s">
        <v>21</v>
      </c>
      <c r="I423">
        <v>1</v>
      </c>
      <c r="J423" t="s">
        <v>37</v>
      </c>
      <c r="K423">
        <v>44</v>
      </c>
      <c r="L423" t="s">
        <v>102</v>
      </c>
      <c r="M423" s="10">
        <v>900</v>
      </c>
      <c r="N423">
        <v>19</v>
      </c>
      <c r="O423" s="8">
        <v>17100</v>
      </c>
      <c r="P423">
        <v>173.35</v>
      </c>
      <c r="Q423" t="s">
        <v>24</v>
      </c>
      <c r="R423" t="s">
        <v>265</v>
      </c>
    </row>
    <row r="424" spans="1:18" hidden="1" x14ac:dyDescent="0.35">
      <c r="A424" t="s">
        <v>522</v>
      </c>
      <c r="B424" t="s">
        <v>523</v>
      </c>
      <c r="C424" s="1">
        <v>45689</v>
      </c>
      <c r="D424">
        <v>76</v>
      </c>
      <c r="E424" t="s">
        <v>121</v>
      </c>
      <c r="F424" t="str">
        <f>VLOOKUP(E424,'states and regions'!A$2:B$38,2,FALSE)</f>
        <v>North Central</v>
      </c>
      <c r="G424" t="s">
        <v>20</v>
      </c>
      <c r="H424" t="s">
        <v>21</v>
      </c>
      <c r="I424">
        <v>5</v>
      </c>
      <c r="J424" t="s">
        <v>55</v>
      </c>
      <c r="K424">
        <v>56</v>
      </c>
      <c r="L424" t="s">
        <v>46</v>
      </c>
      <c r="M424" s="10">
        <v>4500</v>
      </c>
      <c r="N424">
        <v>19</v>
      </c>
      <c r="O424" s="8">
        <v>85500</v>
      </c>
      <c r="P424">
        <v>68.86</v>
      </c>
      <c r="Q424" t="s">
        <v>24</v>
      </c>
      <c r="R424" t="s">
        <v>76</v>
      </c>
    </row>
    <row r="425" spans="1:18" hidden="1" x14ac:dyDescent="0.35">
      <c r="A425" t="s">
        <v>524</v>
      </c>
      <c r="B425" t="s">
        <v>525</v>
      </c>
      <c r="C425" s="1">
        <v>45658</v>
      </c>
      <c r="D425">
        <v>34</v>
      </c>
      <c r="E425" t="s">
        <v>258</v>
      </c>
      <c r="F425" t="str">
        <f>VLOOKUP(E425,'states and regions'!A$2:B$38,2,FALSE)</f>
        <v>North Central</v>
      </c>
      <c r="G425" t="s">
        <v>36</v>
      </c>
      <c r="H425" t="s">
        <v>21</v>
      </c>
      <c r="I425">
        <v>4</v>
      </c>
      <c r="J425" t="s">
        <v>114</v>
      </c>
      <c r="K425">
        <v>50</v>
      </c>
      <c r="L425" t="s">
        <v>42</v>
      </c>
      <c r="M425" s="10">
        <v>9000</v>
      </c>
      <c r="N425">
        <v>9</v>
      </c>
      <c r="O425" s="8">
        <v>81000</v>
      </c>
      <c r="P425">
        <v>1.44</v>
      </c>
      <c r="Q425" t="s">
        <v>39</v>
      </c>
    </row>
    <row r="426" spans="1:18" hidden="1" x14ac:dyDescent="0.35">
      <c r="A426" t="s">
        <v>526</v>
      </c>
      <c r="B426" t="s">
        <v>527</v>
      </c>
      <c r="C426" s="1">
        <v>45658</v>
      </c>
      <c r="D426">
        <v>37</v>
      </c>
      <c r="E426" t="s">
        <v>28</v>
      </c>
      <c r="F426" t="str">
        <f>VLOOKUP(E426,'states and regions'!A$2:B$38,2,FALSE)</f>
        <v>North Central</v>
      </c>
      <c r="G426" t="s">
        <v>29</v>
      </c>
      <c r="H426" t="s">
        <v>30</v>
      </c>
      <c r="I426">
        <v>2</v>
      </c>
      <c r="J426" t="s">
        <v>22</v>
      </c>
      <c r="K426">
        <v>51</v>
      </c>
      <c r="L426" t="s">
        <v>31</v>
      </c>
      <c r="M426" s="10">
        <v>5500</v>
      </c>
      <c r="N426">
        <v>2</v>
      </c>
      <c r="O426" s="8">
        <v>11000</v>
      </c>
      <c r="P426">
        <v>76.97</v>
      </c>
      <c r="Q426" t="s">
        <v>39</v>
      </c>
    </row>
    <row r="427" spans="1:18" hidden="1" x14ac:dyDescent="0.35">
      <c r="A427" t="s">
        <v>526</v>
      </c>
      <c r="B427" t="s">
        <v>527</v>
      </c>
      <c r="C427" s="1">
        <v>45658</v>
      </c>
      <c r="D427">
        <v>37</v>
      </c>
      <c r="E427" t="s">
        <v>28</v>
      </c>
      <c r="F427" t="str">
        <f>VLOOKUP(E427,'states and regions'!A$2:B$38,2,FALSE)</f>
        <v>North Central</v>
      </c>
      <c r="G427" t="s">
        <v>20</v>
      </c>
      <c r="H427" t="s">
        <v>30</v>
      </c>
      <c r="I427">
        <v>2</v>
      </c>
      <c r="J427" t="s">
        <v>22</v>
      </c>
      <c r="K427">
        <v>51</v>
      </c>
      <c r="L427" t="s">
        <v>46</v>
      </c>
      <c r="M427" s="10">
        <v>4500</v>
      </c>
      <c r="N427">
        <v>1</v>
      </c>
      <c r="O427" s="8">
        <v>4500</v>
      </c>
      <c r="P427">
        <v>146.27000000000001</v>
      </c>
      <c r="Q427" t="s">
        <v>39</v>
      </c>
    </row>
    <row r="428" spans="1:18" hidden="1" x14ac:dyDescent="0.35">
      <c r="A428" t="s">
        <v>526</v>
      </c>
      <c r="B428" t="s">
        <v>527</v>
      </c>
      <c r="C428" s="1">
        <v>45658</v>
      </c>
      <c r="D428">
        <v>37</v>
      </c>
      <c r="E428" t="s">
        <v>28</v>
      </c>
      <c r="F428" t="str">
        <f>VLOOKUP(E428,'states and regions'!A$2:B$38,2,FALSE)</f>
        <v>North Central</v>
      </c>
      <c r="G428" t="s">
        <v>36</v>
      </c>
      <c r="H428" t="s">
        <v>30</v>
      </c>
      <c r="I428">
        <v>2</v>
      </c>
      <c r="J428" t="s">
        <v>22</v>
      </c>
      <c r="K428">
        <v>51</v>
      </c>
      <c r="L428" t="s">
        <v>115</v>
      </c>
      <c r="M428" s="10">
        <v>25000</v>
      </c>
      <c r="N428">
        <v>17</v>
      </c>
      <c r="O428" s="8">
        <v>425000</v>
      </c>
      <c r="P428">
        <v>151.49</v>
      </c>
      <c r="Q428" t="s">
        <v>39</v>
      </c>
    </row>
    <row r="429" spans="1:18" hidden="1" x14ac:dyDescent="0.35">
      <c r="A429" t="s">
        <v>528</v>
      </c>
      <c r="B429" t="s">
        <v>315</v>
      </c>
      <c r="C429" s="1">
        <v>45717</v>
      </c>
      <c r="D429">
        <v>18</v>
      </c>
      <c r="E429" t="s">
        <v>452</v>
      </c>
      <c r="F429" t="str">
        <f>VLOOKUP(E429,'states and regions'!A$2:B$38,2,FALSE)</f>
        <v>South West</v>
      </c>
      <c r="G429" t="s">
        <v>29</v>
      </c>
      <c r="H429" t="s">
        <v>21</v>
      </c>
      <c r="I429">
        <v>3</v>
      </c>
      <c r="J429" t="s">
        <v>50</v>
      </c>
      <c r="K429">
        <v>15</v>
      </c>
      <c r="L429" t="s">
        <v>102</v>
      </c>
      <c r="M429" s="10">
        <v>900</v>
      </c>
      <c r="N429">
        <v>10</v>
      </c>
      <c r="O429" s="8">
        <v>9000</v>
      </c>
      <c r="P429">
        <v>59.99</v>
      </c>
      <c r="Q429" t="s">
        <v>24</v>
      </c>
      <c r="R429" t="s">
        <v>167</v>
      </c>
    </row>
    <row r="430" spans="1:18" hidden="1" x14ac:dyDescent="0.35">
      <c r="A430" t="s">
        <v>529</v>
      </c>
      <c r="B430" t="s">
        <v>530</v>
      </c>
      <c r="C430" s="1">
        <v>45689</v>
      </c>
      <c r="D430">
        <v>59</v>
      </c>
      <c r="E430" t="s">
        <v>19</v>
      </c>
      <c r="F430" t="str">
        <f>VLOOKUP(E430,'states and regions'!A$2:B$38,2,FALSE)</f>
        <v>North Central</v>
      </c>
      <c r="G430" t="s">
        <v>29</v>
      </c>
      <c r="H430" t="s">
        <v>21</v>
      </c>
      <c r="I430">
        <v>3</v>
      </c>
      <c r="J430" t="s">
        <v>50</v>
      </c>
      <c r="K430">
        <v>22</v>
      </c>
      <c r="L430" t="s">
        <v>102</v>
      </c>
      <c r="M430" s="10">
        <v>900</v>
      </c>
      <c r="N430">
        <v>5</v>
      </c>
      <c r="O430" s="8">
        <v>4500</v>
      </c>
      <c r="P430">
        <v>46.07</v>
      </c>
      <c r="Q430" t="s">
        <v>39</v>
      </c>
    </row>
    <row r="431" spans="1:18" hidden="1" x14ac:dyDescent="0.35">
      <c r="A431" t="s">
        <v>531</v>
      </c>
      <c r="B431" t="s">
        <v>532</v>
      </c>
      <c r="C431" s="1">
        <v>45717</v>
      </c>
      <c r="D431">
        <v>18</v>
      </c>
      <c r="E431" t="s">
        <v>189</v>
      </c>
      <c r="F431" t="str">
        <f>VLOOKUP(E431,'states and regions'!A$2:B$38,2,FALSE)</f>
        <v>North West</v>
      </c>
      <c r="G431" t="s">
        <v>29</v>
      </c>
      <c r="H431" t="s">
        <v>21</v>
      </c>
      <c r="I431">
        <v>1</v>
      </c>
      <c r="J431" t="s">
        <v>37</v>
      </c>
      <c r="K431">
        <v>8</v>
      </c>
      <c r="L431" t="s">
        <v>102</v>
      </c>
      <c r="M431" s="10">
        <v>900</v>
      </c>
      <c r="N431">
        <v>1</v>
      </c>
      <c r="O431" s="8">
        <v>900</v>
      </c>
      <c r="P431">
        <v>132.56</v>
      </c>
      <c r="Q431" t="s">
        <v>39</v>
      </c>
    </row>
    <row r="432" spans="1:18" hidden="1" x14ac:dyDescent="0.35">
      <c r="A432" t="s">
        <v>533</v>
      </c>
      <c r="B432" t="s">
        <v>534</v>
      </c>
      <c r="C432" s="1">
        <v>45658</v>
      </c>
      <c r="D432">
        <v>30</v>
      </c>
      <c r="E432" t="s">
        <v>110</v>
      </c>
      <c r="F432" t="str">
        <f>VLOOKUP(E432,'states and regions'!A$2:B$38,2,FALSE)</f>
        <v>North Central</v>
      </c>
      <c r="G432" t="s">
        <v>29</v>
      </c>
      <c r="H432" t="s">
        <v>30</v>
      </c>
      <c r="I432">
        <v>5</v>
      </c>
      <c r="J432" t="s">
        <v>55</v>
      </c>
      <c r="K432">
        <v>25</v>
      </c>
      <c r="L432" t="s">
        <v>58</v>
      </c>
      <c r="M432" s="10">
        <v>16000</v>
      </c>
      <c r="N432">
        <v>4</v>
      </c>
      <c r="O432" s="8">
        <v>64000</v>
      </c>
      <c r="P432">
        <v>60.57</v>
      </c>
      <c r="Q432" t="s">
        <v>24</v>
      </c>
      <c r="R432" t="s">
        <v>284</v>
      </c>
    </row>
    <row r="433" spans="1:18" hidden="1" x14ac:dyDescent="0.35">
      <c r="A433" t="s">
        <v>535</v>
      </c>
      <c r="B433" t="s">
        <v>536</v>
      </c>
      <c r="C433" s="1">
        <v>45658</v>
      </c>
      <c r="D433">
        <v>50</v>
      </c>
      <c r="E433" t="s">
        <v>140</v>
      </c>
      <c r="F433" t="str">
        <f>VLOOKUP(E433,'states and regions'!A$2:B$38,2,FALSE)</f>
        <v>North East</v>
      </c>
      <c r="G433" t="s">
        <v>36</v>
      </c>
      <c r="H433" t="s">
        <v>30</v>
      </c>
      <c r="I433">
        <v>5</v>
      </c>
      <c r="J433" t="s">
        <v>55</v>
      </c>
      <c r="K433">
        <v>54</v>
      </c>
      <c r="L433" t="s">
        <v>38</v>
      </c>
      <c r="M433" s="10">
        <v>20000</v>
      </c>
      <c r="N433">
        <v>16</v>
      </c>
      <c r="O433" s="8">
        <v>320000</v>
      </c>
      <c r="P433">
        <v>157.06</v>
      </c>
      <c r="Q433" t="s">
        <v>39</v>
      </c>
    </row>
    <row r="434" spans="1:18" hidden="1" x14ac:dyDescent="0.35">
      <c r="A434" t="s">
        <v>537</v>
      </c>
      <c r="B434" t="s">
        <v>538</v>
      </c>
      <c r="C434" s="1">
        <v>45689</v>
      </c>
      <c r="D434">
        <v>41</v>
      </c>
      <c r="E434" t="s">
        <v>143</v>
      </c>
      <c r="F434" t="str">
        <f>VLOOKUP(E434,'states and regions'!A$2:B$38,2,FALSE)</f>
        <v>South South</v>
      </c>
      <c r="G434" t="s">
        <v>29</v>
      </c>
      <c r="H434" t="s">
        <v>21</v>
      </c>
      <c r="I434">
        <v>3</v>
      </c>
      <c r="J434" t="s">
        <v>50</v>
      </c>
      <c r="K434">
        <v>23</v>
      </c>
      <c r="L434" t="s">
        <v>23</v>
      </c>
      <c r="M434" s="10">
        <v>35000</v>
      </c>
      <c r="N434">
        <v>1</v>
      </c>
      <c r="O434" s="8">
        <v>35000</v>
      </c>
      <c r="P434">
        <v>66.459999999999994</v>
      </c>
      <c r="Q434" t="s">
        <v>24</v>
      </c>
      <c r="R434" t="s">
        <v>25</v>
      </c>
    </row>
    <row r="435" spans="1:18" hidden="1" x14ac:dyDescent="0.35">
      <c r="A435" t="s">
        <v>537</v>
      </c>
      <c r="B435" t="s">
        <v>538</v>
      </c>
      <c r="C435" s="1">
        <v>45689</v>
      </c>
      <c r="D435">
        <v>41</v>
      </c>
      <c r="E435" t="s">
        <v>143</v>
      </c>
      <c r="F435" t="str">
        <f>VLOOKUP(E435,'states and regions'!A$2:B$38,2,FALSE)</f>
        <v>South South</v>
      </c>
      <c r="G435" t="s">
        <v>36</v>
      </c>
      <c r="H435" t="s">
        <v>21</v>
      </c>
      <c r="I435">
        <v>3</v>
      </c>
      <c r="J435" t="s">
        <v>50</v>
      </c>
      <c r="K435">
        <v>23</v>
      </c>
      <c r="L435" t="s">
        <v>42</v>
      </c>
      <c r="M435" s="10">
        <v>9000</v>
      </c>
      <c r="N435">
        <v>4</v>
      </c>
      <c r="O435" s="8">
        <v>36000</v>
      </c>
      <c r="P435">
        <v>134.49</v>
      </c>
      <c r="Q435" t="s">
        <v>24</v>
      </c>
      <c r="R435" t="s">
        <v>25</v>
      </c>
    </row>
    <row r="436" spans="1:18" hidden="1" x14ac:dyDescent="0.35">
      <c r="A436" t="s">
        <v>539</v>
      </c>
      <c r="B436" t="s">
        <v>540</v>
      </c>
      <c r="C436" s="1">
        <v>45658</v>
      </c>
      <c r="D436">
        <v>35</v>
      </c>
      <c r="E436" t="s">
        <v>299</v>
      </c>
      <c r="F436" t="str">
        <f>VLOOKUP(E436,'states and regions'!A$2:B$38,2,FALSE)</f>
        <v>North West</v>
      </c>
      <c r="G436" t="s">
        <v>36</v>
      </c>
      <c r="H436" t="s">
        <v>21</v>
      </c>
      <c r="I436">
        <v>3</v>
      </c>
      <c r="J436" t="s">
        <v>50</v>
      </c>
      <c r="K436">
        <v>47</v>
      </c>
      <c r="L436" t="s">
        <v>57</v>
      </c>
      <c r="M436" s="10">
        <v>150000</v>
      </c>
      <c r="N436">
        <v>6</v>
      </c>
      <c r="O436" s="8">
        <v>900000</v>
      </c>
      <c r="P436">
        <v>10.49</v>
      </c>
      <c r="Q436" t="s">
        <v>39</v>
      </c>
    </row>
    <row r="437" spans="1:18" hidden="1" x14ac:dyDescent="0.35">
      <c r="A437" t="s">
        <v>539</v>
      </c>
      <c r="B437" t="s">
        <v>540</v>
      </c>
      <c r="C437" s="1">
        <v>45658</v>
      </c>
      <c r="D437">
        <v>35</v>
      </c>
      <c r="E437" t="s">
        <v>299</v>
      </c>
      <c r="F437" t="str">
        <f>VLOOKUP(E437,'states and regions'!A$2:B$38,2,FALSE)</f>
        <v>North West</v>
      </c>
      <c r="G437" t="s">
        <v>20</v>
      </c>
      <c r="H437" t="s">
        <v>21</v>
      </c>
      <c r="I437">
        <v>3</v>
      </c>
      <c r="J437" t="s">
        <v>50</v>
      </c>
      <c r="K437">
        <v>47</v>
      </c>
      <c r="L437" t="s">
        <v>58</v>
      </c>
      <c r="M437" s="10">
        <v>16000</v>
      </c>
      <c r="N437">
        <v>12</v>
      </c>
      <c r="O437" s="8">
        <v>192000</v>
      </c>
      <c r="P437">
        <v>170.52</v>
      </c>
      <c r="Q437" t="s">
        <v>39</v>
      </c>
    </row>
    <row r="438" spans="1:18" hidden="1" x14ac:dyDescent="0.35">
      <c r="A438" t="s">
        <v>541</v>
      </c>
      <c r="B438" t="s">
        <v>542</v>
      </c>
      <c r="C438" s="1">
        <v>45658</v>
      </c>
      <c r="D438">
        <v>70</v>
      </c>
      <c r="E438" t="s">
        <v>176</v>
      </c>
      <c r="F438" t="str">
        <f>VLOOKUP(E438,'states and regions'!A$2:B$38,2,FALSE)</f>
        <v>South South</v>
      </c>
      <c r="G438" t="s">
        <v>20</v>
      </c>
      <c r="H438" t="s">
        <v>21</v>
      </c>
      <c r="I438">
        <v>1</v>
      </c>
      <c r="J438" t="s">
        <v>37</v>
      </c>
      <c r="K438">
        <v>55</v>
      </c>
      <c r="L438" t="s">
        <v>23</v>
      </c>
      <c r="M438" s="10">
        <v>35000</v>
      </c>
      <c r="N438">
        <v>9</v>
      </c>
      <c r="O438" s="8">
        <v>315000</v>
      </c>
      <c r="P438">
        <v>191.04</v>
      </c>
      <c r="Q438" t="s">
        <v>39</v>
      </c>
    </row>
    <row r="439" spans="1:18" hidden="1" x14ac:dyDescent="0.35">
      <c r="A439" t="s">
        <v>541</v>
      </c>
      <c r="B439" t="s">
        <v>542</v>
      </c>
      <c r="C439" s="1">
        <v>45658</v>
      </c>
      <c r="D439">
        <v>70</v>
      </c>
      <c r="E439" t="s">
        <v>176</v>
      </c>
      <c r="F439" t="str">
        <f>VLOOKUP(E439,'states and regions'!A$2:B$38,2,FALSE)</f>
        <v>South South</v>
      </c>
      <c r="G439" t="s">
        <v>29</v>
      </c>
      <c r="H439" t="s">
        <v>21</v>
      </c>
      <c r="I439">
        <v>1</v>
      </c>
      <c r="J439" t="s">
        <v>37</v>
      </c>
      <c r="K439">
        <v>55</v>
      </c>
      <c r="L439" t="s">
        <v>83</v>
      </c>
      <c r="M439" s="10">
        <v>1000</v>
      </c>
      <c r="N439">
        <v>11</v>
      </c>
      <c r="O439" s="8">
        <v>11000</v>
      </c>
      <c r="P439">
        <v>74.84</v>
      </c>
      <c r="Q439" t="s">
        <v>39</v>
      </c>
    </row>
    <row r="440" spans="1:18" hidden="1" x14ac:dyDescent="0.35">
      <c r="A440" t="s">
        <v>541</v>
      </c>
      <c r="B440" t="s">
        <v>542</v>
      </c>
      <c r="C440" s="1">
        <v>45658</v>
      </c>
      <c r="D440">
        <v>70</v>
      </c>
      <c r="E440" t="s">
        <v>176</v>
      </c>
      <c r="F440" t="str">
        <f>VLOOKUP(E440,'states and regions'!A$2:B$38,2,FALSE)</f>
        <v>South South</v>
      </c>
      <c r="G440" t="s">
        <v>36</v>
      </c>
      <c r="H440" t="s">
        <v>21</v>
      </c>
      <c r="I440">
        <v>1</v>
      </c>
      <c r="J440" t="s">
        <v>37</v>
      </c>
      <c r="K440">
        <v>55</v>
      </c>
      <c r="L440" t="s">
        <v>65</v>
      </c>
      <c r="M440" s="10">
        <v>30000</v>
      </c>
      <c r="N440">
        <v>13</v>
      </c>
      <c r="O440" s="8">
        <v>390000</v>
      </c>
      <c r="P440">
        <v>23.21</v>
      </c>
      <c r="Q440" t="s">
        <v>39</v>
      </c>
    </row>
    <row r="441" spans="1:18" hidden="1" x14ac:dyDescent="0.35">
      <c r="A441" t="s">
        <v>543</v>
      </c>
      <c r="B441" t="s">
        <v>544</v>
      </c>
      <c r="C441" s="1">
        <v>45689</v>
      </c>
      <c r="D441">
        <v>50</v>
      </c>
      <c r="E441" t="s">
        <v>61</v>
      </c>
      <c r="F441" t="str">
        <f>VLOOKUP(E441,'states and regions'!A$2:B$38,2,FALSE)</f>
        <v>North West</v>
      </c>
      <c r="G441" t="s">
        <v>41</v>
      </c>
      <c r="H441" t="s">
        <v>30</v>
      </c>
      <c r="I441">
        <v>2</v>
      </c>
      <c r="J441" t="s">
        <v>22</v>
      </c>
      <c r="K441">
        <v>52</v>
      </c>
      <c r="L441" t="s">
        <v>71</v>
      </c>
      <c r="M441" s="10">
        <v>14500</v>
      </c>
      <c r="N441">
        <v>16</v>
      </c>
      <c r="O441" s="8">
        <v>232000</v>
      </c>
      <c r="P441">
        <v>182.29</v>
      </c>
      <c r="Q441" t="s">
        <v>24</v>
      </c>
      <c r="R441" t="s">
        <v>284</v>
      </c>
    </row>
    <row r="442" spans="1:18" hidden="1" x14ac:dyDescent="0.35">
      <c r="A442" t="s">
        <v>543</v>
      </c>
      <c r="B442" t="s">
        <v>544</v>
      </c>
      <c r="C442" s="1">
        <v>45689</v>
      </c>
      <c r="D442">
        <v>50</v>
      </c>
      <c r="E442" t="s">
        <v>61</v>
      </c>
      <c r="F442" t="str">
        <f>VLOOKUP(E442,'states and regions'!A$2:B$38,2,FALSE)</f>
        <v>North West</v>
      </c>
      <c r="G442" t="s">
        <v>29</v>
      </c>
      <c r="H442" t="s">
        <v>30</v>
      </c>
      <c r="I442">
        <v>2</v>
      </c>
      <c r="J442" t="s">
        <v>22</v>
      </c>
      <c r="K442">
        <v>52</v>
      </c>
      <c r="L442" t="s">
        <v>31</v>
      </c>
      <c r="M442" s="10">
        <v>5500</v>
      </c>
      <c r="N442">
        <v>13</v>
      </c>
      <c r="O442" s="8">
        <v>71500</v>
      </c>
      <c r="P442">
        <v>36.659999999999997</v>
      </c>
      <c r="Q442" t="s">
        <v>24</v>
      </c>
      <c r="R442" t="s">
        <v>284</v>
      </c>
    </row>
    <row r="443" spans="1:18" hidden="1" x14ac:dyDescent="0.35">
      <c r="A443" t="s">
        <v>543</v>
      </c>
      <c r="B443" t="s">
        <v>544</v>
      </c>
      <c r="C443" s="1">
        <v>45689</v>
      </c>
      <c r="D443">
        <v>50</v>
      </c>
      <c r="E443" t="s">
        <v>61</v>
      </c>
      <c r="F443" t="str">
        <f>VLOOKUP(E443,'states and regions'!A$2:B$38,2,FALSE)</f>
        <v>North West</v>
      </c>
      <c r="G443" t="s">
        <v>36</v>
      </c>
      <c r="H443" t="s">
        <v>30</v>
      </c>
      <c r="I443">
        <v>2</v>
      </c>
      <c r="J443" t="s">
        <v>22</v>
      </c>
      <c r="K443">
        <v>52</v>
      </c>
      <c r="L443" t="s">
        <v>115</v>
      </c>
      <c r="M443" s="10">
        <v>25000</v>
      </c>
      <c r="N443">
        <v>5</v>
      </c>
      <c r="O443" s="8">
        <v>125000</v>
      </c>
      <c r="P443">
        <v>122.47</v>
      </c>
      <c r="Q443" t="s">
        <v>24</v>
      </c>
      <c r="R443" t="s">
        <v>284</v>
      </c>
    </row>
    <row r="444" spans="1:18" hidden="1" x14ac:dyDescent="0.35">
      <c r="A444" t="s">
        <v>545</v>
      </c>
      <c r="B444" t="s">
        <v>546</v>
      </c>
      <c r="C444" s="1">
        <v>45658</v>
      </c>
      <c r="D444">
        <v>78</v>
      </c>
      <c r="E444" t="s">
        <v>176</v>
      </c>
      <c r="F444" t="str">
        <f>VLOOKUP(E444,'states and regions'!A$2:B$38,2,FALSE)</f>
        <v>South South</v>
      </c>
      <c r="G444" t="s">
        <v>29</v>
      </c>
      <c r="H444" t="s">
        <v>30</v>
      </c>
      <c r="I444">
        <v>1</v>
      </c>
      <c r="J444" t="s">
        <v>37</v>
      </c>
      <c r="K444">
        <v>29</v>
      </c>
      <c r="L444" t="s">
        <v>51</v>
      </c>
      <c r="M444" s="10">
        <v>9000</v>
      </c>
      <c r="N444">
        <v>20</v>
      </c>
      <c r="O444" s="8">
        <v>180000</v>
      </c>
      <c r="P444">
        <v>104.06</v>
      </c>
      <c r="Q444" t="s">
        <v>24</v>
      </c>
      <c r="R444" t="s">
        <v>96</v>
      </c>
    </row>
    <row r="445" spans="1:18" x14ac:dyDescent="0.35">
      <c r="A445" t="s">
        <v>547</v>
      </c>
      <c r="B445" t="s">
        <v>548</v>
      </c>
      <c r="C445" s="1">
        <v>45689</v>
      </c>
      <c r="D445">
        <v>71</v>
      </c>
      <c r="E445" t="s">
        <v>70</v>
      </c>
      <c r="F445" t="str">
        <f>VLOOKUP(E445,'states and regions'!A$2:B$38,2,FALSE)</f>
        <v>South East</v>
      </c>
      <c r="G445" t="s">
        <v>41</v>
      </c>
      <c r="H445" t="s">
        <v>30</v>
      </c>
      <c r="I445">
        <v>2</v>
      </c>
      <c r="J445" t="s">
        <v>22</v>
      </c>
      <c r="K445">
        <v>23</v>
      </c>
      <c r="L445" t="s">
        <v>62</v>
      </c>
      <c r="M445" s="10">
        <v>24000</v>
      </c>
      <c r="N445">
        <v>16</v>
      </c>
      <c r="O445" s="8">
        <v>384000</v>
      </c>
      <c r="P445">
        <v>169.84</v>
      </c>
      <c r="Q445" t="s">
        <v>39</v>
      </c>
    </row>
    <row r="446" spans="1:18" x14ac:dyDescent="0.35">
      <c r="A446" t="s">
        <v>547</v>
      </c>
      <c r="B446" t="s">
        <v>548</v>
      </c>
      <c r="C446" s="1">
        <v>45689</v>
      </c>
      <c r="D446">
        <v>71</v>
      </c>
      <c r="E446" t="s">
        <v>70</v>
      </c>
      <c r="F446" t="str">
        <f>VLOOKUP(E446,'states and regions'!A$2:B$38,2,FALSE)</f>
        <v>South East</v>
      </c>
      <c r="G446" t="s">
        <v>29</v>
      </c>
      <c r="H446" t="s">
        <v>30</v>
      </c>
      <c r="I446">
        <v>2</v>
      </c>
      <c r="J446" t="s">
        <v>22</v>
      </c>
      <c r="K446">
        <v>23</v>
      </c>
      <c r="L446" t="s">
        <v>164</v>
      </c>
      <c r="M446" s="10">
        <v>600</v>
      </c>
      <c r="N446">
        <v>16</v>
      </c>
      <c r="O446" s="8">
        <v>9600</v>
      </c>
      <c r="P446">
        <v>15.44</v>
      </c>
      <c r="Q446" t="s">
        <v>39</v>
      </c>
    </row>
    <row r="447" spans="1:18" x14ac:dyDescent="0.35">
      <c r="A447" t="s">
        <v>547</v>
      </c>
      <c r="B447" t="s">
        <v>548</v>
      </c>
      <c r="C447" s="1">
        <v>45689</v>
      </c>
      <c r="D447">
        <v>71</v>
      </c>
      <c r="E447" t="s">
        <v>70</v>
      </c>
      <c r="F447" t="str">
        <f>VLOOKUP(E447,'states and regions'!A$2:B$38,2,FALSE)</f>
        <v>South East</v>
      </c>
      <c r="G447" t="s">
        <v>36</v>
      </c>
      <c r="H447" t="s">
        <v>30</v>
      </c>
      <c r="I447">
        <v>2</v>
      </c>
      <c r="J447" t="s">
        <v>22</v>
      </c>
      <c r="K447">
        <v>23</v>
      </c>
      <c r="L447" t="s">
        <v>115</v>
      </c>
      <c r="M447" s="10">
        <v>25000</v>
      </c>
      <c r="N447">
        <v>9</v>
      </c>
      <c r="O447" s="8">
        <v>225000</v>
      </c>
      <c r="P447">
        <v>48.56</v>
      </c>
      <c r="Q447" t="s">
        <v>39</v>
      </c>
    </row>
    <row r="448" spans="1:18" hidden="1" x14ac:dyDescent="0.35">
      <c r="A448" t="s">
        <v>549</v>
      </c>
      <c r="B448" t="s">
        <v>550</v>
      </c>
      <c r="C448" s="1">
        <v>45689</v>
      </c>
      <c r="D448">
        <v>80</v>
      </c>
      <c r="E448" t="s">
        <v>113</v>
      </c>
      <c r="F448" t="str">
        <f>VLOOKUP(E448,'states and regions'!A$2:B$38,2,FALSE)</f>
        <v>South West</v>
      </c>
      <c r="G448" t="s">
        <v>29</v>
      </c>
      <c r="H448" t="s">
        <v>30</v>
      </c>
      <c r="I448">
        <v>1</v>
      </c>
      <c r="J448" t="s">
        <v>37</v>
      </c>
      <c r="K448">
        <v>26</v>
      </c>
      <c r="L448" t="s">
        <v>31</v>
      </c>
      <c r="M448" s="10">
        <v>5500</v>
      </c>
      <c r="N448">
        <v>16</v>
      </c>
      <c r="O448" s="8">
        <v>88000</v>
      </c>
      <c r="P448">
        <v>63.55</v>
      </c>
      <c r="Q448" t="s">
        <v>39</v>
      </c>
    </row>
    <row r="449" spans="1:18" hidden="1" x14ac:dyDescent="0.35">
      <c r="A449" t="s">
        <v>549</v>
      </c>
      <c r="B449" t="s">
        <v>550</v>
      </c>
      <c r="C449" s="1">
        <v>45689</v>
      </c>
      <c r="D449">
        <v>80</v>
      </c>
      <c r="E449" t="s">
        <v>113</v>
      </c>
      <c r="F449" t="str">
        <f>VLOOKUP(E449,'states and regions'!A$2:B$38,2,FALSE)</f>
        <v>South West</v>
      </c>
      <c r="G449" t="s">
        <v>41</v>
      </c>
      <c r="H449" t="s">
        <v>30</v>
      </c>
      <c r="I449">
        <v>1</v>
      </c>
      <c r="J449" t="s">
        <v>37</v>
      </c>
      <c r="K449">
        <v>26</v>
      </c>
      <c r="L449" t="s">
        <v>42</v>
      </c>
      <c r="M449" s="10">
        <v>9000</v>
      </c>
      <c r="N449">
        <v>14</v>
      </c>
      <c r="O449" s="8">
        <v>126000</v>
      </c>
      <c r="P449">
        <v>20.98</v>
      </c>
      <c r="Q449" t="s">
        <v>39</v>
      </c>
    </row>
    <row r="450" spans="1:18" hidden="1" x14ac:dyDescent="0.35">
      <c r="A450" t="s">
        <v>549</v>
      </c>
      <c r="B450" t="s">
        <v>550</v>
      </c>
      <c r="C450" s="1">
        <v>45689</v>
      </c>
      <c r="D450">
        <v>80</v>
      </c>
      <c r="E450" t="s">
        <v>113</v>
      </c>
      <c r="F450" t="str">
        <f>VLOOKUP(E450,'states and regions'!A$2:B$38,2,FALSE)</f>
        <v>South West</v>
      </c>
      <c r="G450" t="s">
        <v>29</v>
      </c>
      <c r="H450" t="s">
        <v>30</v>
      </c>
      <c r="I450">
        <v>1</v>
      </c>
      <c r="J450" t="s">
        <v>37</v>
      </c>
      <c r="K450">
        <v>26</v>
      </c>
      <c r="L450" t="s">
        <v>58</v>
      </c>
      <c r="M450" s="10">
        <v>16000</v>
      </c>
      <c r="N450">
        <v>1</v>
      </c>
      <c r="O450" s="8">
        <v>16000</v>
      </c>
      <c r="P450">
        <v>111.65</v>
      </c>
      <c r="Q450" t="s">
        <v>39</v>
      </c>
    </row>
    <row r="451" spans="1:18" hidden="1" x14ac:dyDescent="0.35">
      <c r="A451" t="s">
        <v>551</v>
      </c>
      <c r="B451" t="s">
        <v>552</v>
      </c>
      <c r="C451" s="1">
        <v>45689</v>
      </c>
      <c r="D451">
        <v>54</v>
      </c>
      <c r="E451" t="s">
        <v>189</v>
      </c>
      <c r="F451" t="str">
        <f>VLOOKUP(E451,'states and regions'!A$2:B$38,2,FALSE)</f>
        <v>North West</v>
      </c>
      <c r="G451" t="s">
        <v>20</v>
      </c>
      <c r="H451" t="s">
        <v>21</v>
      </c>
      <c r="I451">
        <v>3</v>
      </c>
      <c r="J451" t="s">
        <v>50</v>
      </c>
      <c r="K451">
        <v>42</v>
      </c>
      <c r="L451" t="s">
        <v>23</v>
      </c>
      <c r="M451" s="10">
        <v>35000</v>
      </c>
      <c r="N451">
        <v>20</v>
      </c>
      <c r="O451" s="8">
        <v>700000</v>
      </c>
      <c r="P451">
        <v>66.73</v>
      </c>
      <c r="Q451" t="s">
        <v>39</v>
      </c>
    </row>
    <row r="452" spans="1:18" hidden="1" x14ac:dyDescent="0.35">
      <c r="A452" t="s">
        <v>553</v>
      </c>
      <c r="B452" t="s">
        <v>554</v>
      </c>
      <c r="C452" s="1">
        <v>45689</v>
      </c>
      <c r="D452">
        <v>62</v>
      </c>
      <c r="E452" t="s">
        <v>198</v>
      </c>
      <c r="F452" t="str">
        <f>VLOOKUP(E452,'states and regions'!A$2:B$38,2,FALSE)</f>
        <v>North Central</v>
      </c>
      <c r="G452" t="s">
        <v>36</v>
      </c>
      <c r="H452" t="s">
        <v>21</v>
      </c>
      <c r="I452">
        <v>1</v>
      </c>
      <c r="J452" t="s">
        <v>37</v>
      </c>
      <c r="K452">
        <v>7</v>
      </c>
      <c r="L452" t="s">
        <v>38</v>
      </c>
      <c r="M452" s="10">
        <v>20000</v>
      </c>
      <c r="N452">
        <v>6</v>
      </c>
      <c r="O452" s="8">
        <v>120000</v>
      </c>
      <c r="P452">
        <v>9.6300000000000008</v>
      </c>
      <c r="Q452" t="s">
        <v>39</v>
      </c>
    </row>
    <row r="453" spans="1:18" hidden="1" x14ac:dyDescent="0.35">
      <c r="A453" t="s">
        <v>553</v>
      </c>
      <c r="B453" t="s">
        <v>554</v>
      </c>
      <c r="C453" s="1">
        <v>45689</v>
      </c>
      <c r="D453">
        <v>62</v>
      </c>
      <c r="E453" t="s">
        <v>198</v>
      </c>
      <c r="F453" t="str">
        <f>VLOOKUP(E453,'states and regions'!A$2:B$38,2,FALSE)</f>
        <v>North Central</v>
      </c>
      <c r="G453" t="s">
        <v>29</v>
      </c>
      <c r="H453" t="s">
        <v>21</v>
      </c>
      <c r="I453">
        <v>1</v>
      </c>
      <c r="J453" t="s">
        <v>37</v>
      </c>
      <c r="K453">
        <v>7</v>
      </c>
      <c r="L453" t="s">
        <v>31</v>
      </c>
      <c r="M453" s="10">
        <v>5500</v>
      </c>
      <c r="N453">
        <v>14</v>
      </c>
      <c r="O453" s="8">
        <v>77000</v>
      </c>
      <c r="P453">
        <v>28.52</v>
      </c>
      <c r="Q453" t="s">
        <v>39</v>
      </c>
    </row>
    <row r="454" spans="1:18" hidden="1" x14ac:dyDescent="0.35">
      <c r="A454" t="s">
        <v>553</v>
      </c>
      <c r="B454" t="s">
        <v>554</v>
      </c>
      <c r="C454" s="1">
        <v>45689</v>
      </c>
      <c r="D454">
        <v>62</v>
      </c>
      <c r="E454" t="s">
        <v>198</v>
      </c>
      <c r="F454" t="str">
        <f>VLOOKUP(E454,'states and regions'!A$2:B$38,2,FALSE)</f>
        <v>North Central</v>
      </c>
      <c r="G454" t="s">
        <v>20</v>
      </c>
      <c r="H454" t="s">
        <v>21</v>
      </c>
      <c r="I454">
        <v>1</v>
      </c>
      <c r="J454" t="s">
        <v>37</v>
      </c>
      <c r="K454">
        <v>7</v>
      </c>
      <c r="L454" t="s">
        <v>58</v>
      </c>
      <c r="M454" s="10">
        <v>16000</v>
      </c>
      <c r="N454">
        <v>7</v>
      </c>
      <c r="O454" s="8">
        <v>112000</v>
      </c>
      <c r="P454">
        <v>51.23</v>
      </c>
      <c r="Q454" t="s">
        <v>39</v>
      </c>
    </row>
    <row r="455" spans="1:18" hidden="1" x14ac:dyDescent="0.35">
      <c r="A455" t="s">
        <v>555</v>
      </c>
      <c r="B455" t="s">
        <v>556</v>
      </c>
      <c r="C455" s="1">
        <v>45689</v>
      </c>
      <c r="D455">
        <v>31</v>
      </c>
      <c r="E455" t="s">
        <v>82</v>
      </c>
      <c r="F455" t="str">
        <f>VLOOKUP(E455,'states and regions'!A$2:B$38,2,FALSE)</f>
        <v>North West</v>
      </c>
      <c r="G455" t="s">
        <v>41</v>
      </c>
      <c r="H455" t="s">
        <v>21</v>
      </c>
      <c r="I455">
        <v>3</v>
      </c>
      <c r="J455" t="s">
        <v>50</v>
      </c>
      <c r="K455">
        <v>30</v>
      </c>
      <c r="L455" t="s">
        <v>71</v>
      </c>
      <c r="M455" s="10">
        <v>14500</v>
      </c>
      <c r="N455">
        <v>19</v>
      </c>
      <c r="O455" s="8">
        <v>275500</v>
      </c>
      <c r="P455">
        <v>91.75</v>
      </c>
      <c r="Q455" t="s">
        <v>24</v>
      </c>
      <c r="R455" t="s">
        <v>167</v>
      </c>
    </row>
    <row r="456" spans="1:18" hidden="1" x14ac:dyDescent="0.35">
      <c r="A456" t="s">
        <v>557</v>
      </c>
      <c r="B456" t="s">
        <v>558</v>
      </c>
      <c r="C456" s="1">
        <v>45658</v>
      </c>
      <c r="D456">
        <v>33</v>
      </c>
      <c r="E456" t="s">
        <v>90</v>
      </c>
      <c r="F456" t="str">
        <f>VLOOKUP(E456,'states and regions'!A$2:B$38,2,FALSE)</f>
        <v>North East</v>
      </c>
      <c r="G456" t="s">
        <v>29</v>
      </c>
      <c r="H456" t="s">
        <v>21</v>
      </c>
      <c r="I456">
        <v>5</v>
      </c>
      <c r="J456" t="s">
        <v>55</v>
      </c>
      <c r="K456">
        <v>34</v>
      </c>
      <c r="L456" t="s">
        <v>164</v>
      </c>
      <c r="M456" s="10">
        <v>600</v>
      </c>
      <c r="N456">
        <v>5</v>
      </c>
      <c r="O456" s="8">
        <v>3000</v>
      </c>
      <c r="P456">
        <v>146.22999999999999</v>
      </c>
      <c r="Q456" t="s">
        <v>39</v>
      </c>
    </row>
    <row r="457" spans="1:18" hidden="1" x14ac:dyDescent="0.35">
      <c r="A457" t="s">
        <v>557</v>
      </c>
      <c r="B457" t="s">
        <v>558</v>
      </c>
      <c r="C457" s="1">
        <v>45658</v>
      </c>
      <c r="D457">
        <v>33</v>
      </c>
      <c r="E457" t="s">
        <v>90</v>
      </c>
      <c r="F457" t="str">
        <f>VLOOKUP(E457,'states and regions'!A$2:B$38,2,FALSE)</f>
        <v>North East</v>
      </c>
      <c r="G457" t="s">
        <v>36</v>
      </c>
      <c r="H457" t="s">
        <v>21</v>
      </c>
      <c r="I457">
        <v>5</v>
      </c>
      <c r="J457" t="s">
        <v>55</v>
      </c>
      <c r="K457">
        <v>34</v>
      </c>
      <c r="L457" t="s">
        <v>38</v>
      </c>
      <c r="M457" s="10">
        <v>20000</v>
      </c>
      <c r="N457">
        <v>20</v>
      </c>
      <c r="O457" s="8">
        <v>400000</v>
      </c>
      <c r="P457">
        <v>77.790000000000006</v>
      </c>
      <c r="Q457" t="s">
        <v>39</v>
      </c>
    </row>
    <row r="458" spans="1:18" hidden="1" x14ac:dyDescent="0.35">
      <c r="A458" t="s">
        <v>557</v>
      </c>
      <c r="B458" t="s">
        <v>558</v>
      </c>
      <c r="C458" s="1">
        <v>45658</v>
      </c>
      <c r="D458">
        <v>33</v>
      </c>
      <c r="E458" t="s">
        <v>90</v>
      </c>
      <c r="F458" t="str">
        <f>VLOOKUP(E458,'states and regions'!A$2:B$38,2,FALSE)</f>
        <v>North East</v>
      </c>
      <c r="G458" t="s">
        <v>41</v>
      </c>
      <c r="H458" t="s">
        <v>21</v>
      </c>
      <c r="I458">
        <v>5</v>
      </c>
      <c r="J458" t="s">
        <v>55</v>
      </c>
      <c r="K458">
        <v>34</v>
      </c>
      <c r="L458" t="s">
        <v>62</v>
      </c>
      <c r="M458" s="10">
        <v>24000</v>
      </c>
      <c r="N458">
        <v>17</v>
      </c>
      <c r="O458" s="8">
        <v>408000</v>
      </c>
      <c r="P458">
        <v>176.6</v>
      </c>
      <c r="Q458" t="s">
        <v>39</v>
      </c>
    </row>
    <row r="459" spans="1:18" x14ac:dyDescent="0.35">
      <c r="A459" t="s">
        <v>559</v>
      </c>
      <c r="B459" t="s">
        <v>560</v>
      </c>
      <c r="C459" s="1">
        <v>45717</v>
      </c>
      <c r="D459">
        <v>69</v>
      </c>
      <c r="E459" t="s">
        <v>70</v>
      </c>
      <c r="F459" t="str">
        <f>VLOOKUP(E459,'states and regions'!A$2:B$38,2,FALSE)</f>
        <v>South East</v>
      </c>
      <c r="G459" t="s">
        <v>29</v>
      </c>
      <c r="H459" t="s">
        <v>30</v>
      </c>
      <c r="I459">
        <v>3</v>
      </c>
      <c r="J459" t="s">
        <v>50</v>
      </c>
      <c r="K459">
        <v>26</v>
      </c>
      <c r="L459" t="s">
        <v>23</v>
      </c>
      <c r="M459" s="10">
        <v>35000</v>
      </c>
      <c r="N459">
        <v>17</v>
      </c>
      <c r="O459" s="8">
        <v>595000</v>
      </c>
      <c r="P459">
        <v>120.7</v>
      </c>
      <c r="Q459" t="s">
        <v>39</v>
      </c>
    </row>
    <row r="460" spans="1:18" hidden="1" x14ac:dyDescent="0.35">
      <c r="A460" t="s">
        <v>561</v>
      </c>
      <c r="B460" t="s">
        <v>562</v>
      </c>
      <c r="C460" s="1">
        <v>45717</v>
      </c>
      <c r="D460">
        <v>56</v>
      </c>
      <c r="E460" t="s">
        <v>79</v>
      </c>
      <c r="F460" t="str">
        <f>VLOOKUP(E460,'states and regions'!A$2:B$38,2,FALSE)</f>
        <v>South West</v>
      </c>
      <c r="G460" t="s">
        <v>20</v>
      </c>
      <c r="H460" t="s">
        <v>21</v>
      </c>
      <c r="I460">
        <v>3</v>
      </c>
      <c r="J460" t="s">
        <v>50</v>
      </c>
      <c r="K460">
        <v>14</v>
      </c>
      <c r="L460" t="s">
        <v>51</v>
      </c>
      <c r="M460" s="10">
        <v>9000</v>
      </c>
      <c r="N460">
        <v>12</v>
      </c>
      <c r="O460" s="8">
        <v>108000</v>
      </c>
      <c r="P460">
        <v>142.22</v>
      </c>
      <c r="Q460" t="s">
        <v>39</v>
      </c>
    </row>
    <row r="461" spans="1:18" hidden="1" x14ac:dyDescent="0.35">
      <c r="A461" t="s">
        <v>563</v>
      </c>
      <c r="B461" t="s">
        <v>564</v>
      </c>
      <c r="C461" s="1">
        <v>45689</v>
      </c>
      <c r="D461">
        <v>69</v>
      </c>
      <c r="E461" t="s">
        <v>86</v>
      </c>
      <c r="F461" t="str">
        <f>VLOOKUP(E461,'states and regions'!A$2:B$38,2,FALSE)</f>
        <v>North East</v>
      </c>
      <c r="G461" t="s">
        <v>29</v>
      </c>
      <c r="H461" t="s">
        <v>30</v>
      </c>
      <c r="I461">
        <v>1</v>
      </c>
      <c r="J461" t="s">
        <v>37</v>
      </c>
      <c r="K461">
        <v>57</v>
      </c>
      <c r="L461" t="s">
        <v>164</v>
      </c>
      <c r="M461" s="10">
        <v>600</v>
      </c>
      <c r="N461">
        <v>2</v>
      </c>
      <c r="O461" s="8">
        <v>1200</v>
      </c>
      <c r="P461">
        <v>11.09</v>
      </c>
      <c r="Q461" t="s">
        <v>39</v>
      </c>
    </row>
    <row r="462" spans="1:18" hidden="1" x14ac:dyDescent="0.35">
      <c r="A462" t="s">
        <v>565</v>
      </c>
      <c r="B462" t="s">
        <v>566</v>
      </c>
      <c r="C462" s="1">
        <v>45717</v>
      </c>
      <c r="D462">
        <v>50</v>
      </c>
      <c r="E462" t="s">
        <v>28</v>
      </c>
      <c r="F462" t="str">
        <f>VLOOKUP(E462,'states and regions'!A$2:B$38,2,FALSE)</f>
        <v>North Central</v>
      </c>
      <c r="G462" t="s">
        <v>36</v>
      </c>
      <c r="H462" t="s">
        <v>30</v>
      </c>
      <c r="I462">
        <v>2</v>
      </c>
      <c r="J462" t="s">
        <v>22</v>
      </c>
      <c r="K462">
        <v>44</v>
      </c>
      <c r="L462" t="s">
        <v>115</v>
      </c>
      <c r="M462" s="10">
        <v>25000</v>
      </c>
      <c r="N462">
        <v>4</v>
      </c>
      <c r="O462" s="8">
        <v>100000</v>
      </c>
      <c r="P462">
        <v>162.9</v>
      </c>
      <c r="Q462" t="s">
        <v>39</v>
      </c>
    </row>
    <row r="463" spans="1:18" hidden="1" x14ac:dyDescent="0.35">
      <c r="A463" t="s">
        <v>565</v>
      </c>
      <c r="B463" t="s">
        <v>566</v>
      </c>
      <c r="C463" s="1">
        <v>45717</v>
      </c>
      <c r="D463">
        <v>50</v>
      </c>
      <c r="E463" t="s">
        <v>28</v>
      </c>
      <c r="F463" t="str">
        <f>VLOOKUP(E463,'states and regions'!A$2:B$38,2,FALSE)</f>
        <v>North Central</v>
      </c>
      <c r="G463" t="s">
        <v>41</v>
      </c>
      <c r="H463" t="s">
        <v>30</v>
      </c>
      <c r="I463">
        <v>2</v>
      </c>
      <c r="J463" t="s">
        <v>22</v>
      </c>
      <c r="K463">
        <v>44</v>
      </c>
      <c r="L463" t="s">
        <v>62</v>
      </c>
      <c r="M463" s="10">
        <v>24000</v>
      </c>
      <c r="N463">
        <v>18</v>
      </c>
      <c r="O463" s="8">
        <v>432000</v>
      </c>
      <c r="P463">
        <v>173.67</v>
      </c>
      <c r="Q463" t="s">
        <v>39</v>
      </c>
    </row>
    <row r="464" spans="1:18" hidden="1" x14ac:dyDescent="0.35">
      <c r="A464" t="s">
        <v>565</v>
      </c>
      <c r="B464" t="s">
        <v>566</v>
      </c>
      <c r="C464" s="1">
        <v>45717</v>
      </c>
      <c r="D464">
        <v>50</v>
      </c>
      <c r="E464" t="s">
        <v>28</v>
      </c>
      <c r="F464" t="str">
        <f>VLOOKUP(E464,'states and regions'!A$2:B$38,2,FALSE)</f>
        <v>North Central</v>
      </c>
      <c r="G464" t="s">
        <v>29</v>
      </c>
      <c r="H464" t="s">
        <v>30</v>
      </c>
      <c r="I464">
        <v>2</v>
      </c>
      <c r="J464" t="s">
        <v>22</v>
      </c>
      <c r="K464">
        <v>44</v>
      </c>
      <c r="L464" t="s">
        <v>72</v>
      </c>
      <c r="M464" s="10">
        <v>350</v>
      </c>
      <c r="N464">
        <v>18</v>
      </c>
      <c r="O464" s="8">
        <v>6300</v>
      </c>
      <c r="P464">
        <v>148.61000000000001</v>
      </c>
      <c r="Q464" t="s">
        <v>39</v>
      </c>
    </row>
    <row r="465" spans="1:18" hidden="1" x14ac:dyDescent="0.35">
      <c r="A465" t="s">
        <v>567</v>
      </c>
      <c r="B465" t="s">
        <v>568</v>
      </c>
      <c r="C465" s="1">
        <v>45658</v>
      </c>
      <c r="D465">
        <v>46</v>
      </c>
      <c r="E465" t="s">
        <v>189</v>
      </c>
      <c r="F465" t="str">
        <f>VLOOKUP(E465,'states and regions'!A$2:B$38,2,FALSE)</f>
        <v>North West</v>
      </c>
      <c r="G465" t="s">
        <v>36</v>
      </c>
      <c r="H465" t="s">
        <v>30</v>
      </c>
      <c r="I465">
        <v>4</v>
      </c>
      <c r="J465" t="s">
        <v>114</v>
      </c>
      <c r="K465">
        <v>45</v>
      </c>
      <c r="L465" t="s">
        <v>42</v>
      </c>
      <c r="M465" s="10">
        <v>9000</v>
      </c>
      <c r="N465">
        <v>7</v>
      </c>
      <c r="O465" s="8">
        <v>63000</v>
      </c>
      <c r="P465">
        <v>148.86000000000001</v>
      </c>
      <c r="Q465" t="s">
        <v>39</v>
      </c>
    </row>
    <row r="466" spans="1:18" hidden="1" x14ac:dyDescent="0.35">
      <c r="A466" t="s">
        <v>567</v>
      </c>
      <c r="B466" t="s">
        <v>568</v>
      </c>
      <c r="C466" s="1">
        <v>45658</v>
      </c>
      <c r="D466">
        <v>46</v>
      </c>
      <c r="E466" t="s">
        <v>189</v>
      </c>
      <c r="F466" t="str">
        <f>VLOOKUP(E466,'states and regions'!A$2:B$38,2,FALSE)</f>
        <v>North West</v>
      </c>
      <c r="G466" t="s">
        <v>29</v>
      </c>
      <c r="H466" t="s">
        <v>30</v>
      </c>
      <c r="I466">
        <v>4</v>
      </c>
      <c r="J466" t="s">
        <v>114</v>
      </c>
      <c r="K466">
        <v>45</v>
      </c>
      <c r="L466" t="s">
        <v>31</v>
      </c>
      <c r="M466" s="10">
        <v>5500</v>
      </c>
      <c r="N466">
        <v>12</v>
      </c>
      <c r="O466" s="8">
        <v>66000</v>
      </c>
      <c r="P466">
        <v>166.08</v>
      </c>
      <c r="Q466" t="s">
        <v>39</v>
      </c>
    </row>
    <row r="467" spans="1:18" hidden="1" x14ac:dyDescent="0.35">
      <c r="A467" t="s">
        <v>567</v>
      </c>
      <c r="B467" t="s">
        <v>568</v>
      </c>
      <c r="C467" s="1">
        <v>45658</v>
      </c>
      <c r="D467">
        <v>46</v>
      </c>
      <c r="E467" t="s">
        <v>189</v>
      </c>
      <c r="F467" t="str">
        <f>VLOOKUP(E467,'states and regions'!A$2:B$38,2,FALSE)</f>
        <v>North West</v>
      </c>
      <c r="G467" t="s">
        <v>41</v>
      </c>
      <c r="H467" t="s">
        <v>30</v>
      </c>
      <c r="I467">
        <v>4</v>
      </c>
      <c r="J467" t="s">
        <v>114</v>
      </c>
      <c r="K467">
        <v>45</v>
      </c>
      <c r="L467" t="s">
        <v>62</v>
      </c>
      <c r="M467" s="10">
        <v>24000</v>
      </c>
      <c r="N467">
        <v>20</v>
      </c>
      <c r="O467" s="8">
        <v>480000</v>
      </c>
      <c r="P467">
        <v>109.55</v>
      </c>
      <c r="Q467" t="s">
        <v>39</v>
      </c>
    </row>
    <row r="468" spans="1:18" hidden="1" x14ac:dyDescent="0.35">
      <c r="A468" t="s">
        <v>569</v>
      </c>
      <c r="B468" t="s">
        <v>570</v>
      </c>
      <c r="C468" s="1">
        <v>45658</v>
      </c>
      <c r="D468">
        <v>40</v>
      </c>
      <c r="E468" t="s">
        <v>101</v>
      </c>
      <c r="F468" t="str">
        <f>VLOOKUP(E468,'states and regions'!A$2:B$38,2,FALSE)</f>
        <v>South South</v>
      </c>
      <c r="G468" t="s">
        <v>41</v>
      </c>
      <c r="H468" t="s">
        <v>30</v>
      </c>
      <c r="I468">
        <v>2</v>
      </c>
      <c r="J468" t="s">
        <v>22</v>
      </c>
      <c r="K468">
        <v>12</v>
      </c>
      <c r="L468" t="s">
        <v>71</v>
      </c>
      <c r="M468" s="10">
        <v>14500</v>
      </c>
      <c r="N468">
        <v>9</v>
      </c>
      <c r="O468" s="8">
        <v>130500</v>
      </c>
      <c r="P468">
        <v>56.18</v>
      </c>
      <c r="Q468" t="s">
        <v>39</v>
      </c>
    </row>
    <row r="469" spans="1:18" hidden="1" x14ac:dyDescent="0.35">
      <c r="A469" t="s">
        <v>569</v>
      </c>
      <c r="B469" t="s">
        <v>570</v>
      </c>
      <c r="C469" s="1">
        <v>45658</v>
      </c>
      <c r="D469">
        <v>40</v>
      </c>
      <c r="E469" t="s">
        <v>101</v>
      </c>
      <c r="F469" t="str">
        <f>VLOOKUP(E469,'states and regions'!A$2:B$38,2,FALSE)</f>
        <v>South South</v>
      </c>
      <c r="G469" t="s">
        <v>20</v>
      </c>
      <c r="H469" t="s">
        <v>30</v>
      </c>
      <c r="I469">
        <v>2</v>
      </c>
      <c r="J469" t="s">
        <v>22</v>
      </c>
      <c r="K469">
        <v>12</v>
      </c>
      <c r="L469" t="s">
        <v>46</v>
      </c>
      <c r="M469" s="10">
        <v>4500</v>
      </c>
      <c r="N469">
        <v>9</v>
      </c>
      <c r="O469" s="8">
        <v>40500</v>
      </c>
      <c r="P469">
        <v>32.61</v>
      </c>
      <c r="Q469" t="s">
        <v>39</v>
      </c>
    </row>
    <row r="470" spans="1:18" hidden="1" x14ac:dyDescent="0.35">
      <c r="A470" t="s">
        <v>569</v>
      </c>
      <c r="B470" t="s">
        <v>570</v>
      </c>
      <c r="C470" s="1">
        <v>45658</v>
      </c>
      <c r="D470">
        <v>40</v>
      </c>
      <c r="E470" t="s">
        <v>101</v>
      </c>
      <c r="F470" t="str">
        <f>VLOOKUP(E470,'states and regions'!A$2:B$38,2,FALSE)</f>
        <v>South South</v>
      </c>
      <c r="G470" t="s">
        <v>29</v>
      </c>
      <c r="H470" t="s">
        <v>30</v>
      </c>
      <c r="I470">
        <v>2</v>
      </c>
      <c r="J470" t="s">
        <v>22</v>
      </c>
      <c r="K470">
        <v>12</v>
      </c>
      <c r="L470" t="s">
        <v>102</v>
      </c>
      <c r="M470" s="10">
        <v>900</v>
      </c>
      <c r="N470">
        <v>5</v>
      </c>
      <c r="O470" s="8">
        <v>4500</v>
      </c>
      <c r="P470">
        <v>66.45</v>
      </c>
      <c r="Q470" t="s">
        <v>39</v>
      </c>
    </row>
    <row r="471" spans="1:18" hidden="1" x14ac:dyDescent="0.35">
      <c r="A471" t="s">
        <v>571</v>
      </c>
      <c r="B471" t="s">
        <v>503</v>
      </c>
      <c r="C471" s="1">
        <v>45717</v>
      </c>
      <c r="D471">
        <v>35</v>
      </c>
      <c r="E471" t="s">
        <v>258</v>
      </c>
      <c r="F471" t="str">
        <f>VLOOKUP(E471,'states and regions'!A$2:B$38,2,FALSE)</f>
        <v>North Central</v>
      </c>
      <c r="G471" t="s">
        <v>36</v>
      </c>
      <c r="H471" t="s">
        <v>21</v>
      </c>
      <c r="I471">
        <v>4</v>
      </c>
      <c r="J471" t="s">
        <v>114</v>
      </c>
      <c r="K471">
        <v>50</v>
      </c>
      <c r="L471" t="s">
        <v>71</v>
      </c>
      <c r="M471" s="10">
        <v>14500</v>
      </c>
      <c r="N471">
        <v>17</v>
      </c>
      <c r="O471" s="8">
        <v>246500</v>
      </c>
      <c r="P471">
        <v>191.42</v>
      </c>
      <c r="Q471" t="s">
        <v>39</v>
      </c>
    </row>
    <row r="472" spans="1:18" hidden="1" x14ac:dyDescent="0.35">
      <c r="A472" t="s">
        <v>571</v>
      </c>
      <c r="B472" t="s">
        <v>503</v>
      </c>
      <c r="C472" s="1">
        <v>45717</v>
      </c>
      <c r="D472">
        <v>35</v>
      </c>
      <c r="E472" t="s">
        <v>258</v>
      </c>
      <c r="F472" t="str">
        <f>VLOOKUP(E472,'states and regions'!A$2:B$38,2,FALSE)</f>
        <v>North Central</v>
      </c>
      <c r="G472" t="s">
        <v>41</v>
      </c>
      <c r="H472" t="s">
        <v>21</v>
      </c>
      <c r="I472">
        <v>4</v>
      </c>
      <c r="J472" t="s">
        <v>114</v>
      </c>
      <c r="K472">
        <v>50</v>
      </c>
      <c r="L472" t="s">
        <v>42</v>
      </c>
      <c r="M472" s="10">
        <v>9000</v>
      </c>
      <c r="N472">
        <v>6</v>
      </c>
      <c r="O472" s="8">
        <v>54000</v>
      </c>
      <c r="P472">
        <v>157.36000000000001</v>
      </c>
      <c r="Q472" t="s">
        <v>39</v>
      </c>
    </row>
    <row r="473" spans="1:18" hidden="1" x14ac:dyDescent="0.35">
      <c r="A473" t="s">
        <v>571</v>
      </c>
      <c r="B473" t="s">
        <v>503</v>
      </c>
      <c r="C473" s="1">
        <v>45717</v>
      </c>
      <c r="D473">
        <v>35</v>
      </c>
      <c r="E473" t="s">
        <v>258</v>
      </c>
      <c r="F473" t="str">
        <f>VLOOKUP(E473,'states and regions'!A$2:B$38,2,FALSE)</f>
        <v>North Central</v>
      </c>
      <c r="G473" t="s">
        <v>20</v>
      </c>
      <c r="H473" t="s">
        <v>21</v>
      </c>
      <c r="I473">
        <v>4</v>
      </c>
      <c r="J473" t="s">
        <v>114</v>
      </c>
      <c r="K473">
        <v>50</v>
      </c>
      <c r="L473" t="s">
        <v>23</v>
      </c>
      <c r="M473" s="10">
        <v>35000</v>
      </c>
      <c r="N473">
        <v>13</v>
      </c>
      <c r="O473" s="8">
        <v>455000</v>
      </c>
      <c r="P473">
        <v>108.84</v>
      </c>
      <c r="Q473" t="s">
        <v>39</v>
      </c>
    </row>
    <row r="474" spans="1:18" hidden="1" x14ac:dyDescent="0.35">
      <c r="A474" t="s">
        <v>572</v>
      </c>
      <c r="B474" t="s">
        <v>573</v>
      </c>
      <c r="C474" s="1">
        <v>45717</v>
      </c>
      <c r="D474">
        <v>60</v>
      </c>
      <c r="E474" t="s">
        <v>113</v>
      </c>
      <c r="F474" t="str">
        <f>VLOOKUP(E474,'states and regions'!A$2:B$38,2,FALSE)</f>
        <v>South West</v>
      </c>
      <c r="G474" t="s">
        <v>29</v>
      </c>
      <c r="H474" t="s">
        <v>21</v>
      </c>
      <c r="I474">
        <v>3</v>
      </c>
      <c r="J474" t="s">
        <v>50</v>
      </c>
      <c r="K474">
        <v>43</v>
      </c>
      <c r="L474" t="s">
        <v>193</v>
      </c>
      <c r="M474" s="10">
        <v>6500</v>
      </c>
      <c r="N474">
        <v>1</v>
      </c>
      <c r="O474" s="8">
        <v>6500</v>
      </c>
      <c r="P474">
        <v>164.83</v>
      </c>
      <c r="Q474" t="s">
        <v>39</v>
      </c>
    </row>
    <row r="475" spans="1:18" hidden="1" x14ac:dyDescent="0.35">
      <c r="A475" t="s">
        <v>574</v>
      </c>
      <c r="B475" t="s">
        <v>575</v>
      </c>
      <c r="C475" s="1">
        <v>45689</v>
      </c>
      <c r="D475">
        <v>60</v>
      </c>
      <c r="E475" t="s">
        <v>198</v>
      </c>
      <c r="F475" t="str">
        <f>VLOOKUP(E475,'states and regions'!A$2:B$38,2,FALSE)</f>
        <v>North Central</v>
      </c>
      <c r="G475" t="s">
        <v>29</v>
      </c>
      <c r="H475" t="s">
        <v>21</v>
      </c>
      <c r="I475">
        <v>1</v>
      </c>
      <c r="J475" t="s">
        <v>37</v>
      </c>
      <c r="K475">
        <v>58</v>
      </c>
      <c r="L475" t="s">
        <v>87</v>
      </c>
      <c r="M475" s="10">
        <v>7500</v>
      </c>
      <c r="N475">
        <v>10</v>
      </c>
      <c r="O475" s="8">
        <v>75000</v>
      </c>
      <c r="P475">
        <v>51.69</v>
      </c>
      <c r="Q475" t="s">
        <v>39</v>
      </c>
    </row>
    <row r="476" spans="1:18" hidden="1" x14ac:dyDescent="0.35">
      <c r="A476" t="s">
        <v>574</v>
      </c>
      <c r="B476" t="s">
        <v>575</v>
      </c>
      <c r="C476" s="1">
        <v>45689</v>
      </c>
      <c r="D476">
        <v>60</v>
      </c>
      <c r="E476" t="s">
        <v>198</v>
      </c>
      <c r="F476" t="str">
        <f>VLOOKUP(E476,'states and regions'!A$2:B$38,2,FALSE)</f>
        <v>North Central</v>
      </c>
      <c r="G476" t="s">
        <v>41</v>
      </c>
      <c r="H476" t="s">
        <v>21</v>
      </c>
      <c r="I476">
        <v>1</v>
      </c>
      <c r="J476" t="s">
        <v>37</v>
      </c>
      <c r="K476">
        <v>58</v>
      </c>
      <c r="L476" t="s">
        <v>42</v>
      </c>
      <c r="M476" s="10">
        <v>9000</v>
      </c>
      <c r="N476">
        <v>12</v>
      </c>
      <c r="O476" s="8">
        <v>108000</v>
      </c>
      <c r="P476">
        <v>182.31</v>
      </c>
      <c r="Q476" t="s">
        <v>39</v>
      </c>
    </row>
    <row r="477" spans="1:18" hidden="1" x14ac:dyDescent="0.35">
      <c r="A477" t="s">
        <v>576</v>
      </c>
      <c r="B477" t="s">
        <v>577</v>
      </c>
      <c r="C477" s="1">
        <v>45689</v>
      </c>
      <c r="D477">
        <v>73</v>
      </c>
      <c r="E477" t="s">
        <v>90</v>
      </c>
      <c r="F477" t="str">
        <f>VLOOKUP(E477,'states and regions'!A$2:B$38,2,FALSE)</f>
        <v>North East</v>
      </c>
      <c r="G477" t="s">
        <v>20</v>
      </c>
      <c r="H477" t="s">
        <v>21</v>
      </c>
      <c r="I477">
        <v>3</v>
      </c>
      <c r="J477" t="s">
        <v>50</v>
      </c>
      <c r="K477">
        <v>19</v>
      </c>
      <c r="L477" t="s">
        <v>58</v>
      </c>
      <c r="M477" s="10">
        <v>16000</v>
      </c>
      <c r="N477">
        <v>7</v>
      </c>
      <c r="O477" s="8">
        <v>112000</v>
      </c>
      <c r="P477">
        <v>125.57</v>
      </c>
      <c r="Q477" t="s">
        <v>39</v>
      </c>
    </row>
    <row r="478" spans="1:18" x14ac:dyDescent="0.35">
      <c r="A478" t="s">
        <v>578</v>
      </c>
      <c r="B478" t="s">
        <v>579</v>
      </c>
      <c r="C478" s="1">
        <v>45689</v>
      </c>
      <c r="D478">
        <v>70</v>
      </c>
      <c r="E478" t="s">
        <v>95</v>
      </c>
      <c r="F478" t="str">
        <f>VLOOKUP(E478,'states and regions'!A$2:B$38,2,FALSE)</f>
        <v>South East</v>
      </c>
      <c r="G478" t="s">
        <v>41</v>
      </c>
      <c r="H478" t="s">
        <v>21</v>
      </c>
      <c r="I478">
        <v>1</v>
      </c>
      <c r="J478" t="s">
        <v>37</v>
      </c>
      <c r="K478">
        <v>35</v>
      </c>
      <c r="L478" t="s">
        <v>71</v>
      </c>
      <c r="M478" s="10">
        <v>14500</v>
      </c>
      <c r="N478">
        <v>2</v>
      </c>
      <c r="O478" s="8">
        <v>29000</v>
      </c>
      <c r="P478">
        <v>143.52000000000001</v>
      </c>
      <c r="Q478" t="s">
        <v>39</v>
      </c>
    </row>
    <row r="479" spans="1:18" hidden="1" x14ac:dyDescent="0.35">
      <c r="A479" t="s">
        <v>580</v>
      </c>
      <c r="B479" t="s">
        <v>581</v>
      </c>
      <c r="C479" s="1">
        <v>45717</v>
      </c>
      <c r="D479">
        <v>25</v>
      </c>
      <c r="E479" t="s">
        <v>49</v>
      </c>
      <c r="F479" t="str">
        <f>VLOOKUP(E479,'states and regions'!A$2:B$38,2,FALSE)</f>
        <v>South West</v>
      </c>
      <c r="G479" t="s">
        <v>36</v>
      </c>
      <c r="H479" t="s">
        <v>21</v>
      </c>
      <c r="I479">
        <v>5</v>
      </c>
      <c r="J479" t="s">
        <v>55</v>
      </c>
      <c r="K479">
        <v>51</v>
      </c>
      <c r="L479" t="s">
        <v>105</v>
      </c>
      <c r="M479" s="10">
        <v>75000</v>
      </c>
      <c r="N479">
        <v>13</v>
      </c>
      <c r="O479" s="8">
        <v>975000</v>
      </c>
      <c r="P479">
        <v>77.91</v>
      </c>
      <c r="Q479" t="s">
        <v>24</v>
      </c>
      <c r="R479" t="s">
        <v>32</v>
      </c>
    </row>
    <row r="480" spans="1:18" hidden="1" x14ac:dyDescent="0.35">
      <c r="A480" t="s">
        <v>582</v>
      </c>
      <c r="B480" t="s">
        <v>583</v>
      </c>
      <c r="C480" s="1">
        <v>45658</v>
      </c>
      <c r="D480">
        <v>56</v>
      </c>
      <c r="E480" t="s">
        <v>118</v>
      </c>
      <c r="F480" t="str">
        <f>VLOOKUP(E480,'states and regions'!A$2:B$38,2,FALSE)</f>
        <v>North West</v>
      </c>
      <c r="G480" t="s">
        <v>41</v>
      </c>
      <c r="H480" t="s">
        <v>30</v>
      </c>
      <c r="I480">
        <v>5</v>
      </c>
      <c r="J480" t="s">
        <v>55</v>
      </c>
      <c r="K480">
        <v>44</v>
      </c>
      <c r="L480" t="s">
        <v>42</v>
      </c>
      <c r="M480" s="10">
        <v>9000</v>
      </c>
      <c r="N480">
        <v>17</v>
      </c>
      <c r="O480" s="8">
        <v>153000</v>
      </c>
      <c r="P480">
        <v>71.86</v>
      </c>
      <c r="Q480" t="s">
        <v>24</v>
      </c>
      <c r="R480" t="s">
        <v>284</v>
      </c>
    </row>
    <row r="481" spans="1:18" hidden="1" x14ac:dyDescent="0.35">
      <c r="A481" t="s">
        <v>582</v>
      </c>
      <c r="B481" t="s">
        <v>583</v>
      </c>
      <c r="C481" s="1">
        <v>45658</v>
      </c>
      <c r="D481">
        <v>56</v>
      </c>
      <c r="E481" t="s">
        <v>118</v>
      </c>
      <c r="F481" t="str">
        <f>VLOOKUP(E481,'states and regions'!A$2:B$38,2,FALSE)</f>
        <v>North West</v>
      </c>
      <c r="G481" t="s">
        <v>36</v>
      </c>
      <c r="H481" t="s">
        <v>30</v>
      </c>
      <c r="I481">
        <v>5</v>
      </c>
      <c r="J481" t="s">
        <v>55</v>
      </c>
      <c r="K481">
        <v>44</v>
      </c>
      <c r="L481" t="s">
        <v>38</v>
      </c>
      <c r="M481" s="10">
        <v>20000</v>
      </c>
      <c r="N481">
        <v>10</v>
      </c>
      <c r="O481" s="8">
        <v>200000</v>
      </c>
      <c r="P481">
        <v>58.32</v>
      </c>
      <c r="Q481" t="s">
        <v>24</v>
      </c>
      <c r="R481" t="s">
        <v>284</v>
      </c>
    </row>
    <row r="482" spans="1:18" hidden="1" x14ac:dyDescent="0.35">
      <c r="A482" t="s">
        <v>582</v>
      </c>
      <c r="B482" t="s">
        <v>583</v>
      </c>
      <c r="C482" s="1">
        <v>45658</v>
      </c>
      <c r="D482">
        <v>56</v>
      </c>
      <c r="E482" t="s">
        <v>118</v>
      </c>
      <c r="F482" t="str">
        <f>VLOOKUP(E482,'states and regions'!A$2:B$38,2,FALSE)</f>
        <v>North West</v>
      </c>
      <c r="G482" t="s">
        <v>29</v>
      </c>
      <c r="H482" t="s">
        <v>30</v>
      </c>
      <c r="I482">
        <v>5</v>
      </c>
      <c r="J482" t="s">
        <v>55</v>
      </c>
      <c r="K482">
        <v>44</v>
      </c>
      <c r="L482" t="s">
        <v>83</v>
      </c>
      <c r="M482" s="10">
        <v>1000</v>
      </c>
      <c r="N482">
        <v>15</v>
      </c>
      <c r="O482" s="8">
        <v>15000</v>
      </c>
      <c r="P482">
        <v>56.66</v>
      </c>
      <c r="Q482" t="s">
        <v>24</v>
      </c>
      <c r="R482" t="s">
        <v>284</v>
      </c>
    </row>
    <row r="483" spans="1:18" hidden="1" x14ac:dyDescent="0.35">
      <c r="A483" t="s">
        <v>584</v>
      </c>
      <c r="B483" t="s">
        <v>585</v>
      </c>
      <c r="C483" s="1">
        <v>45689</v>
      </c>
      <c r="D483">
        <v>66</v>
      </c>
      <c r="E483" t="s">
        <v>118</v>
      </c>
      <c r="F483" t="str">
        <f>VLOOKUP(E483,'states and regions'!A$2:B$38,2,FALSE)</f>
        <v>North West</v>
      </c>
      <c r="G483" t="s">
        <v>36</v>
      </c>
      <c r="H483" t="s">
        <v>30</v>
      </c>
      <c r="I483">
        <v>2</v>
      </c>
      <c r="J483" t="s">
        <v>22</v>
      </c>
      <c r="K483">
        <v>11</v>
      </c>
      <c r="L483" t="s">
        <v>62</v>
      </c>
      <c r="M483" s="10">
        <v>24000</v>
      </c>
      <c r="N483">
        <v>12</v>
      </c>
      <c r="O483" s="8">
        <v>288000</v>
      </c>
      <c r="P483">
        <v>135.62</v>
      </c>
      <c r="Q483" t="s">
        <v>39</v>
      </c>
    </row>
    <row r="484" spans="1:18" hidden="1" x14ac:dyDescent="0.35">
      <c r="A484" t="s">
        <v>584</v>
      </c>
      <c r="B484" t="s">
        <v>585</v>
      </c>
      <c r="C484" s="1">
        <v>45689</v>
      </c>
      <c r="D484">
        <v>66</v>
      </c>
      <c r="E484" t="s">
        <v>118</v>
      </c>
      <c r="F484" t="str">
        <f>VLOOKUP(E484,'states and regions'!A$2:B$38,2,FALSE)</f>
        <v>North West</v>
      </c>
      <c r="G484" t="s">
        <v>29</v>
      </c>
      <c r="H484" t="s">
        <v>30</v>
      </c>
      <c r="I484">
        <v>2</v>
      </c>
      <c r="J484" t="s">
        <v>22</v>
      </c>
      <c r="K484">
        <v>11</v>
      </c>
      <c r="L484" t="s">
        <v>102</v>
      </c>
      <c r="M484" s="10">
        <v>900</v>
      </c>
      <c r="N484">
        <v>18</v>
      </c>
      <c r="O484" s="8">
        <v>16200</v>
      </c>
      <c r="P484">
        <v>110.93</v>
      </c>
      <c r="Q484" t="s">
        <v>39</v>
      </c>
    </row>
    <row r="485" spans="1:18" hidden="1" x14ac:dyDescent="0.35">
      <c r="A485" t="s">
        <v>584</v>
      </c>
      <c r="B485" t="s">
        <v>585</v>
      </c>
      <c r="C485" s="1">
        <v>45689</v>
      </c>
      <c r="D485">
        <v>66</v>
      </c>
      <c r="E485" t="s">
        <v>118</v>
      </c>
      <c r="F485" t="str">
        <f>VLOOKUP(E485,'states and regions'!A$2:B$38,2,FALSE)</f>
        <v>North West</v>
      </c>
      <c r="G485" t="s">
        <v>41</v>
      </c>
      <c r="H485" t="s">
        <v>30</v>
      </c>
      <c r="I485">
        <v>2</v>
      </c>
      <c r="J485" t="s">
        <v>22</v>
      </c>
      <c r="K485">
        <v>11</v>
      </c>
      <c r="L485" t="s">
        <v>38</v>
      </c>
      <c r="M485" s="10">
        <v>20000</v>
      </c>
      <c r="N485">
        <v>1</v>
      </c>
      <c r="O485" s="8">
        <v>20000</v>
      </c>
      <c r="P485">
        <v>25.09</v>
      </c>
      <c r="Q485" t="s">
        <v>39</v>
      </c>
    </row>
    <row r="486" spans="1:18" x14ac:dyDescent="0.35">
      <c r="A486" t="s">
        <v>586</v>
      </c>
      <c r="B486" t="s">
        <v>587</v>
      </c>
      <c r="C486" s="1">
        <v>45717</v>
      </c>
      <c r="D486">
        <v>26</v>
      </c>
      <c r="E486" t="s">
        <v>149</v>
      </c>
      <c r="F486" t="str">
        <f>VLOOKUP(E486,'states and regions'!A$2:B$38,2,FALSE)</f>
        <v>South East</v>
      </c>
      <c r="G486" t="s">
        <v>20</v>
      </c>
      <c r="H486" t="s">
        <v>21</v>
      </c>
      <c r="I486">
        <v>2</v>
      </c>
      <c r="J486" t="s">
        <v>22</v>
      </c>
      <c r="K486">
        <v>48</v>
      </c>
      <c r="L486" t="s">
        <v>46</v>
      </c>
      <c r="M486" s="10">
        <v>4500</v>
      </c>
      <c r="N486">
        <v>9</v>
      </c>
      <c r="O486" s="8">
        <v>40500</v>
      </c>
      <c r="P486">
        <v>123.57</v>
      </c>
      <c r="Q486" t="s">
        <v>39</v>
      </c>
    </row>
    <row r="487" spans="1:18" x14ac:dyDescent="0.35">
      <c r="A487" t="s">
        <v>586</v>
      </c>
      <c r="B487" t="s">
        <v>587</v>
      </c>
      <c r="C487" s="1">
        <v>45717</v>
      </c>
      <c r="D487">
        <v>26</v>
      </c>
      <c r="E487" t="s">
        <v>149</v>
      </c>
      <c r="F487" t="str">
        <f>VLOOKUP(E487,'states and regions'!A$2:B$38,2,FALSE)</f>
        <v>South East</v>
      </c>
      <c r="G487" t="s">
        <v>41</v>
      </c>
      <c r="H487" t="s">
        <v>21</v>
      </c>
      <c r="I487">
        <v>2</v>
      </c>
      <c r="J487" t="s">
        <v>22</v>
      </c>
      <c r="K487">
        <v>48</v>
      </c>
      <c r="L487" t="s">
        <v>38</v>
      </c>
      <c r="M487" s="10">
        <v>20000</v>
      </c>
      <c r="N487">
        <v>19</v>
      </c>
      <c r="O487" s="8">
        <v>380000</v>
      </c>
      <c r="P487">
        <v>23.37</v>
      </c>
      <c r="Q487" t="s">
        <v>39</v>
      </c>
    </row>
    <row r="488" spans="1:18" x14ac:dyDescent="0.35">
      <c r="A488" t="s">
        <v>586</v>
      </c>
      <c r="B488" t="s">
        <v>587</v>
      </c>
      <c r="C488" s="1">
        <v>45717</v>
      </c>
      <c r="D488">
        <v>26</v>
      </c>
      <c r="E488" t="s">
        <v>149</v>
      </c>
      <c r="F488" t="str">
        <f>VLOOKUP(E488,'states and regions'!A$2:B$38,2,FALSE)</f>
        <v>South East</v>
      </c>
      <c r="G488" t="s">
        <v>36</v>
      </c>
      <c r="H488" t="s">
        <v>21</v>
      </c>
      <c r="I488">
        <v>2</v>
      </c>
      <c r="J488" t="s">
        <v>22</v>
      </c>
      <c r="K488">
        <v>48</v>
      </c>
      <c r="L488" t="s">
        <v>42</v>
      </c>
      <c r="M488" s="10">
        <v>9000</v>
      </c>
      <c r="N488">
        <v>18</v>
      </c>
      <c r="O488" s="8">
        <v>162000</v>
      </c>
      <c r="P488">
        <v>170.35</v>
      </c>
      <c r="Q488" t="s">
        <v>39</v>
      </c>
    </row>
    <row r="489" spans="1:18" hidden="1" x14ac:dyDescent="0.35">
      <c r="A489" t="s">
        <v>588</v>
      </c>
      <c r="B489" t="s">
        <v>589</v>
      </c>
      <c r="C489" s="1">
        <v>45658</v>
      </c>
      <c r="D489">
        <v>25</v>
      </c>
      <c r="E489" t="s">
        <v>101</v>
      </c>
      <c r="F489" t="str">
        <f>VLOOKUP(E489,'states and regions'!A$2:B$38,2,FALSE)</f>
        <v>South South</v>
      </c>
      <c r="G489" t="s">
        <v>36</v>
      </c>
      <c r="H489" t="s">
        <v>21</v>
      </c>
      <c r="I489">
        <v>2</v>
      </c>
      <c r="J489" t="s">
        <v>22</v>
      </c>
      <c r="K489">
        <v>17</v>
      </c>
      <c r="L489" t="s">
        <v>65</v>
      </c>
      <c r="M489" s="10">
        <v>30000</v>
      </c>
      <c r="N489">
        <v>8</v>
      </c>
      <c r="O489" s="8">
        <v>240000</v>
      </c>
      <c r="P489">
        <v>134.41999999999999</v>
      </c>
      <c r="Q489" t="s">
        <v>39</v>
      </c>
    </row>
    <row r="490" spans="1:18" hidden="1" x14ac:dyDescent="0.35">
      <c r="A490" t="s">
        <v>588</v>
      </c>
      <c r="B490" t="s">
        <v>589</v>
      </c>
      <c r="C490" s="1">
        <v>45658</v>
      </c>
      <c r="D490">
        <v>25</v>
      </c>
      <c r="E490" t="s">
        <v>101</v>
      </c>
      <c r="F490" t="str">
        <f>VLOOKUP(E490,'states and regions'!A$2:B$38,2,FALSE)</f>
        <v>South South</v>
      </c>
      <c r="G490" t="s">
        <v>20</v>
      </c>
      <c r="H490" t="s">
        <v>21</v>
      </c>
      <c r="I490">
        <v>2</v>
      </c>
      <c r="J490" t="s">
        <v>22</v>
      </c>
      <c r="K490">
        <v>17</v>
      </c>
      <c r="L490" t="s">
        <v>58</v>
      </c>
      <c r="M490" s="10">
        <v>16000</v>
      </c>
      <c r="N490">
        <v>3</v>
      </c>
      <c r="O490" s="8">
        <v>48000</v>
      </c>
      <c r="P490">
        <v>57.38</v>
      </c>
      <c r="Q490" t="s">
        <v>39</v>
      </c>
    </row>
    <row r="491" spans="1:18" hidden="1" x14ac:dyDescent="0.35">
      <c r="A491" t="s">
        <v>590</v>
      </c>
      <c r="B491" t="s">
        <v>591</v>
      </c>
      <c r="C491" s="1">
        <v>45717</v>
      </c>
      <c r="D491">
        <v>56</v>
      </c>
      <c r="E491" t="s">
        <v>90</v>
      </c>
      <c r="F491" t="str">
        <f>VLOOKUP(E491,'states and regions'!A$2:B$38,2,FALSE)</f>
        <v>North East</v>
      </c>
      <c r="G491" t="s">
        <v>36</v>
      </c>
      <c r="H491" t="s">
        <v>30</v>
      </c>
      <c r="I491">
        <v>5</v>
      </c>
      <c r="J491" t="s">
        <v>55</v>
      </c>
      <c r="K491">
        <v>22</v>
      </c>
      <c r="L491" t="s">
        <v>65</v>
      </c>
      <c r="M491" s="10">
        <v>30000</v>
      </c>
      <c r="N491">
        <v>8</v>
      </c>
      <c r="O491" s="8">
        <v>240000</v>
      </c>
      <c r="P491">
        <v>1.46</v>
      </c>
      <c r="Q491" t="s">
        <v>24</v>
      </c>
      <c r="R491" t="s">
        <v>25</v>
      </c>
    </row>
    <row r="492" spans="1:18" hidden="1" x14ac:dyDescent="0.35">
      <c r="A492" t="s">
        <v>590</v>
      </c>
      <c r="B492" t="s">
        <v>591</v>
      </c>
      <c r="C492" s="1">
        <v>45717</v>
      </c>
      <c r="D492">
        <v>56</v>
      </c>
      <c r="E492" t="s">
        <v>90</v>
      </c>
      <c r="F492" t="str">
        <f>VLOOKUP(E492,'states and regions'!A$2:B$38,2,FALSE)</f>
        <v>North East</v>
      </c>
      <c r="G492" t="s">
        <v>29</v>
      </c>
      <c r="H492" t="s">
        <v>30</v>
      </c>
      <c r="I492">
        <v>5</v>
      </c>
      <c r="J492" t="s">
        <v>55</v>
      </c>
      <c r="K492">
        <v>22</v>
      </c>
      <c r="L492" t="s">
        <v>46</v>
      </c>
      <c r="M492" s="10">
        <v>4500</v>
      </c>
      <c r="N492">
        <v>14</v>
      </c>
      <c r="O492" s="8">
        <v>63000</v>
      </c>
      <c r="P492">
        <v>142.58000000000001</v>
      </c>
      <c r="Q492" t="s">
        <v>24</v>
      </c>
      <c r="R492" t="s">
        <v>25</v>
      </c>
    </row>
    <row r="493" spans="1:18" hidden="1" x14ac:dyDescent="0.35">
      <c r="A493" t="s">
        <v>592</v>
      </c>
      <c r="B493" t="s">
        <v>593</v>
      </c>
      <c r="C493" s="1">
        <v>45689</v>
      </c>
      <c r="D493">
        <v>62</v>
      </c>
      <c r="E493" t="s">
        <v>140</v>
      </c>
      <c r="F493" t="str">
        <f>VLOOKUP(E493,'states and regions'!A$2:B$38,2,FALSE)</f>
        <v>North East</v>
      </c>
      <c r="G493" t="s">
        <v>29</v>
      </c>
      <c r="H493" t="s">
        <v>30</v>
      </c>
      <c r="I493">
        <v>4</v>
      </c>
      <c r="J493" t="s">
        <v>114</v>
      </c>
      <c r="K493">
        <v>57</v>
      </c>
      <c r="L493" t="s">
        <v>83</v>
      </c>
      <c r="M493" s="10">
        <v>1000</v>
      </c>
      <c r="N493">
        <v>20</v>
      </c>
      <c r="O493" s="8">
        <v>20000</v>
      </c>
      <c r="P493">
        <v>35.57</v>
      </c>
      <c r="Q493" t="s">
        <v>39</v>
      </c>
    </row>
    <row r="494" spans="1:18" hidden="1" x14ac:dyDescent="0.35">
      <c r="A494" t="s">
        <v>592</v>
      </c>
      <c r="B494" t="s">
        <v>593</v>
      </c>
      <c r="C494" s="1">
        <v>45689</v>
      </c>
      <c r="D494">
        <v>62</v>
      </c>
      <c r="E494" t="s">
        <v>140</v>
      </c>
      <c r="F494" t="str">
        <f>VLOOKUP(E494,'states and regions'!A$2:B$38,2,FALSE)</f>
        <v>North East</v>
      </c>
      <c r="G494" t="s">
        <v>36</v>
      </c>
      <c r="H494" t="s">
        <v>30</v>
      </c>
      <c r="I494">
        <v>4</v>
      </c>
      <c r="J494" t="s">
        <v>114</v>
      </c>
      <c r="K494">
        <v>57</v>
      </c>
      <c r="L494" t="s">
        <v>38</v>
      </c>
      <c r="M494" s="10">
        <v>20000</v>
      </c>
      <c r="N494">
        <v>5</v>
      </c>
      <c r="O494" s="8">
        <v>100000</v>
      </c>
      <c r="P494">
        <v>168.44</v>
      </c>
      <c r="Q494" t="s">
        <v>39</v>
      </c>
    </row>
    <row r="495" spans="1:18" hidden="1" x14ac:dyDescent="0.35">
      <c r="A495" t="s">
        <v>594</v>
      </c>
      <c r="B495" t="s">
        <v>595</v>
      </c>
      <c r="C495" s="1">
        <v>45658</v>
      </c>
      <c r="D495">
        <v>41</v>
      </c>
      <c r="E495" t="s">
        <v>143</v>
      </c>
      <c r="F495" t="str">
        <f>VLOOKUP(E495,'states and regions'!A$2:B$38,2,FALSE)</f>
        <v>South South</v>
      </c>
      <c r="G495" t="s">
        <v>41</v>
      </c>
      <c r="H495" t="s">
        <v>21</v>
      </c>
      <c r="I495">
        <v>1</v>
      </c>
      <c r="J495" t="s">
        <v>37</v>
      </c>
      <c r="K495">
        <v>47</v>
      </c>
      <c r="L495" t="s">
        <v>62</v>
      </c>
      <c r="M495" s="10">
        <v>24000</v>
      </c>
      <c r="N495">
        <v>2</v>
      </c>
      <c r="O495" s="8">
        <v>48000</v>
      </c>
      <c r="P495">
        <v>42.95</v>
      </c>
      <c r="Q495" t="s">
        <v>39</v>
      </c>
    </row>
    <row r="496" spans="1:18" hidden="1" x14ac:dyDescent="0.35">
      <c r="A496" t="s">
        <v>594</v>
      </c>
      <c r="B496" t="s">
        <v>595</v>
      </c>
      <c r="C496" s="1">
        <v>45658</v>
      </c>
      <c r="D496">
        <v>41</v>
      </c>
      <c r="E496" t="s">
        <v>143</v>
      </c>
      <c r="F496" t="str">
        <f>VLOOKUP(E496,'states and regions'!A$2:B$38,2,FALSE)</f>
        <v>South South</v>
      </c>
      <c r="G496" t="s">
        <v>36</v>
      </c>
      <c r="H496" t="s">
        <v>21</v>
      </c>
      <c r="I496">
        <v>1</v>
      </c>
      <c r="J496" t="s">
        <v>37</v>
      </c>
      <c r="K496">
        <v>47</v>
      </c>
      <c r="L496" t="s">
        <v>62</v>
      </c>
      <c r="M496" s="10">
        <v>24000</v>
      </c>
      <c r="N496">
        <v>18</v>
      </c>
      <c r="O496" s="8">
        <v>432000</v>
      </c>
      <c r="P496">
        <v>108.92</v>
      </c>
      <c r="Q496" t="s">
        <v>39</v>
      </c>
    </row>
    <row r="497" spans="1:18" hidden="1" x14ac:dyDescent="0.35">
      <c r="A497" t="s">
        <v>594</v>
      </c>
      <c r="B497" t="s">
        <v>595</v>
      </c>
      <c r="C497" s="1">
        <v>45658</v>
      </c>
      <c r="D497">
        <v>41</v>
      </c>
      <c r="E497" t="s">
        <v>143</v>
      </c>
      <c r="F497" t="str">
        <f>VLOOKUP(E497,'states and regions'!A$2:B$38,2,FALSE)</f>
        <v>South South</v>
      </c>
      <c r="G497" t="s">
        <v>20</v>
      </c>
      <c r="H497" t="s">
        <v>21</v>
      </c>
      <c r="I497">
        <v>1</v>
      </c>
      <c r="J497" t="s">
        <v>37</v>
      </c>
      <c r="K497">
        <v>47</v>
      </c>
      <c r="L497" t="s">
        <v>23</v>
      </c>
      <c r="M497" s="10">
        <v>35000</v>
      </c>
      <c r="N497">
        <v>5</v>
      </c>
      <c r="O497" s="8">
        <v>175000</v>
      </c>
      <c r="P497">
        <v>130.94999999999999</v>
      </c>
      <c r="Q497" t="s">
        <v>39</v>
      </c>
    </row>
    <row r="498" spans="1:18" hidden="1" x14ac:dyDescent="0.35">
      <c r="A498" t="s">
        <v>596</v>
      </c>
      <c r="B498" t="s">
        <v>597</v>
      </c>
      <c r="C498" s="1">
        <v>45689</v>
      </c>
      <c r="D498">
        <v>66</v>
      </c>
      <c r="E498" t="s">
        <v>113</v>
      </c>
      <c r="F498" t="str">
        <f>VLOOKUP(E498,'states and regions'!A$2:B$38,2,FALSE)</f>
        <v>South West</v>
      </c>
      <c r="G498" t="s">
        <v>36</v>
      </c>
      <c r="H498" t="s">
        <v>30</v>
      </c>
      <c r="I498">
        <v>5</v>
      </c>
      <c r="J498" t="s">
        <v>55</v>
      </c>
      <c r="K498">
        <v>9</v>
      </c>
      <c r="L498" t="s">
        <v>42</v>
      </c>
      <c r="M498" s="10">
        <v>9000</v>
      </c>
      <c r="N498">
        <v>20</v>
      </c>
      <c r="O498" s="8">
        <v>180000</v>
      </c>
      <c r="P498">
        <v>132.69999999999999</v>
      </c>
      <c r="Q498" t="s">
        <v>39</v>
      </c>
    </row>
    <row r="499" spans="1:18" hidden="1" x14ac:dyDescent="0.35">
      <c r="A499" t="s">
        <v>596</v>
      </c>
      <c r="B499" t="s">
        <v>597</v>
      </c>
      <c r="C499" s="1">
        <v>45689</v>
      </c>
      <c r="D499">
        <v>66</v>
      </c>
      <c r="E499" t="s">
        <v>113</v>
      </c>
      <c r="F499" t="str">
        <f>VLOOKUP(E499,'states and regions'!A$2:B$38,2,FALSE)</f>
        <v>South West</v>
      </c>
      <c r="G499" t="s">
        <v>29</v>
      </c>
      <c r="H499" t="s">
        <v>30</v>
      </c>
      <c r="I499">
        <v>5</v>
      </c>
      <c r="J499" t="s">
        <v>55</v>
      </c>
      <c r="K499">
        <v>9</v>
      </c>
      <c r="L499" t="s">
        <v>164</v>
      </c>
      <c r="M499" s="10">
        <v>600</v>
      </c>
      <c r="N499">
        <v>5</v>
      </c>
      <c r="O499" s="8">
        <v>3000</v>
      </c>
      <c r="P499">
        <v>151.56</v>
      </c>
      <c r="Q499" t="s">
        <v>39</v>
      </c>
    </row>
    <row r="500" spans="1:18" x14ac:dyDescent="0.35">
      <c r="A500" t="s">
        <v>598</v>
      </c>
      <c r="B500" t="s">
        <v>599</v>
      </c>
      <c r="C500" s="1">
        <v>45689</v>
      </c>
      <c r="D500">
        <v>36</v>
      </c>
      <c r="E500" t="s">
        <v>131</v>
      </c>
      <c r="F500" t="str">
        <f>VLOOKUP(E500,'states and regions'!A$2:B$38,2,FALSE)</f>
        <v>South East</v>
      </c>
      <c r="G500" t="s">
        <v>20</v>
      </c>
      <c r="H500" t="s">
        <v>21</v>
      </c>
      <c r="I500">
        <v>3</v>
      </c>
      <c r="J500" t="s">
        <v>50</v>
      </c>
      <c r="K500">
        <v>48</v>
      </c>
      <c r="L500" t="s">
        <v>51</v>
      </c>
      <c r="M500" s="10">
        <v>9000</v>
      </c>
      <c r="N500">
        <v>2</v>
      </c>
      <c r="O500" s="8">
        <v>18000</v>
      </c>
      <c r="P500">
        <v>74.2</v>
      </c>
      <c r="Q500" t="s">
        <v>24</v>
      </c>
      <c r="R500" t="s">
        <v>32</v>
      </c>
    </row>
    <row r="501" spans="1:18" x14ac:dyDescent="0.35">
      <c r="A501" t="s">
        <v>598</v>
      </c>
      <c r="B501" t="s">
        <v>599</v>
      </c>
      <c r="C501" s="1">
        <v>45689</v>
      </c>
      <c r="D501">
        <v>36</v>
      </c>
      <c r="E501" t="s">
        <v>131</v>
      </c>
      <c r="F501" t="str">
        <f>VLOOKUP(E501,'states and regions'!A$2:B$38,2,FALSE)</f>
        <v>South East</v>
      </c>
      <c r="G501" t="s">
        <v>41</v>
      </c>
      <c r="H501" t="s">
        <v>21</v>
      </c>
      <c r="I501">
        <v>3</v>
      </c>
      <c r="J501" t="s">
        <v>50</v>
      </c>
      <c r="K501">
        <v>48</v>
      </c>
      <c r="L501" t="s">
        <v>38</v>
      </c>
      <c r="M501" s="10">
        <v>20000</v>
      </c>
      <c r="N501">
        <v>12</v>
      </c>
      <c r="O501" s="8">
        <v>240000</v>
      </c>
      <c r="P501">
        <v>103.82</v>
      </c>
      <c r="Q501" t="s">
        <v>24</v>
      </c>
      <c r="R501" t="s">
        <v>32</v>
      </c>
    </row>
    <row r="502" spans="1:18" hidden="1" x14ac:dyDescent="0.35">
      <c r="A502" t="s">
        <v>600</v>
      </c>
      <c r="B502" t="s">
        <v>601</v>
      </c>
      <c r="C502" s="1">
        <v>45717</v>
      </c>
      <c r="D502">
        <v>76</v>
      </c>
      <c r="E502" t="s">
        <v>35</v>
      </c>
      <c r="F502" t="str">
        <f>VLOOKUP(E502,'states and regions'!A$2:B$38,2,FALSE)</f>
        <v>North West</v>
      </c>
      <c r="G502" t="s">
        <v>36</v>
      </c>
      <c r="H502" t="s">
        <v>21</v>
      </c>
      <c r="I502">
        <v>1</v>
      </c>
      <c r="J502" t="s">
        <v>37</v>
      </c>
      <c r="K502">
        <v>3</v>
      </c>
      <c r="L502" t="s">
        <v>65</v>
      </c>
      <c r="M502" s="10">
        <v>30000</v>
      </c>
      <c r="N502">
        <v>13</v>
      </c>
      <c r="O502" s="8">
        <v>390000</v>
      </c>
      <c r="P502">
        <v>75.64</v>
      </c>
      <c r="Q502" t="s">
        <v>39</v>
      </c>
    </row>
    <row r="503" spans="1:18" hidden="1" x14ac:dyDescent="0.35">
      <c r="A503" t="s">
        <v>600</v>
      </c>
      <c r="B503" t="s">
        <v>601</v>
      </c>
      <c r="C503" s="1">
        <v>45717</v>
      </c>
      <c r="D503">
        <v>76</v>
      </c>
      <c r="E503" t="s">
        <v>35</v>
      </c>
      <c r="F503" t="str">
        <f>VLOOKUP(E503,'states and regions'!A$2:B$38,2,FALSE)</f>
        <v>North West</v>
      </c>
      <c r="G503" t="s">
        <v>29</v>
      </c>
      <c r="H503" t="s">
        <v>21</v>
      </c>
      <c r="I503">
        <v>1</v>
      </c>
      <c r="J503" t="s">
        <v>37</v>
      </c>
      <c r="K503">
        <v>3</v>
      </c>
      <c r="L503" t="s">
        <v>56</v>
      </c>
      <c r="M503" s="10">
        <v>3500</v>
      </c>
      <c r="N503">
        <v>3</v>
      </c>
      <c r="O503" s="8">
        <v>10500</v>
      </c>
      <c r="P503">
        <v>117.74</v>
      </c>
      <c r="Q503" t="s">
        <v>39</v>
      </c>
    </row>
    <row r="504" spans="1:18" hidden="1" x14ac:dyDescent="0.35">
      <c r="A504" t="s">
        <v>600</v>
      </c>
      <c r="B504" t="s">
        <v>601</v>
      </c>
      <c r="C504" s="1">
        <v>45717</v>
      </c>
      <c r="D504">
        <v>76</v>
      </c>
      <c r="E504" t="s">
        <v>35</v>
      </c>
      <c r="F504" t="str">
        <f>VLOOKUP(E504,'states and regions'!A$2:B$38,2,FALSE)</f>
        <v>North West</v>
      </c>
      <c r="G504" t="s">
        <v>20</v>
      </c>
      <c r="H504" t="s">
        <v>21</v>
      </c>
      <c r="I504">
        <v>1</v>
      </c>
      <c r="J504" t="s">
        <v>37</v>
      </c>
      <c r="K504">
        <v>3</v>
      </c>
      <c r="L504" t="s">
        <v>51</v>
      </c>
      <c r="M504" s="10">
        <v>9000</v>
      </c>
      <c r="N504">
        <v>8</v>
      </c>
      <c r="O504" s="8">
        <v>72000</v>
      </c>
      <c r="P504">
        <v>75.58</v>
      </c>
      <c r="Q504" t="s">
        <v>39</v>
      </c>
    </row>
    <row r="505" spans="1:18" hidden="1" x14ac:dyDescent="0.35">
      <c r="A505" t="s">
        <v>602</v>
      </c>
      <c r="B505" t="s">
        <v>603</v>
      </c>
      <c r="C505" s="1">
        <v>45689</v>
      </c>
      <c r="D505">
        <v>67</v>
      </c>
      <c r="E505" t="s">
        <v>152</v>
      </c>
      <c r="F505" t="str">
        <f>VLOOKUP(E505,'states and regions'!A$2:B$38,2,FALSE)</f>
        <v>South West</v>
      </c>
      <c r="G505" t="s">
        <v>29</v>
      </c>
      <c r="H505" t="s">
        <v>30</v>
      </c>
      <c r="I505">
        <v>5</v>
      </c>
      <c r="J505" t="s">
        <v>55</v>
      </c>
      <c r="K505">
        <v>32</v>
      </c>
      <c r="L505" t="s">
        <v>58</v>
      </c>
      <c r="M505" s="10">
        <v>16000</v>
      </c>
      <c r="N505">
        <v>9</v>
      </c>
      <c r="O505" s="8">
        <v>144000</v>
      </c>
      <c r="P505">
        <v>103.15</v>
      </c>
      <c r="Q505" t="s">
        <v>24</v>
      </c>
      <c r="R505" t="s">
        <v>265</v>
      </c>
    </row>
    <row r="506" spans="1:18" hidden="1" x14ac:dyDescent="0.35">
      <c r="A506" t="s">
        <v>602</v>
      </c>
      <c r="B506" t="s">
        <v>603</v>
      </c>
      <c r="C506" s="1">
        <v>45689</v>
      </c>
      <c r="D506">
        <v>67</v>
      </c>
      <c r="E506" t="s">
        <v>152</v>
      </c>
      <c r="F506" t="str">
        <f>VLOOKUP(E506,'states and regions'!A$2:B$38,2,FALSE)</f>
        <v>South West</v>
      </c>
      <c r="G506" t="s">
        <v>41</v>
      </c>
      <c r="H506" t="s">
        <v>30</v>
      </c>
      <c r="I506">
        <v>5</v>
      </c>
      <c r="J506" t="s">
        <v>55</v>
      </c>
      <c r="K506">
        <v>32</v>
      </c>
      <c r="L506" t="s">
        <v>38</v>
      </c>
      <c r="M506" s="10">
        <v>20000</v>
      </c>
      <c r="N506">
        <v>6</v>
      </c>
      <c r="O506" s="8">
        <v>120000</v>
      </c>
      <c r="P506">
        <v>30.47</v>
      </c>
      <c r="Q506" t="s">
        <v>24</v>
      </c>
      <c r="R506" t="s">
        <v>265</v>
      </c>
    </row>
    <row r="507" spans="1:18" hidden="1" x14ac:dyDescent="0.35">
      <c r="A507" t="s">
        <v>604</v>
      </c>
      <c r="B507" t="s">
        <v>605</v>
      </c>
      <c r="C507" s="1">
        <v>45717</v>
      </c>
      <c r="D507">
        <v>31</v>
      </c>
      <c r="E507" t="s">
        <v>113</v>
      </c>
      <c r="F507" t="str">
        <f>VLOOKUP(E507,'states and regions'!A$2:B$38,2,FALSE)</f>
        <v>South West</v>
      </c>
      <c r="G507" t="s">
        <v>29</v>
      </c>
      <c r="H507" t="s">
        <v>30</v>
      </c>
      <c r="I507">
        <v>1</v>
      </c>
      <c r="J507" t="s">
        <v>37</v>
      </c>
      <c r="K507">
        <v>52</v>
      </c>
      <c r="L507" t="s">
        <v>164</v>
      </c>
      <c r="M507" s="10">
        <v>600</v>
      </c>
      <c r="N507">
        <v>14</v>
      </c>
      <c r="O507" s="8">
        <v>8400</v>
      </c>
      <c r="P507">
        <v>129.63</v>
      </c>
      <c r="Q507" t="s">
        <v>39</v>
      </c>
    </row>
    <row r="508" spans="1:18" hidden="1" x14ac:dyDescent="0.35">
      <c r="A508" t="s">
        <v>604</v>
      </c>
      <c r="B508" t="s">
        <v>605</v>
      </c>
      <c r="C508" s="1">
        <v>45717</v>
      </c>
      <c r="D508">
        <v>31</v>
      </c>
      <c r="E508" t="s">
        <v>113</v>
      </c>
      <c r="F508" t="str">
        <f>VLOOKUP(E508,'states and regions'!A$2:B$38,2,FALSE)</f>
        <v>South West</v>
      </c>
      <c r="G508" t="s">
        <v>41</v>
      </c>
      <c r="H508" t="s">
        <v>30</v>
      </c>
      <c r="I508">
        <v>1</v>
      </c>
      <c r="J508" t="s">
        <v>37</v>
      </c>
      <c r="K508">
        <v>52</v>
      </c>
      <c r="L508" t="s">
        <v>42</v>
      </c>
      <c r="M508" s="10">
        <v>9000</v>
      </c>
      <c r="N508">
        <v>5</v>
      </c>
      <c r="O508" s="8">
        <v>45000</v>
      </c>
      <c r="P508">
        <v>49.11</v>
      </c>
      <c r="Q508" t="s">
        <v>39</v>
      </c>
    </row>
    <row r="509" spans="1:18" hidden="1" x14ac:dyDescent="0.35">
      <c r="A509" t="s">
        <v>606</v>
      </c>
      <c r="B509" t="s">
        <v>607</v>
      </c>
      <c r="C509" s="1">
        <v>45689</v>
      </c>
      <c r="D509">
        <v>33</v>
      </c>
      <c r="E509" t="s">
        <v>189</v>
      </c>
      <c r="F509" t="str">
        <f>VLOOKUP(E509,'states and regions'!A$2:B$38,2,FALSE)</f>
        <v>North West</v>
      </c>
      <c r="G509" t="s">
        <v>29</v>
      </c>
      <c r="H509" t="s">
        <v>21</v>
      </c>
      <c r="I509">
        <v>1</v>
      </c>
      <c r="J509" t="s">
        <v>37</v>
      </c>
      <c r="K509">
        <v>58</v>
      </c>
      <c r="L509" t="s">
        <v>40</v>
      </c>
      <c r="M509" s="10">
        <v>500</v>
      </c>
      <c r="N509">
        <v>7</v>
      </c>
      <c r="O509" s="8">
        <v>3500</v>
      </c>
      <c r="P509">
        <v>189.48</v>
      </c>
      <c r="Q509" t="s">
        <v>24</v>
      </c>
      <c r="R509" t="s">
        <v>265</v>
      </c>
    </row>
    <row r="510" spans="1:18" hidden="1" x14ac:dyDescent="0.35">
      <c r="A510" t="s">
        <v>606</v>
      </c>
      <c r="B510" t="s">
        <v>607</v>
      </c>
      <c r="C510" s="1">
        <v>45689</v>
      </c>
      <c r="D510">
        <v>33</v>
      </c>
      <c r="E510" t="s">
        <v>189</v>
      </c>
      <c r="F510" t="str">
        <f>VLOOKUP(E510,'states and regions'!A$2:B$38,2,FALSE)</f>
        <v>North West</v>
      </c>
      <c r="G510" t="s">
        <v>36</v>
      </c>
      <c r="H510" t="s">
        <v>21</v>
      </c>
      <c r="I510">
        <v>1</v>
      </c>
      <c r="J510" t="s">
        <v>37</v>
      </c>
      <c r="K510">
        <v>58</v>
      </c>
      <c r="L510" t="s">
        <v>57</v>
      </c>
      <c r="M510" s="10">
        <v>150000</v>
      </c>
      <c r="N510">
        <v>16</v>
      </c>
      <c r="O510" s="8">
        <v>2400000</v>
      </c>
      <c r="P510">
        <v>121.5</v>
      </c>
      <c r="Q510" t="s">
        <v>24</v>
      </c>
      <c r="R510" t="s">
        <v>265</v>
      </c>
    </row>
    <row r="511" spans="1:18" hidden="1" x14ac:dyDescent="0.35">
      <c r="A511" t="s">
        <v>606</v>
      </c>
      <c r="B511" t="s">
        <v>607</v>
      </c>
      <c r="C511" s="1">
        <v>45689</v>
      </c>
      <c r="D511">
        <v>33</v>
      </c>
      <c r="E511" t="s">
        <v>189</v>
      </c>
      <c r="F511" t="str">
        <f>VLOOKUP(E511,'states and regions'!A$2:B$38,2,FALSE)</f>
        <v>North West</v>
      </c>
      <c r="G511" t="s">
        <v>41</v>
      </c>
      <c r="H511" t="s">
        <v>21</v>
      </c>
      <c r="I511">
        <v>1</v>
      </c>
      <c r="J511" t="s">
        <v>37</v>
      </c>
      <c r="K511">
        <v>58</v>
      </c>
      <c r="L511" t="s">
        <v>71</v>
      </c>
      <c r="M511" s="10">
        <v>14500</v>
      </c>
      <c r="N511">
        <v>14</v>
      </c>
      <c r="O511" s="8">
        <v>203000</v>
      </c>
      <c r="P511">
        <v>34.53</v>
      </c>
      <c r="Q511" t="s">
        <v>24</v>
      </c>
      <c r="R511" t="s">
        <v>265</v>
      </c>
    </row>
    <row r="512" spans="1:18" hidden="1" x14ac:dyDescent="0.35">
      <c r="A512" t="s">
        <v>608</v>
      </c>
      <c r="B512" t="s">
        <v>609</v>
      </c>
      <c r="C512" s="1">
        <v>45717</v>
      </c>
      <c r="D512">
        <v>39</v>
      </c>
      <c r="E512" t="s">
        <v>189</v>
      </c>
      <c r="F512" t="str">
        <f>VLOOKUP(E512,'states and regions'!A$2:B$38,2,FALSE)</f>
        <v>North West</v>
      </c>
      <c r="G512" t="s">
        <v>20</v>
      </c>
      <c r="H512" t="s">
        <v>30</v>
      </c>
      <c r="I512">
        <v>4</v>
      </c>
      <c r="J512" t="s">
        <v>114</v>
      </c>
      <c r="K512">
        <v>11</v>
      </c>
      <c r="L512" t="s">
        <v>23</v>
      </c>
      <c r="M512" s="10">
        <v>35000</v>
      </c>
      <c r="N512">
        <v>4</v>
      </c>
      <c r="O512" s="8">
        <v>140000</v>
      </c>
      <c r="P512">
        <v>77.400000000000006</v>
      </c>
      <c r="Q512" t="s">
        <v>39</v>
      </c>
    </row>
    <row r="513" spans="1:18" hidden="1" x14ac:dyDescent="0.35">
      <c r="A513" t="s">
        <v>610</v>
      </c>
      <c r="B513" t="s">
        <v>611</v>
      </c>
      <c r="C513" s="1">
        <v>45689</v>
      </c>
      <c r="D513">
        <v>41</v>
      </c>
      <c r="E513" t="s">
        <v>75</v>
      </c>
      <c r="F513" t="str">
        <f>VLOOKUP(E513,'states and regions'!A$2:B$38,2,FALSE)</f>
        <v>North East</v>
      </c>
      <c r="G513" t="s">
        <v>41</v>
      </c>
      <c r="H513" t="s">
        <v>30</v>
      </c>
      <c r="I513">
        <v>5</v>
      </c>
      <c r="J513" t="s">
        <v>55</v>
      </c>
      <c r="K513">
        <v>53</v>
      </c>
      <c r="L513" t="s">
        <v>42</v>
      </c>
      <c r="M513" s="10">
        <v>9000</v>
      </c>
      <c r="N513">
        <v>5</v>
      </c>
      <c r="O513" s="8">
        <v>45000</v>
      </c>
      <c r="P513">
        <v>96.71</v>
      </c>
      <c r="Q513" t="s">
        <v>24</v>
      </c>
      <c r="R513" t="s">
        <v>167</v>
      </c>
    </row>
    <row r="514" spans="1:18" hidden="1" x14ac:dyDescent="0.35">
      <c r="A514" t="s">
        <v>610</v>
      </c>
      <c r="B514" t="s">
        <v>611</v>
      </c>
      <c r="C514" s="1">
        <v>45689</v>
      </c>
      <c r="D514">
        <v>41</v>
      </c>
      <c r="E514" t="s">
        <v>75</v>
      </c>
      <c r="F514" t="str">
        <f>VLOOKUP(E514,'states and regions'!A$2:B$38,2,FALSE)</f>
        <v>North East</v>
      </c>
      <c r="G514" t="s">
        <v>36</v>
      </c>
      <c r="H514" t="s">
        <v>30</v>
      </c>
      <c r="I514">
        <v>5</v>
      </c>
      <c r="J514" t="s">
        <v>55</v>
      </c>
      <c r="K514">
        <v>53</v>
      </c>
      <c r="L514" t="s">
        <v>42</v>
      </c>
      <c r="M514" s="10">
        <v>9000</v>
      </c>
      <c r="N514">
        <v>14</v>
      </c>
      <c r="O514" s="8">
        <v>126000</v>
      </c>
      <c r="P514">
        <v>179.45</v>
      </c>
      <c r="Q514" t="s">
        <v>24</v>
      </c>
      <c r="R514" t="s">
        <v>167</v>
      </c>
    </row>
    <row r="515" spans="1:18" hidden="1" x14ac:dyDescent="0.35">
      <c r="A515" t="s">
        <v>610</v>
      </c>
      <c r="B515" t="s">
        <v>611</v>
      </c>
      <c r="C515" s="1">
        <v>45689</v>
      </c>
      <c r="D515">
        <v>41</v>
      </c>
      <c r="E515" t="s">
        <v>75</v>
      </c>
      <c r="F515" t="str">
        <f>VLOOKUP(E515,'states and regions'!A$2:B$38,2,FALSE)</f>
        <v>North East</v>
      </c>
      <c r="G515" t="s">
        <v>29</v>
      </c>
      <c r="H515" t="s">
        <v>30</v>
      </c>
      <c r="I515">
        <v>5</v>
      </c>
      <c r="J515" t="s">
        <v>55</v>
      </c>
      <c r="K515">
        <v>53</v>
      </c>
      <c r="L515" t="s">
        <v>193</v>
      </c>
      <c r="M515" s="10">
        <v>6500</v>
      </c>
      <c r="N515">
        <v>2</v>
      </c>
      <c r="O515" s="8">
        <v>13000</v>
      </c>
      <c r="P515">
        <v>84.43</v>
      </c>
      <c r="Q515" t="s">
        <v>24</v>
      </c>
      <c r="R515" t="s">
        <v>167</v>
      </c>
    </row>
    <row r="516" spans="1:18" hidden="1" x14ac:dyDescent="0.35">
      <c r="A516" t="s">
        <v>612</v>
      </c>
      <c r="B516" t="s">
        <v>613</v>
      </c>
      <c r="C516" s="1">
        <v>45689</v>
      </c>
      <c r="D516">
        <v>70</v>
      </c>
      <c r="E516" t="s">
        <v>113</v>
      </c>
      <c r="F516" t="str">
        <f>VLOOKUP(E516,'states and regions'!A$2:B$38,2,FALSE)</f>
        <v>South West</v>
      </c>
      <c r="G516" t="s">
        <v>41</v>
      </c>
      <c r="H516" t="s">
        <v>30</v>
      </c>
      <c r="I516">
        <v>3</v>
      </c>
      <c r="J516" t="s">
        <v>50</v>
      </c>
      <c r="K516">
        <v>51</v>
      </c>
      <c r="L516" t="s">
        <v>65</v>
      </c>
      <c r="M516" s="10">
        <v>30000</v>
      </c>
      <c r="N516">
        <v>8</v>
      </c>
      <c r="O516" s="8">
        <v>240000</v>
      </c>
      <c r="P516">
        <v>95.69</v>
      </c>
      <c r="Q516" t="s">
        <v>39</v>
      </c>
    </row>
    <row r="517" spans="1:18" hidden="1" x14ac:dyDescent="0.35">
      <c r="A517" t="s">
        <v>612</v>
      </c>
      <c r="B517" t="s">
        <v>613</v>
      </c>
      <c r="C517" s="1">
        <v>45689</v>
      </c>
      <c r="D517">
        <v>70</v>
      </c>
      <c r="E517" t="s">
        <v>113</v>
      </c>
      <c r="F517" t="str">
        <f>VLOOKUP(E517,'states and regions'!A$2:B$38,2,FALSE)</f>
        <v>South West</v>
      </c>
      <c r="G517" t="s">
        <v>20</v>
      </c>
      <c r="H517" t="s">
        <v>30</v>
      </c>
      <c r="I517">
        <v>3</v>
      </c>
      <c r="J517" t="s">
        <v>50</v>
      </c>
      <c r="K517">
        <v>51</v>
      </c>
      <c r="L517" t="s">
        <v>58</v>
      </c>
      <c r="M517" s="10">
        <v>16000</v>
      </c>
      <c r="N517">
        <v>18</v>
      </c>
      <c r="O517" s="8">
        <v>288000</v>
      </c>
      <c r="P517">
        <v>57.01</v>
      </c>
      <c r="Q517" t="s">
        <v>39</v>
      </c>
    </row>
    <row r="518" spans="1:18" hidden="1" x14ac:dyDescent="0.35">
      <c r="A518" t="s">
        <v>612</v>
      </c>
      <c r="B518" t="s">
        <v>613</v>
      </c>
      <c r="C518" s="1">
        <v>45689</v>
      </c>
      <c r="D518">
        <v>70</v>
      </c>
      <c r="E518" t="s">
        <v>113</v>
      </c>
      <c r="F518" t="str">
        <f>VLOOKUP(E518,'states and regions'!A$2:B$38,2,FALSE)</f>
        <v>South West</v>
      </c>
      <c r="G518" t="s">
        <v>29</v>
      </c>
      <c r="H518" t="s">
        <v>30</v>
      </c>
      <c r="I518">
        <v>3</v>
      </c>
      <c r="J518" t="s">
        <v>50</v>
      </c>
      <c r="K518">
        <v>51</v>
      </c>
      <c r="L518" t="s">
        <v>87</v>
      </c>
      <c r="M518" s="10">
        <v>7500</v>
      </c>
      <c r="N518">
        <v>1</v>
      </c>
      <c r="O518" s="8">
        <v>7500</v>
      </c>
      <c r="P518">
        <v>51.93</v>
      </c>
      <c r="Q518" t="s">
        <v>39</v>
      </c>
    </row>
    <row r="519" spans="1:18" hidden="1" x14ac:dyDescent="0.35">
      <c r="A519" t="s">
        <v>614</v>
      </c>
      <c r="B519" t="s">
        <v>333</v>
      </c>
      <c r="C519" s="1">
        <v>45689</v>
      </c>
      <c r="D519">
        <v>31</v>
      </c>
      <c r="E519" t="s">
        <v>75</v>
      </c>
      <c r="F519" t="str">
        <f>VLOOKUP(E519,'states and regions'!A$2:B$38,2,FALSE)</f>
        <v>North East</v>
      </c>
      <c r="G519" t="s">
        <v>29</v>
      </c>
      <c r="H519" t="s">
        <v>21</v>
      </c>
      <c r="I519">
        <v>3</v>
      </c>
      <c r="J519" t="s">
        <v>50</v>
      </c>
      <c r="K519">
        <v>25</v>
      </c>
      <c r="L519" t="s">
        <v>23</v>
      </c>
      <c r="M519" s="10">
        <v>35000</v>
      </c>
      <c r="N519">
        <v>9</v>
      </c>
      <c r="O519" s="8">
        <v>315000</v>
      </c>
      <c r="P519">
        <v>130.49</v>
      </c>
      <c r="Q519" t="s">
        <v>39</v>
      </c>
    </row>
    <row r="520" spans="1:18" hidden="1" x14ac:dyDescent="0.35">
      <c r="A520" t="s">
        <v>615</v>
      </c>
      <c r="B520" t="s">
        <v>616</v>
      </c>
      <c r="C520" s="1">
        <v>45689</v>
      </c>
      <c r="D520">
        <v>70</v>
      </c>
      <c r="E520" t="s">
        <v>45</v>
      </c>
      <c r="F520" t="str">
        <f>VLOOKUP(E520,'states and regions'!A$2:B$38,2,FALSE)</f>
        <v>North East</v>
      </c>
      <c r="G520" t="s">
        <v>29</v>
      </c>
      <c r="H520" t="s">
        <v>30</v>
      </c>
      <c r="I520">
        <v>2</v>
      </c>
      <c r="J520" t="s">
        <v>22</v>
      </c>
      <c r="K520">
        <v>44</v>
      </c>
      <c r="L520" t="s">
        <v>193</v>
      </c>
      <c r="M520" s="10">
        <v>6500</v>
      </c>
      <c r="N520">
        <v>9</v>
      </c>
      <c r="O520" s="8">
        <v>58500</v>
      </c>
      <c r="P520">
        <v>111.2</v>
      </c>
      <c r="Q520" t="s">
        <v>39</v>
      </c>
    </row>
    <row r="521" spans="1:18" hidden="1" x14ac:dyDescent="0.35">
      <c r="A521" t="s">
        <v>615</v>
      </c>
      <c r="B521" t="s">
        <v>616</v>
      </c>
      <c r="C521" s="1">
        <v>45689</v>
      </c>
      <c r="D521">
        <v>70</v>
      </c>
      <c r="E521" t="s">
        <v>45</v>
      </c>
      <c r="F521" t="str">
        <f>VLOOKUP(E521,'states and regions'!A$2:B$38,2,FALSE)</f>
        <v>North East</v>
      </c>
      <c r="G521" t="s">
        <v>41</v>
      </c>
      <c r="H521" t="s">
        <v>30</v>
      </c>
      <c r="I521">
        <v>2</v>
      </c>
      <c r="J521" t="s">
        <v>22</v>
      </c>
      <c r="K521">
        <v>44</v>
      </c>
      <c r="L521" t="s">
        <v>65</v>
      </c>
      <c r="M521" s="10">
        <v>30000</v>
      </c>
      <c r="N521">
        <v>13</v>
      </c>
      <c r="O521" s="8">
        <v>390000</v>
      </c>
      <c r="P521">
        <v>115.74</v>
      </c>
      <c r="Q521" t="s">
        <v>39</v>
      </c>
    </row>
    <row r="522" spans="1:18" hidden="1" x14ac:dyDescent="0.35">
      <c r="A522" t="s">
        <v>615</v>
      </c>
      <c r="B522" t="s">
        <v>616</v>
      </c>
      <c r="C522" s="1">
        <v>45689</v>
      </c>
      <c r="D522">
        <v>70</v>
      </c>
      <c r="E522" t="s">
        <v>45</v>
      </c>
      <c r="F522" t="str">
        <f>VLOOKUP(E522,'states and regions'!A$2:B$38,2,FALSE)</f>
        <v>North East</v>
      </c>
      <c r="G522" t="s">
        <v>20</v>
      </c>
      <c r="H522" t="s">
        <v>30</v>
      </c>
      <c r="I522">
        <v>2</v>
      </c>
      <c r="J522" t="s">
        <v>22</v>
      </c>
      <c r="K522">
        <v>44</v>
      </c>
      <c r="L522" t="s">
        <v>46</v>
      </c>
      <c r="M522" s="10">
        <v>4500</v>
      </c>
      <c r="N522">
        <v>4</v>
      </c>
      <c r="O522" s="8">
        <v>18000</v>
      </c>
      <c r="P522">
        <v>171.07</v>
      </c>
      <c r="Q522" t="s">
        <v>39</v>
      </c>
    </row>
    <row r="523" spans="1:18" hidden="1" x14ac:dyDescent="0.35">
      <c r="A523" t="s">
        <v>617</v>
      </c>
      <c r="B523" t="s">
        <v>618</v>
      </c>
      <c r="C523" s="1">
        <v>45689</v>
      </c>
      <c r="D523">
        <v>73</v>
      </c>
      <c r="E523" t="s">
        <v>28</v>
      </c>
      <c r="F523" t="str">
        <f>VLOOKUP(E523,'states and regions'!A$2:B$38,2,FALSE)</f>
        <v>North Central</v>
      </c>
      <c r="G523" t="s">
        <v>41</v>
      </c>
      <c r="H523" t="s">
        <v>21</v>
      </c>
      <c r="I523">
        <v>3</v>
      </c>
      <c r="J523" t="s">
        <v>50</v>
      </c>
      <c r="K523">
        <v>14</v>
      </c>
      <c r="L523" t="s">
        <v>42</v>
      </c>
      <c r="M523" s="10">
        <v>9000</v>
      </c>
      <c r="N523">
        <v>5</v>
      </c>
      <c r="O523" s="8">
        <v>45000</v>
      </c>
      <c r="P523">
        <v>160.97</v>
      </c>
      <c r="Q523" t="s">
        <v>39</v>
      </c>
    </row>
    <row r="524" spans="1:18" hidden="1" x14ac:dyDescent="0.35">
      <c r="A524" t="s">
        <v>617</v>
      </c>
      <c r="B524" t="s">
        <v>618</v>
      </c>
      <c r="C524" s="1">
        <v>45689</v>
      </c>
      <c r="D524">
        <v>73</v>
      </c>
      <c r="E524" t="s">
        <v>28</v>
      </c>
      <c r="F524" t="str">
        <f>VLOOKUP(E524,'states and regions'!A$2:B$38,2,FALSE)</f>
        <v>North Central</v>
      </c>
      <c r="G524" t="s">
        <v>29</v>
      </c>
      <c r="H524" t="s">
        <v>21</v>
      </c>
      <c r="I524">
        <v>3</v>
      </c>
      <c r="J524" t="s">
        <v>50</v>
      </c>
      <c r="K524">
        <v>14</v>
      </c>
      <c r="L524" t="s">
        <v>31</v>
      </c>
      <c r="M524" s="10">
        <v>5500</v>
      </c>
      <c r="N524">
        <v>14</v>
      </c>
      <c r="O524" s="8">
        <v>77000</v>
      </c>
      <c r="P524">
        <v>185.21</v>
      </c>
      <c r="Q524" t="s">
        <v>39</v>
      </c>
    </row>
    <row r="525" spans="1:18" hidden="1" x14ac:dyDescent="0.35">
      <c r="A525" t="s">
        <v>617</v>
      </c>
      <c r="B525" t="s">
        <v>618</v>
      </c>
      <c r="C525" s="1">
        <v>45689</v>
      </c>
      <c r="D525">
        <v>73</v>
      </c>
      <c r="E525" t="s">
        <v>28</v>
      </c>
      <c r="F525" t="str">
        <f>VLOOKUP(E525,'states and regions'!A$2:B$38,2,FALSE)</f>
        <v>North Central</v>
      </c>
      <c r="G525" t="s">
        <v>20</v>
      </c>
      <c r="H525" t="s">
        <v>21</v>
      </c>
      <c r="I525">
        <v>3</v>
      </c>
      <c r="J525" t="s">
        <v>50</v>
      </c>
      <c r="K525">
        <v>14</v>
      </c>
      <c r="L525" t="s">
        <v>58</v>
      </c>
      <c r="M525" s="10">
        <v>16000</v>
      </c>
      <c r="N525">
        <v>8</v>
      </c>
      <c r="O525" s="8">
        <v>128000</v>
      </c>
      <c r="P525">
        <v>13.28</v>
      </c>
      <c r="Q525" t="s">
        <v>39</v>
      </c>
    </row>
    <row r="526" spans="1:18" hidden="1" x14ac:dyDescent="0.35">
      <c r="A526" t="s">
        <v>619</v>
      </c>
      <c r="B526" t="s">
        <v>620</v>
      </c>
      <c r="C526" s="1">
        <v>45689</v>
      </c>
      <c r="D526">
        <v>26</v>
      </c>
      <c r="E526" t="s">
        <v>128</v>
      </c>
      <c r="F526" t="str">
        <f>VLOOKUP(E526,'states and regions'!A$2:B$38,2,FALSE)</f>
        <v>South South</v>
      </c>
      <c r="G526" t="s">
        <v>41</v>
      </c>
      <c r="H526" t="s">
        <v>30</v>
      </c>
      <c r="I526">
        <v>5</v>
      </c>
      <c r="J526" t="s">
        <v>55</v>
      </c>
      <c r="K526">
        <v>60</v>
      </c>
      <c r="L526" t="s">
        <v>71</v>
      </c>
      <c r="M526" s="10">
        <v>14500</v>
      </c>
      <c r="N526">
        <v>7</v>
      </c>
      <c r="O526" s="8">
        <v>101500</v>
      </c>
      <c r="P526">
        <v>88.07</v>
      </c>
      <c r="Q526" t="s">
        <v>39</v>
      </c>
    </row>
    <row r="527" spans="1:18" hidden="1" x14ac:dyDescent="0.35">
      <c r="A527" t="s">
        <v>619</v>
      </c>
      <c r="B527" t="s">
        <v>620</v>
      </c>
      <c r="C527" s="1">
        <v>45689</v>
      </c>
      <c r="D527">
        <v>26</v>
      </c>
      <c r="E527" t="s">
        <v>128</v>
      </c>
      <c r="F527" t="str">
        <f>VLOOKUP(E527,'states and regions'!A$2:B$38,2,FALSE)</f>
        <v>South South</v>
      </c>
      <c r="G527" t="s">
        <v>29</v>
      </c>
      <c r="H527" t="s">
        <v>30</v>
      </c>
      <c r="I527">
        <v>5</v>
      </c>
      <c r="J527" t="s">
        <v>55</v>
      </c>
      <c r="K527">
        <v>60</v>
      </c>
      <c r="L527" t="s">
        <v>193</v>
      </c>
      <c r="M527" s="10">
        <v>6500</v>
      </c>
      <c r="N527">
        <v>2</v>
      </c>
      <c r="O527" s="8">
        <v>13000</v>
      </c>
      <c r="P527">
        <v>57.56</v>
      </c>
      <c r="Q527" t="s">
        <v>39</v>
      </c>
    </row>
    <row r="528" spans="1:18" hidden="1" x14ac:dyDescent="0.35">
      <c r="A528" t="s">
        <v>621</v>
      </c>
      <c r="B528" t="s">
        <v>622</v>
      </c>
      <c r="C528" s="1">
        <v>45689</v>
      </c>
      <c r="D528">
        <v>45</v>
      </c>
      <c r="E528" t="s">
        <v>28</v>
      </c>
      <c r="F528" t="str">
        <f>VLOOKUP(E528,'states and regions'!A$2:B$38,2,FALSE)</f>
        <v>North Central</v>
      </c>
      <c r="G528" t="s">
        <v>36</v>
      </c>
      <c r="H528" t="s">
        <v>21</v>
      </c>
      <c r="I528">
        <v>1</v>
      </c>
      <c r="J528" t="s">
        <v>37</v>
      </c>
      <c r="K528">
        <v>24</v>
      </c>
      <c r="L528" t="s">
        <v>105</v>
      </c>
      <c r="M528" s="10">
        <v>75000</v>
      </c>
      <c r="N528">
        <v>13</v>
      </c>
      <c r="O528" s="8">
        <v>975000</v>
      </c>
      <c r="P528">
        <v>70.95</v>
      </c>
      <c r="Q528" t="s">
        <v>39</v>
      </c>
    </row>
    <row r="529" spans="1:18" hidden="1" x14ac:dyDescent="0.35">
      <c r="A529" t="s">
        <v>623</v>
      </c>
      <c r="B529" t="s">
        <v>624</v>
      </c>
      <c r="C529" s="1">
        <v>45658</v>
      </c>
      <c r="D529">
        <v>41</v>
      </c>
      <c r="E529" t="s">
        <v>75</v>
      </c>
      <c r="F529" t="str">
        <f>VLOOKUP(E529,'states and regions'!A$2:B$38,2,FALSE)</f>
        <v>North East</v>
      </c>
      <c r="G529" t="s">
        <v>36</v>
      </c>
      <c r="H529" t="s">
        <v>21</v>
      </c>
      <c r="I529">
        <v>1</v>
      </c>
      <c r="J529" t="s">
        <v>37</v>
      </c>
      <c r="K529">
        <v>48</v>
      </c>
      <c r="L529" t="s">
        <v>71</v>
      </c>
      <c r="M529" s="10">
        <v>14500</v>
      </c>
      <c r="N529">
        <v>7</v>
      </c>
      <c r="O529" s="8">
        <v>101500</v>
      </c>
      <c r="P529">
        <v>121.47</v>
      </c>
      <c r="Q529" t="s">
        <v>39</v>
      </c>
    </row>
    <row r="530" spans="1:18" hidden="1" x14ac:dyDescent="0.35">
      <c r="A530" t="s">
        <v>623</v>
      </c>
      <c r="B530" t="s">
        <v>624</v>
      </c>
      <c r="C530" s="1">
        <v>45658</v>
      </c>
      <c r="D530">
        <v>41</v>
      </c>
      <c r="E530" t="s">
        <v>75</v>
      </c>
      <c r="F530" t="str">
        <f>VLOOKUP(E530,'states and regions'!A$2:B$38,2,FALSE)</f>
        <v>North East</v>
      </c>
      <c r="G530" t="s">
        <v>20</v>
      </c>
      <c r="H530" t="s">
        <v>21</v>
      </c>
      <c r="I530">
        <v>1</v>
      </c>
      <c r="J530" t="s">
        <v>37</v>
      </c>
      <c r="K530">
        <v>48</v>
      </c>
      <c r="L530" t="s">
        <v>23</v>
      </c>
      <c r="M530" s="10">
        <v>35000</v>
      </c>
      <c r="N530">
        <v>19</v>
      </c>
      <c r="O530" s="8">
        <v>665000</v>
      </c>
      <c r="P530">
        <v>185.98</v>
      </c>
      <c r="Q530" t="s">
        <v>39</v>
      </c>
    </row>
    <row r="531" spans="1:18" hidden="1" x14ac:dyDescent="0.35">
      <c r="A531" t="s">
        <v>623</v>
      </c>
      <c r="B531" t="s">
        <v>624</v>
      </c>
      <c r="C531" s="1">
        <v>45658</v>
      </c>
      <c r="D531">
        <v>41</v>
      </c>
      <c r="E531" t="s">
        <v>75</v>
      </c>
      <c r="F531" t="str">
        <f>VLOOKUP(E531,'states and regions'!A$2:B$38,2,FALSE)</f>
        <v>North East</v>
      </c>
      <c r="G531" t="s">
        <v>29</v>
      </c>
      <c r="H531" t="s">
        <v>21</v>
      </c>
      <c r="I531">
        <v>1</v>
      </c>
      <c r="J531" t="s">
        <v>37</v>
      </c>
      <c r="K531">
        <v>48</v>
      </c>
      <c r="L531" t="s">
        <v>102</v>
      </c>
      <c r="M531" s="10">
        <v>900</v>
      </c>
      <c r="N531">
        <v>14</v>
      </c>
      <c r="O531" s="8">
        <v>12600</v>
      </c>
      <c r="P531">
        <v>52.59</v>
      </c>
      <c r="Q531" t="s">
        <v>39</v>
      </c>
    </row>
    <row r="532" spans="1:18" hidden="1" x14ac:dyDescent="0.35">
      <c r="A532" t="s">
        <v>625</v>
      </c>
      <c r="B532" t="s">
        <v>626</v>
      </c>
      <c r="C532" s="1">
        <v>45658</v>
      </c>
      <c r="D532">
        <v>29</v>
      </c>
      <c r="E532" t="s">
        <v>146</v>
      </c>
      <c r="F532" t="str">
        <f>VLOOKUP(E532,'states and regions'!A$2:B$38,2,FALSE)</f>
        <v>North West</v>
      </c>
      <c r="G532" t="s">
        <v>36</v>
      </c>
      <c r="H532" t="s">
        <v>30</v>
      </c>
      <c r="I532">
        <v>5</v>
      </c>
      <c r="J532" t="s">
        <v>55</v>
      </c>
      <c r="K532">
        <v>22</v>
      </c>
      <c r="L532" t="s">
        <v>105</v>
      </c>
      <c r="M532" s="10">
        <v>75000</v>
      </c>
      <c r="N532">
        <v>8</v>
      </c>
      <c r="O532" s="8">
        <v>600000</v>
      </c>
      <c r="P532">
        <v>112.85</v>
      </c>
      <c r="Q532" t="s">
        <v>39</v>
      </c>
    </row>
    <row r="533" spans="1:18" hidden="1" x14ac:dyDescent="0.35">
      <c r="A533" t="s">
        <v>625</v>
      </c>
      <c r="B533" t="s">
        <v>626</v>
      </c>
      <c r="C533" s="1">
        <v>45658</v>
      </c>
      <c r="D533">
        <v>29</v>
      </c>
      <c r="E533" t="s">
        <v>146</v>
      </c>
      <c r="F533" t="str">
        <f>VLOOKUP(E533,'states and regions'!A$2:B$38,2,FALSE)</f>
        <v>North West</v>
      </c>
      <c r="G533" t="s">
        <v>29</v>
      </c>
      <c r="H533" t="s">
        <v>30</v>
      </c>
      <c r="I533">
        <v>5</v>
      </c>
      <c r="J533" t="s">
        <v>55</v>
      </c>
      <c r="K533">
        <v>22</v>
      </c>
      <c r="L533" t="s">
        <v>56</v>
      </c>
      <c r="M533" s="10">
        <v>3500</v>
      </c>
      <c r="N533">
        <v>15</v>
      </c>
      <c r="O533" s="8">
        <v>52500</v>
      </c>
      <c r="P533">
        <v>192.27</v>
      </c>
      <c r="Q533" t="s">
        <v>39</v>
      </c>
    </row>
    <row r="534" spans="1:18" hidden="1" x14ac:dyDescent="0.35">
      <c r="A534" t="s">
        <v>625</v>
      </c>
      <c r="B534" t="s">
        <v>626</v>
      </c>
      <c r="C534" s="1">
        <v>45658</v>
      </c>
      <c r="D534">
        <v>29</v>
      </c>
      <c r="E534" t="s">
        <v>146</v>
      </c>
      <c r="F534" t="str">
        <f>VLOOKUP(E534,'states and regions'!A$2:B$38,2,FALSE)</f>
        <v>North West</v>
      </c>
      <c r="G534" t="s">
        <v>29</v>
      </c>
      <c r="H534" t="s">
        <v>30</v>
      </c>
      <c r="I534">
        <v>5</v>
      </c>
      <c r="J534" t="s">
        <v>55</v>
      </c>
      <c r="K534">
        <v>22</v>
      </c>
      <c r="L534" t="s">
        <v>23</v>
      </c>
      <c r="M534" s="10">
        <v>35000</v>
      </c>
      <c r="N534">
        <v>1</v>
      </c>
      <c r="O534" s="8">
        <v>35000</v>
      </c>
      <c r="P534">
        <v>179.36</v>
      </c>
      <c r="Q534" t="s">
        <v>39</v>
      </c>
    </row>
    <row r="535" spans="1:18" hidden="1" x14ac:dyDescent="0.35">
      <c r="A535" t="s">
        <v>627</v>
      </c>
      <c r="B535" t="s">
        <v>628</v>
      </c>
      <c r="C535" s="1">
        <v>45689</v>
      </c>
      <c r="D535">
        <v>30</v>
      </c>
      <c r="E535" t="s">
        <v>143</v>
      </c>
      <c r="F535" t="str">
        <f>VLOOKUP(E535,'states and regions'!A$2:B$38,2,FALSE)</f>
        <v>South South</v>
      </c>
      <c r="G535" t="s">
        <v>36</v>
      </c>
      <c r="H535" t="s">
        <v>21</v>
      </c>
      <c r="I535">
        <v>2</v>
      </c>
      <c r="J535" t="s">
        <v>22</v>
      </c>
      <c r="K535">
        <v>25</v>
      </c>
      <c r="L535" t="s">
        <v>42</v>
      </c>
      <c r="M535" s="10">
        <v>9000</v>
      </c>
      <c r="N535">
        <v>9</v>
      </c>
      <c r="O535" s="8">
        <v>81000</v>
      </c>
      <c r="P535">
        <v>140.31</v>
      </c>
      <c r="Q535" t="s">
        <v>39</v>
      </c>
    </row>
    <row r="536" spans="1:18" hidden="1" x14ac:dyDescent="0.35">
      <c r="A536" t="s">
        <v>627</v>
      </c>
      <c r="B536" t="s">
        <v>628</v>
      </c>
      <c r="C536" s="1">
        <v>45689</v>
      </c>
      <c r="D536">
        <v>30</v>
      </c>
      <c r="E536" t="s">
        <v>143</v>
      </c>
      <c r="F536" t="str">
        <f>VLOOKUP(E536,'states and regions'!A$2:B$38,2,FALSE)</f>
        <v>South South</v>
      </c>
      <c r="G536" t="s">
        <v>29</v>
      </c>
      <c r="H536" t="s">
        <v>21</v>
      </c>
      <c r="I536">
        <v>2</v>
      </c>
      <c r="J536" t="s">
        <v>22</v>
      </c>
      <c r="K536">
        <v>25</v>
      </c>
      <c r="L536" t="s">
        <v>72</v>
      </c>
      <c r="M536" s="10">
        <v>350</v>
      </c>
      <c r="N536">
        <v>13</v>
      </c>
      <c r="O536" s="8">
        <v>4550</v>
      </c>
      <c r="P536">
        <v>57.81</v>
      </c>
      <c r="Q536" t="s">
        <v>39</v>
      </c>
    </row>
    <row r="537" spans="1:18" x14ac:dyDescent="0.35">
      <c r="A537" t="s">
        <v>629</v>
      </c>
      <c r="B537" t="s">
        <v>630</v>
      </c>
      <c r="C537" s="1">
        <v>45717</v>
      </c>
      <c r="D537">
        <v>25</v>
      </c>
      <c r="E537" t="s">
        <v>131</v>
      </c>
      <c r="F537" t="str">
        <f>VLOOKUP(E537,'states and regions'!A$2:B$38,2,FALSE)</f>
        <v>South East</v>
      </c>
      <c r="G537" t="s">
        <v>29</v>
      </c>
      <c r="H537" t="s">
        <v>30</v>
      </c>
      <c r="I537">
        <v>2</v>
      </c>
      <c r="J537" t="s">
        <v>22</v>
      </c>
      <c r="K537">
        <v>21</v>
      </c>
      <c r="L537" t="s">
        <v>46</v>
      </c>
      <c r="M537" s="10">
        <v>4500</v>
      </c>
      <c r="N537">
        <v>7</v>
      </c>
      <c r="O537" s="8">
        <v>31500</v>
      </c>
      <c r="P537">
        <v>100.05</v>
      </c>
      <c r="Q537" t="s">
        <v>39</v>
      </c>
    </row>
    <row r="538" spans="1:18" x14ac:dyDescent="0.35">
      <c r="A538" t="s">
        <v>629</v>
      </c>
      <c r="B538" t="s">
        <v>630</v>
      </c>
      <c r="C538" s="1">
        <v>45717</v>
      </c>
      <c r="D538">
        <v>25</v>
      </c>
      <c r="E538" t="s">
        <v>131</v>
      </c>
      <c r="F538" t="str">
        <f>VLOOKUP(E538,'states and regions'!A$2:B$38,2,FALSE)</f>
        <v>South East</v>
      </c>
      <c r="G538" t="s">
        <v>36</v>
      </c>
      <c r="H538" t="s">
        <v>30</v>
      </c>
      <c r="I538">
        <v>2</v>
      </c>
      <c r="J538" t="s">
        <v>22</v>
      </c>
      <c r="K538">
        <v>21</v>
      </c>
      <c r="L538" t="s">
        <v>71</v>
      </c>
      <c r="M538" s="10">
        <v>14500</v>
      </c>
      <c r="N538">
        <v>9</v>
      </c>
      <c r="O538" s="8">
        <v>130500</v>
      </c>
      <c r="P538">
        <v>147.22</v>
      </c>
      <c r="Q538" t="s">
        <v>39</v>
      </c>
    </row>
    <row r="539" spans="1:18" hidden="1" x14ac:dyDescent="0.35">
      <c r="A539" t="s">
        <v>631</v>
      </c>
      <c r="B539" t="s">
        <v>632</v>
      </c>
      <c r="C539" s="1">
        <v>45717</v>
      </c>
      <c r="D539">
        <v>45</v>
      </c>
      <c r="E539" t="s">
        <v>121</v>
      </c>
      <c r="F539" t="str">
        <f>VLOOKUP(E539,'states and regions'!A$2:B$38,2,FALSE)</f>
        <v>North Central</v>
      </c>
      <c r="G539" t="s">
        <v>41</v>
      </c>
      <c r="H539" t="s">
        <v>21</v>
      </c>
      <c r="I539">
        <v>2</v>
      </c>
      <c r="J539" t="s">
        <v>22</v>
      </c>
      <c r="K539">
        <v>54</v>
      </c>
      <c r="L539" t="s">
        <v>71</v>
      </c>
      <c r="M539" s="10">
        <v>14500</v>
      </c>
      <c r="N539">
        <v>18</v>
      </c>
      <c r="O539" s="8">
        <v>261000</v>
      </c>
      <c r="P539">
        <v>122.96</v>
      </c>
      <c r="Q539" t="s">
        <v>39</v>
      </c>
    </row>
    <row r="540" spans="1:18" hidden="1" x14ac:dyDescent="0.35">
      <c r="A540" t="s">
        <v>633</v>
      </c>
      <c r="B540" t="s">
        <v>634</v>
      </c>
      <c r="C540" s="1">
        <v>45717</v>
      </c>
      <c r="D540">
        <v>77</v>
      </c>
      <c r="E540" t="s">
        <v>45</v>
      </c>
      <c r="F540" t="str">
        <f>VLOOKUP(E540,'states and regions'!A$2:B$38,2,FALSE)</f>
        <v>North East</v>
      </c>
      <c r="G540" t="s">
        <v>36</v>
      </c>
      <c r="H540" t="s">
        <v>30</v>
      </c>
      <c r="I540">
        <v>4</v>
      </c>
      <c r="J540" t="s">
        <v>114</v>
      </c>
      <c r="K540">
        <v>32</v>
      </c>
      <c r="L540" t="s">
        <v>65</v>
      </c>
      <c r="M540" s="10">
        <v>30000</v>
      </c>
      <c r="N540">
        <v>14</v>
      </c>
      <c r="O540" s="8">
        <v>420000</v>
      </c>
      <c r="P540">
        <v>11.3</v>
      </c>
      <c r="Q540" t="s">
        <v>24</v>
      </c>
      <c r="R540" t="s">
        <v>32</v>
      </c>
    </row>
    <row r="541" spans="1:18" hidden="1" x14ac:dyDescent="0.35">
      <c r="A541" t="s">
        <v>633</v>
      </c>
      <c r="B541" t="s">
        <v>634</v>
      </c>
      <c r="C541" s="1">
        <v>45717</v>
      </c>
      <c r="D541">
        <v>77</v>
      </c>
      <c r="E541" t="s">
        <v>45</v>
      </c>
      <c r="F541" t="str">
        <f>VLOOKUP(E541,'states and regions'!A$2:B$38,2,FALSE)</f>
        <v>North East</v>
      </c>
      <c r="G541" t="s">
        <v>29</v>
      </c>
      <c r="H541" t="s">
        <v>30</v>
      </c>
      <c r="I541">
        <v>4</v>
      </c>
      <c r="J541" t="s">
        <v>114</v>
      </c>
      <c r="K541">
        <v>32</v>
      </c>
      <c r="L541" t="s">
        <v>23</v>
      </c>
      <c r="M541" s="10">
        <v>35000</v>
      </c>
      <c r="N541">
        <v>2</v>
      </c>
      <c r="O541" s="8">
        <v>70000</v>
      </c>
      <c r="P541">
        <v>187.96</v>
      </c>
      <c r="Q541" t="s">
        <v>24</v>
      </c>
      <c r="R541" t="s">
        <v>32</v>
      </c>
    </row>
    <row r="542" spans="1:18" hidden="1" x14ac:dyDescent="0.35">
      <c r="A542" t="s">
        <v>633</v>
      </c>
      <c r="B542" t="s">
        <v>634</v>
      </c>
      <c r="C542" s="1">
        <v>45717</v>
      </c>
      <c r="D542">
        <v>77</v>
      </c>
      <c r="E542" t="s">
        <v>45</v>
      </c>
      <c r="F542" t="str">
        <f>VLOOKUP(E542,'states and regions'!A$2:B$38,2,FALSE)</f>
        <v>North East</v>
      </c>
      <c r="G542" t="s">
        <v>41</v>
      </c>
      <c r="H542" t="s">
        <v>30</v>
      </c>
      <c r="I542">
        <v>4</v>
      </c>
      <c r="J542" t="s">
        <v>114</v>
      </c>
      <c r="K542">
        <v>32</v>
      </c>
      <c r="L542" t="s">
        <v>62</v>
      </c>
      <c r="M542" s="10">
        <v>24000</v>
      </c>
      <c r="N542">
        <v>6</v>
      </c>
      <c r="O542" s="8">
        <v>144000</v>
      </c>
      <c r="P542">
        <v>69.78</v>
      </c>
      <c r="Q542" t="s">
        <v>24</v>
      </c>
      <c r="R542" t="s">
        <v>32</v>
      </c>
    </row>
    <row r="543" spans="1:18" hidden="1" x14ac:dyDescent="0.35">
      <c r="A543" t="s">
        <v>635</v>
      </c>
      <c r="B543" t="s">
        <v>636</v>
      </c>
      <c r="C543" s="1">
        <v>45658</v>
      </c>
      <c r="D543">
        <v>31</v>
      </c>
      <c r="E543" t="s">
        <v>75</v>
      </c>
      <c r="F543" t="str">
        <f>VLOOKUP(E543,'states and regions'!A$2:B$38,2,FALSE)</f>
        <v>North East</v>
      </c>
      <c r="G543" t="s">
        <v>41</v>
      </c>
      <c r="H543" t="s">
        <v>30</v>
      </c>
      <c r="I543">
        <v>1</v>
      </c>
      <c r="J543" t="s">
        <v>37</v>
      </c>
      <c r="K543">
        <v>21</v>
      </c>
      <c r="L543" t="s">
        <v>65</v>
      </c>
      <c r="M543" s="10">
        <v>30000</v>
      </c>
      <c r="N543">
        <v>9</v>
      </c>
      <c r="O543" s="8">
        <v>270000</v>
      </c>
      <c r="P543">
        <v>122.75</v>
      </c>
      <c r="Q543" t="s">
        <v>39</v>
      </c>
    </row>
    <row r="544" spans="1:18" hidden="1" x14ac:dyDescent="0.35">
      <c r="A544" t="s">
        <v>635</v>
      </c>
      <c r="B544" t="s">
        <v>636</v>
      </c>
      <c r="C544" s="1">
        <v>45658</v>
      </c>
      <c r="D544">
        <v>31</v>
      </c>
      <c r="E544" t="s">
        <v>75</v>
      </c>
      <c r="F544" t="str">
        <f>VLOOKUP(E544,'states and regions'!A$2:B$38,2,FALSE)</f>
        <v>North East</v>
      </c>
      <c r="G544" t="s">
        <v>29</v>
      </c>
      <c r="H544" t="s">
        <v>30</v>
      </c>
      <c r="I544">
        <v>1</v>
      </c>
      <c r="J544" t="s">
        <v>37</v>
      </c>
      <c r="K544">
        <v>21</v>
      </c>
      <c r="L544" t="s">
        <v>46</v>
      </c>
      <c r="M544" s="10">
        <v>4500</v>
      </c>
      <c r="N544">
        <v>8</v>
      </c>
      <c r="O544" s="8">
        <v>36000</v>
      </c>
      <c r="P544">
        <v>109.94</v>
      </c>
      <c r="Q544" t="s">
        <v>39</v>
      </c>
    </row>
    <row r="545" spans="1:18" hidden="1" x14ac:dyDescent="0.35">
      <c r="A545" t="s">
        <v>637</v>
      </c>
      <c r="B545" t="s">
        <v>638</v>
      </c>
      <c r="C545" s="1">
        <v>45689</v>
      </c>
      <c r="D545">
        <v>76</v>
      </c>
      <c r="E545" t="s">
        <v>157</v>
      </c>
      <c r="F545" t="str">
        <f>VLOOKUP(E545,'states and regions'!A$2:B$38,2,FALSE)</f>
        <v>South South</v>
      </c>
      <c r="G545" t="s">
        <v>36</v>
      </c>
      <c r="H545" t="s">
        <v>30</v>
      </c>
      <c r="I545">
        <v>4</v>
      </c>
      <c r="J545" t="s">
        <v>114</v>
      </c>
      <c r="K545">
        <v>12</v>
      </c>
      <c r="L545" t="s">
        <v>62</v>
      </c>
      <c r="M545" s="10">
        <v>24000</v>
      </c>
      <c r="N545">
        <v>19</v>
      </c>
      <c r="O545" s="8">
        <v>456000</v>
      </c>
      <c r="P545">
        <v>90.42</v>
      </c>
      <c r="Q545" t="s">
        <v>24</v>
      </c>
      <c r="R545" t="s">
        <v>284</v>
      </c>
    </row>
    <row r="546" spans="1:18" hidden="1" x14ac:dyDescent="0.35">
      <c r="A546" t="s">
        <v>637</v>
      </c>
      <c r="B546" t="s">
        <v>638</v>
      </c>
      <c r="C546" s="1">
        <v>45689</v>
      </c>
      <c r="D546">
        <v>76</v>
      </c>
      <c r="E546" t="s">
        <v>157</v>
      </c>
      <c r="F546" t="str">
        <f>VLOOKUP(E546,'states and regions'!A$2:B$38,2,FALSE)</f>
        <v>South South</v>
      </c>
      <c r="G546" t="s">
        <v>20</v>
      </c>
      <c r="H546" t="s">
        <v>30</v>
      </c>
      <c r="I546">
        <v>4</v>
      </c>
      <c r="J546" t="s">
        <v>114</v>
      </c>
      <c r="K546">
        <v>12</v>
      </c>
      <c r="L546" t="s">
        <v>46</v>
      </c>
      <c r="M546" s="10">
        <v>4500</v>
      </c>
      <c r="N546">
        <v>8</v>
      </c>
      <c r="O546" s="8">
        <v>36000</v>
      </c>
      <c r="P546">
        <v>195.86</v>
      </c>
      <c r="Q546" t="s">
        <v>24</v>
      </c>
      <c r="R546" t="s">
        <v>284</v>
      </c>
    </row>
    <row r="547" spans="1:18" x14ac:dyDescent="0.35">
      <c r="A547" t="s">
        <v>639</v>
      </c>
      <c r="B547" t="s">
        <v>640</v>
      </c>
      <c r="C547" s="1">
        <v>45689</v>
      </c>
      <c r="D547">
        <v>50</v>
      </c>
      <c r="E547" t="s">
        <v>70</v>
      </c>
      <c r="F547" t="str">
        <f>VLOOKUP(E547,'states and regions'!A$2:B$38,2,FALSE)</f>
        <v>South East</v>
      </c>
      <c r="G547" t="s">
        <v>29</v>
      </c>
      <c r="H547" t="s">
        <v>30</v>
      </c>
      <c r="I547">
        <v>2</v>
      </c>
      <c r="J547" t="s">
        <v>22</v>
      </c>
      <c r="K547">
        <v>55</v>
      </c>
      <c r="L547" t="s">
        <v>102</v>
      </c>
      <c r="M547" s="10">
        <v>900</v>
      </c>
      <c r="N547">
        <v>16</v>
      </c>
      <c r="O547" s="8">
        <v>14400</v>
      </c>
      <c r="P547">
        <v>35.729999999999997</v>
      </c>
      <c r="Q547" t="s">
        <v>24</v>
      </c>
      <c r="R547" t="s">
        <v>284</v>
      </c>
    </row>
    <row r="548" spans="1:18" hidden="1" x14ac:dyDescent="0.35">
      <c r="A548" t="s">
        <v>641</v>
      </c>
      <c r="B548" t="s">
        <v>642</v>
      </c>
      <c r="C548" s="1">
        <v>45658</v>
      </c>
      <c r="D548">
        <v>56</v>
      </c>
      <c r="E548" t="s">
        <v>90</v>
      </c>
      <c r="F548" t="str">
        <f>VLOOKUP(E548,'states and regions'!A$2:B$38,2,FALSE)</f>
        <v>North East</v>
      </c>
      <c r="G548" t="s">
        <v>20</v>
      </c>
      <c r="H548" t="s">
        <v>30</v>
      </c>
      <c r="I548">
        <v>4</v>
      </c>
      <c r="J548" t="s">
        <v>114</v>
      </c>
      <c r="K548">
        <v>17</v>
      </c>
      <c r="L548" t="s">
        <v>51</v>
      </c>
      <c r="M548" s="10">
        <v>9000</v>
      </c>
      <c r="N548">
        <v>4</v>
      </c>
      <c r="O548" s="8">
        <v>36000</v>
      </c>
      <c r="P548">
        <v>95.57</v>
      </c>
      <c r="Q548" t="s">
        <v>24</v>
      </c>
      <c r="R548" t="s">
        <v>265</v>
      </c>
    </row>
    <row r="549" spans="1:18" hidden="1" x14ac:dyDescent="0.35">
      <c r="A549" t="s">
        <v>643</v>
      </c>
      <c r="B549" t="s">
        <v>644</v>
      </c>
      <c r="C549" s="1">
        <v>45717</v>
      </c>
      <c r="D549">
        <v>58</v>
      </c>
      <c r="E549" t="s">
        <v>143</v>
      </c>
      <c r="F549" t="str">
        <f>VLOOKUP(E549,'states and regions'!A$2:B$38,2,FALSE)</f>
        <v>South South</v>
      </c>
      <c r="G549" t="s">
        <v>29</v>
      </c>
      <c r="H549" t="s">
        <v>30</v>
      </c>
      <c r="I549">
        <v>3</v>
      </c>
      <c r="J549" t="s">
        <v>50</v>
      </c>
      <c r="K549">
        <v>24</v>
      </c>
      <c r="L549" t="s">
        <v>46</v>
      </c>
      <c r="M549" s="10">
        <v>4500</v>
      </c>
      <c r="N549">
        <v>10</v>
      </c>
      <c r="O549" s="8">
        <v>45000</v>
      </c>
      <c r="P549">
        <v>195.88</v>
      </c>
      <c r="Q549" t="s">
        <v>24</v>
      </c>
      <c r="R549" t="s">
        <v>76</v>
      </c>
    </row>
    <row r="550" spans="1:18" hidden="1" x14ac:dyDescent="0.35">
      <c r="A550" t="s">
        <v>643</v>
      </c>
      <c r="B550" t="s">
        <v>644</v>
      </c>
      <c r="C550" s="1">
        <v>45717</v>
      </c>
      <c r="D550">
        <v>58</v>
      </c>
      <c r="E550" t="s">
        <v>143</v>
      </c>
      <c r="F550" t="str">
        <f>VLOOKUP(E550,'states and regions'!A$2:B$38,2,FALSE)</f>
        <v>South South</v>
      </c>
      <c r="G550" t="s">
        <v>36</v>
      </c>
      <c r="H550" t="s">
        <v>30</v>
      </c>
      <c r="I550">
        <v>3</v>
      </c>
      <c r="J550" t="s">
        <v>50</v>
      </c>
      <c r="K550">
        <v>24</v>
      </c>
      <c r="L550" t="s">
        <v>115</v>
      </c>
      <c r="M550" s="10">
        <v>25000</v>
      </c>
      <c r="N550">
        <v>17</v>
      </c>
      <c r="O550" s="8">
        <v>425000</v>
      </c>
      <c r="P550">
        <v>65.36</v>
      </c>
      <c r="Q550" t="s">
        <v>24</v>
      </c>
      <c r="R550" t="s">
        <v>76</v>
      </c>
    </row>
    <row r="551" spans="1:18" hidden="1" x14ac:dyDescent="0.35">
      <c r="A551" t="s">
        <v>645</v>
      </c>
      <c r="B551" t="s">
        <v>646</v>
      </c>
      <c r="C551" s="1">
        <v>45717</v>
      </c>
      <c r="D551">
        <v>73</v>
      </c>
      <c r="E551" t="s">
        <v>299</v>
      </c>
      <c r="F551" t="str">
        <f>VLOOKUP(E551,'states and regions'!A$2:B$38,2,FALSE)</f>
        <v>North West</v>
      </c>
      <c r="G551" t="s">
        <v>20</v>
      </c>
      <c r="H551" t="s">
        <v>30</v>
      </c>
      <c r="I551">
        <v>4</v>
      </c>
      <c r="J551" t="s">
        <v>114</v>
      </c>
      <c r="K551">
        <v>40</v>
      </c>
      <c r="L551" t="s">
        <v>51</v>
      </c>
      <c r="M551" s="10">
        <v>9000</v>
      </c>
      <c r="N551">
        <v>20</v>
      </c>
      <c r="O551" s="8">
        <v>180000</v>
      </c>
      <c r="P551">
        <v>84.65</v>
      </c>
      <c r="Q551" t="s">
        <v>39</v>
      </c>
    </row>
    <row r="552" spans="1:18" hidden="1" x14ac:dyDescent="0.35">
      <c r="A552" t="s">
        <v>647</v>
      </c>
      <c r="B552" t="s">
        <v>648</v>
      </c>
      <c r="C552" s="1">
        <v>45689</v>
      </c>
      <c r="D552">
        <v>25</v>
      </c>
      <c r="E552" t="s">
        <v>299</v>
      </c>
      <c r="F552" t="str">
        <f>VLOOKUP(E552,'states and regions'!A$2:B$38,2,FALSE)</f>
        <v>North West</v>
      </c>
      <c r="G552" t="s">
        <v>36</v>
      </c>
      <c r="H552" t="s">
        <v>21</v>
      </c>
      <c r="I552">
        <v>3</v>
      </c>
      <c r="J552" t="s">
        <v>50</v>
      </c>
      <c r="K552">
        <v>22</v>
      </c>
      <c r="L552" t="s">
        <v>105</v>
      </c>
      <c r="M552" s="10">
        <v>75000</v>
      </c>
      <c r="N552">
        <v>15</v>
      </c>
      <c r="O552" s="8">
        <v>1125000</v>
      </c>
      <c r="P552">
        <v>54.61</v>
      </c>
      <c r="Q552" t="s">
        <v>39</v>
      </c>
    </row>
    <row r="553" spans="1:18" hidden="1" x14ac:dyDescent="0.35">
      <c r="A553" t="s">
        <v>647</v>
      </c>
      <c r="B553" t="s">
        <v>648</v>
      </c>
      <c r="C553" s="1">
        <v>45689</v>
      </c>
      <c r="D553">
        <v>25</v>
      </c>
      <c r="E553" t="s">
        <v>299</v>
      </c>
      <c r="F553" t="str">
        <f>VLOOKUP(E553,'states and regions'!A$2:B$38,2,FALSE)</f>
        <v>North West</v>
      </c>
      <c r="G553" t="s">
        <v>29</v>
      </c>
      <c r="H553" t="s">
        <v>21</v>
      </c>
      <c r="I553">
        <v>3</v>
      </c>
      <c r="J553" t="s">
        <v>50</v>
      </c>
      <c r="K553">
        <v>22</v>
      </c>
      <c r="L553" t="s">
        <v>56</v>
      </c>
      <c r="M553" s="10">
        <v>3500</v>
      </c>
      <c r="N553">
        <v>17</v>
      </c>
      <c r="O553" s="8">
        <v>59500</v>
      </c>
      <c r="P553">
        <v>149.71</v>
      </c>
      <c r="Q553" t="s">
        <v>39</v>
      </c>
    </row>
    <row r="554" spans="1:18" hidden="1" x14ac:dyDescent="0.35">
      <c r="A554" t="s">
        <v>649</v>
      </c>
      <c r="B554" t="s">
        <v>650</v>
      </c>
      <c r="C554" s="1">
        <v>45658</v>
      </c>
      <c r="D554">
        <v>68</v>
      </c>
      <c r="E554" t="s">
        <v>28</v>
      </c>
      <c r="F554" t="str">
        <f>VLOOKUP(E554,'states and regions'!A$2:B$38,2,FALSE)</f>
        <v>North Central</v>
      </c>
      <c r="G554" t="s">
        <v>36</v>
      </c>
      <c r="H554" t="s">
        <v>21</v>
      </c>
      <c r="I554">
        <v>2</v>
      </c>
      <c r="J554" t="s">
        <v>22</v>
      </c>
      <c r="K554">
        <v>55</v>
      </c>
      <c r="L554" t="s">
        <v>71</v>
      </c>
      <c r="M554" s="10">
        <v>14500</v>
      </c>
      <c r="N554">
        <v>4</v>
      </c>
      <c r="O554" s="8">
        <v>58000</v>
      </c>
      <c r="P554">
        <v>33.799999999999997</v>
      </c>
      <c r="Q554" t="s">
        <v>39</v>
      </c>
    </row>
    <row r="555" spans="1:18" hidden="1" x14ac:dyDescent="0.35">
      <c r="A555" t="s">
        <v>649</v>
      </c>
      <c r="B555" t="s">
        <v>650</v>
      </c>
      <c r="C555" s="1">
        <v>45658</v>
      </c>
      <c r="D555">
        <v>68</v>
      </c>
      <c r="E555" t="s">
        <v>28</v>
      </c>
      <c r="F555" t="str">
        <f>VLOOKUP(E555,'states and regions'!A$2:B$38,2,FALSE)</f>
        <v>North Central</v>
      </c>
      <c r="G555" t="s">
        <v>29</v>
      </c>
      <c r="H555" t="s">
        <v>21</v>
      </c>
      <c r="I555">
        <v>2</v>
      </c>
      <c r="J555" t="s">
        <v>22</v>
      </c>
      <c r="K555">
        <v>55</v>
      </c>
      <c r="L555" t="s">
        <v>83</v>
      </c>
      <c r="M555" s="10">
        <v>1000</v>
      </c>
      <c r="N555">
        <v>16</v>
      </c>
      <c r="O555" s="8">
        <v>16000</v>
      </c>
      <c r="P555">
        <v>13.23</v>
      </c>
      <c r="Q555" t="s">
        <v>39</v>
      </c>
    </row>
    <row r="556" spans="1:18" hidden="1" x14ac:dyDescent="0.35">
      <c r="A556" t="s">
        <v>649</v>
      </c>
      <c r="B556" t="s">
        <v>650</v>
      </c>
      <c r="C556" s="1">
        <v>45658</v>
      </c>
      <c r="D556">
        <v>68</v>
      </c>
      <c r="E556" t="s">
        <v>28</v>
      </c>
      <c r="F556" t="str">
        <f>VLOOKUP(E556,'states and regions'!A$2:B$38,2,FALSE)</f>
        <v>North Central</v>
      </c>
      <c r="G556" t="s">
        <v>41</v>
      </c>
      <c r="H556" t="s">
        <v>21</v>
      </c>
      <c r="I556">
        <v>2</v>
      </c>
      <c r="J556" t="s">
        <v>22</v>
      </c>
      <c r="K556">
        <v>55</v>
      </c>
      <c r="L556" t="s">
        <v>62</v>
      </c>
      <c r="M556" s="10">
        <v>24000</v>
      </c>
      <c r="N556">
        <v>13</v>
      </c>
      <c r="O556" s="8">
        <v>312000</v>
      </c>
      <c r="P556">
        <v>11.24</v>
      </c>
      <c r="Q556" t="s">
        <v>39</v>
      </c>
    </row>
    <row r="557" spans="1:18" x14ac:dyDescent="0.35">
      <c r="A557" t="s">
        <v>651</v>
      </c>
      <c r="B557" t="s">
        <v>652</v>
      </c>
      <c r="C557" s="1">
        <v>45689</v>
      </c>
      <c r="D557">
        <v>26</v>
      </c>
      <c r="E557" t="s">
        <v>95</v>
      </c>
      <c r="F557" t="str">
        <f>VLOOKUP(E557,'states and regions'!A$2:B$38,2,FALSE)</f>
        <v>South East</v>
      </c>
      <c r="G557" t="s">
        <v>36</v>
      </c>
      <c r="H557" t="s">
        <v>30</v>
      </c>
      <c r="I557">
        <v>1</v>
      </c>
      <c r="J557" t="s">
        <v>37</v>
      </c>
      <c r="K557">
        <v>40</v>
      </c>
      <c r="L557" t="s">
        <v>71</v>
      </c>
      <c r="M557" s="10">
        <v>14500</v>
      </c>
      <c r="N557">
        <v>15</v>
      </c>
      <c r="O557" s="8">
        <v>217500</v>
      </c>
      <c r="P557">
        <v>147.65</v>
      </c>
      <c r="Q557" t="s">
        <v>39</v>
      </c>
    </row>
    <row r="558" spans="1:18" x14ac:dyDescent="0.35">
      <c r="A558" t="s">
        <v>651</v>
      </c>
      <c r="B558" t="s">
        <v>652</v>
      </c>
      <c r="C558" s="1">
        <v>45689</v>
      </c>
      <c r="D558">
        <v>26</v>
      </c>
      <c r="E558" t="s">
        <v>95</v>
      </c>
      <c r="F558" t="str">
        <f>VLOOKUP(E558,'states and regions'!A$2:B$38,2,FALSE)</f>
        <v>South East</v>
      </c>
      <c r="G558" t="s">
        <v>41</v>
      </c>
      <c r="H558" t="s">
        <v>30</v>
      </c>
      <c r="I558">
        <v>1</v>
      </c>
      <c r="J558" t="s">
        <v>37</v>
      </c>
      <c r="K558">
        <v>40</v>
      </c>
      <c r="L558" t="s">
        <v>38</v>
      </c>
      <c r="M558" s="10">
        <v>20000</v>
      </c>
      <c r="N558">
        <v>6</v>
      </c>
      <c r="O558" s="8">
        <v>120000</v>
      </c>
      <c r="P558">
        <v>26.69</v>
      </c>
      <c r="Q558" t="s">
        <v>39</v>
      </c>
    </row>
    <row r="559" spans="1:18" hidden="1" x14ac:dyDescent="0.35">
      <c r="A559" t="s">
        <v>653</v>
      </c>
      <c r="B559" t="s">
        <v>654</v>
      </c>
      <c r="C559" s="1">
        <v>45689</v>
      </c>
      <c r="D559">
        <v>20</v>
      </c>
      <c r="E559" t="s">
        <v>152</v>
      </c>
      <c r="F559" t="str">
        <f>VLOOKUP(E559,'states and regions'!A$2:B$38,2,FALSE)</f>
        <v>South West</v>
      </c>
      <c r="G559" t="s">
        <v>36</v>
      </c>
      <c r="H559" t="s">
        <v>30</v>
      </c>
      <c r="I559">
        <v>4</v>
      </c>
      <c r="J559" t="s">
        <v>114</v>
      </c>
      <c r="K559">
        <v>56</v>
      </c>
      <c r="L559" t="s">
        <v>65</v>
      </c>
      <c r="M559" s="10">
        <v>30000</v>
      </c>
      <c r="N559">
        <v>18</v>
      </c>
      <c r="O559" s="8">
        <v>540000</v>
      </c>
      <c r="P559">
        <v>193.92</v>
      </c>
      <c r="Q559" t="s">
        <v>39</v>
      </c>
    </row>
    <row r="560" spans="1:18" hidden="1" x14ac:dyDescent="0.35">
      <c r="A560" t="s">
        <v>653</v>
      </c>
      <c r="B560" t="s">
        <v>654</v>
      </c>
      <c r="C560" s="1">
        <v>45689</v>
      </c>
      <c r="D560">
        <v>20</v>
      </c>
      <c r="E560" t="s">
        <v>152</v>
      </c>
      <c r="F560" t="str">
        <f>VLOOKUP(E560,'states and regions'!A$2:B$38,2,FALSE)</f>
        <v>South West</v>
      </c>
      <c r="G560" t="s">
        <v>29</v>
      </c>
      <c r="H560" t="s">
        <v>30</v>
      </c>
      <c r="I560">
        <v>4</v>
      </c>
      <c r="J560" t="s">
        <v>114</v>
      </c>
      <c r="K560">
        <v>56</v>
      </c>
      <c r="L560" t="s">
        <v>164</v>
      </c>
      <c r="M560" s="10">
        <v>600</v>
      </c>
      <c r="N560">
        <v>15</v>
      </c>
      <c r="O560" s="8">
        <v>9000</v>
      </c>
      <c r="P560">
        <v>118.37</v>
      </c>
      <c r="Q560" t="s">
        <v>39</v>
      </c>
    </row>
    <row r="561" spans="1:18" hidden="1" x14ac:dyDescent="0.35">
      <c r="A561" t="s">
        <v>653</v>
      </c>
      <c r="B561" t="s">
        <v>654</v>
      </c>
      <c r="C561" s="1">
        <v>45689</v>
      </c>
      <c r="D561">
        <v>20</v>
      </c>
      <c r="E561" t="s">
        <v>152</v>
      </c>
      <c r="F561" t="str">
        <f>VLOOKUP(E561,'states and regions'!A$2:B$38,2,FALSE)</f>
        <v>South West</v>
      </c>
      <c r="G561" t="s">
        <v>20</v>
      </c>
      <c r="H561" t="s">
        <v>30</v>
      </c>
      <c r="I561">
        <v>4</v>
      </c>
      <c r="J561" t="s">
        <v>114</v>
      </c>
      <c r="K561">
        <v>56</v>
      </c>
      <c r="L561" t="s">
        <v>23</v>
      </c>
      <c r="M561" s="10">
        <v>35000</v>
      </c>
      <c r="N561">
        <v>18</v>
      </c>
      <c r="O561" s="8">
        <v>630000</v>
      </c>
      <c r="P561">
        <v>104.93</v>
      </c>
      <c r="Q561" t="s">
        <v>39</v>
      </c>
    </row>
    <row r="562" spans="1:18" hidden="1" x14ac:dyDescent="0.35">
      <c r="A562" t="s">
        <v>655</v>
      </c>
      <c r="B562" t="s">
        <v>656</v>
      </c>
      <c r="C562" s="1">
        <v>45658</v>
      </c>
      <c r="D562">
        <v>60</v>
      </c>
      <c r="E562" t="s">
        <v>213</v>
      </c>
      <c r="F562" t="str">
        <f>VLOOKUP(E562,'states and regions'!A$2:B$38,2,FALSE)</f>
        <v>North East</v>
      </c>
      <c r="G562" t="s">
        <v>36</v>
      </c>
      <c r="H562" t="s">
        <v>21</v>
      </c>
      <c r="I562">
        <v>4</v>
      </c>
      <c r="J562" t="s">
        <v>114</v>
      </c>
      <c r="K562">
        <v>52</v>
      </c>
      <c r="L562" t="s">
        <v>62</v>
      </c>
      <c r="M562" s="10">
        <v>24000</v>
      </c>
      <c r="N562">
        <v>17</v>
      </c>
      <c r="O562" s="8">
        <v>408000</v>
      </c>
      <c r="P562">
        <v>2.61</v>
      </c>
      <c r="Q562" t="s">
        <v>39</v>
      </c>
    </row>
    <row r="563" spans="1:18" hidden="1" x14ac:dyDescent="0.35">
      <c r="A563" t="s">
        <v>655</v>
      </c>
      <c r="B563" t="s">
        <v>656</v>
      </c>
      <c r="C563" s="1">
        <v>45658</v>
      </c>
      <c r="D563">
        <v>60</v>
      </c>
      <c r="E563" t="s">
        <v>213</v>
      </c>
      <c r="F563" t="str">
        <f>VLOOKUP(E563,'states and regions'!A$2:B$38,2,FALSE)</f>
        <v>North East</v>
      </c>
      <c r="G563" t="s">
        <v>41</v>
      </c>
      <c r="H563" t="s">
        <v>21</v>
      </c>
      <c r="I563">
        <v>4</v>
      </c>
      <c r="J563" t="s">
        <v>114</v>
      </c>
      <c r="K563">
        <v>52</v>
      </c>
      <c r="L563" t="s">
        <v>38</v>
      </c>
      <c r="M563" s="10">
        <v>20000</v>
      </c>
      <c r="N563">
        <v>16</v>
      </c>
      <c r="O563" s="8">
        <v>320000</v>
      </c>
      <c r="P563">
        <v>69.11</v>
      </c>
      <c r="Q563" t="s">
        <v>39</v>
      </c>
    </row>
    <row r="564" spans="1:18" hidden="1" x14ac:dyDescent="0.35">
      <c r="A564" t="s">
        <v>657</v>
      </c>
      <c r="B564" t="s">
        <v>658</v>
      </c>
      <c r="C564" s="1">
        <v>45658</v>
      </c>
      <c r="D564">
        <v>17</v>
      </c>
      <c r="E564" t="s">
        <v>90</v>
      </c>
      <c r="F564" t="str">
        <f>VLOOKUP(E564,'states and regions'!A$2:B$38,2,FALSE)</f>
        <v>North East</v>
      </c>
      <c r="G564" t="s">
        <v>20</v>
      </c>
      <c r="H564" t="s">
        <v>30</v>
      </c>
      <c r="I564">
        <v>4</v>
      </c>
      <c r="J564" t="s">
        <v>114</v>
      </c>
      <c r="K564">
        <v>20</v>
      </c>
      <c r="L564" t="s">
        <v>46</v>
      </c>
      <c r="M564" s="10">
        <v>4500</v>
      </c>
      <c r="N564">
        <v>18</v>
      </c>
      <c r="O564" s="8">
        <v>81000</v>
      </c>
      <c r="P564">
        <v>82.64</v>
      </c>
      <c r="Q564" t="s">
        <v>39</v>
      </c>
    </row>
    <row r="565" spans="1:18" hidden="1" x14ac:dyDescent="0.35">
      <c r="A565" t="s">
        <v>657</v>
      </c>
      <c r="B565" t="s">
        <v>658</v>
      </c>
      <c r="C565" s="1">
        <v>45658</v>
      </c>
      <c r="D565">
        <v>17</v>
      </c>
      <c r="E565" t="s">
        <v>90</v>
      </c>
      <c r="F565" t="str">
        <f>VLOOKUP(E565,'states and regions'!A$2:B$38,2,FALSE)</f>
        <v>North East</v>
      </c>
      <c r="G565" t="s">
        <v>29</v>
      </c>
      <c r="H565" t="s">
        <v>30</v>
      </c>
      <c r="I565">
        <v>4</v>
      </c>
      <c r="J565" t="s">
        <v>114</v>
      </c>
      <c r="K565">
        <v>20</v>
      </c>
      <c r="L565" t="s">
        <v>31</v>
      </c>
      <c r="M565" s="10">
        <v>5500</v>
      </c>
      <c r="N565">
        <v>6</v>
      </c>
      <c r="O565" s="8">
        <v>33000</v>
      </c>
      <c r="P565">
        <v>79.25</v>
      </c>
      <c r="Q565" t="s">
        <v>39</v>
      </c>
    </row>
    <row r="566" spans="1:18" hidden="1" x14ac:dyDescent="0.35">
      <c r="A566" t="s">
        <v>659</v>
      </c>
      <c r="B566" t="s">
        <v>660</v>
      </c>
      <c r="C566" s="1">
        <v>45689</v>
      </c>
      <c r="D566">
        <v>64</v>
      </c>
      <c r="E566" t="s">
        <v>113</v>
      </c>
      <c r="F566" t="str">
        <f>VLOOKUP(E566,'states and regions'!A$2:B$38,2,FALSE)</f>
        <v>South West</v>
      </c>
      <c r="G566" t="s">
        <v>36</v>
      </c>
      <c r="H566" t="s">
        <v>30</v>
      </c>
      <c r="I566">
        <v>2</v>
      </c>
      <c r="J566" t="s">
        <v>22</v>
      </c>
      <c r="K566">
        <v>6</v>
      </c>
      <c r="L566" t="s">
        <v>105</v>
      </c>
      <c r="M566" s="10">
        <v>75000</v>
      </c>
      <c r="N566">
        <v>3</v>
      </c>
      <c r="O566" s="8">
        <v>225000</v>
      </c>
      <c r="P566">
        <v>38.01</v>
      </c>
      <c r="Q566" t="s">
        <v>39</v>
      </c>
    </row>
    <row r="567" spans="1:18" hidden="1" x14ac:dyDescent="0.35">
      <c r="A567" t="s">
        <v>659</v>
      </c>
      <c r="B567" t="s">
        <v>660</v>
      </c>
      <c r="C567" s="1">
        <v>45689</v>
      </c>
      <c r="D567">
        <v>64</v>
      </c>
      <c r="E567" t="s">
        <v>113</v>
      </c>
      <c r="F567" t="str">
        <f>VLOOKUP(E567,'states and regions'!A$2:B$38,2,FALSE)</f>
        <v>South West</v>
      </c>
      <c r="G567" t="s">
        <v>20</v>
      </c>
      <c r="H567" t="s">
        <v>30</v>
      </c>
      <c r="I567">
        <v>2</v>
      </c>
      <c r="J567" t="s">
        <v>22</v>
      </c>
      <c r="K567">
        <v>6</v>
      </c>
      <c r="L567" t="s">
        <v>46</v>
      </c>
      <c r="M567" s="10">
        <v>4500</v>
      </c>
      <c r="N567">
        <v>4</v>
      </c>
      <c r="O567" s="8">
        <v>18000</v>
      </c>
      <c r="P567">
        <v>27.76</v>
      </c>
      <c r="Q567" t="s">
        <v>39</v>
      </c>
    </row>
    <row r="568" spans="1:18" hidden="1" x14ac:dyDescent="0.35">
      <c r="A568" t="s">
        <v>659</v>
      </c>
      <c r="B568" t="s">
        <v>660</v>
      </c>
      <c r="C568" s="1">
        <v>45689</v>
      </c>
      <c r="D568">
        <v>64</v>
      </c>
      <c r="E568" t="s">
        <v>113</v>
      </c>
      <c r="F568" t="str">
        <f>VLOOKUP(E568,'states and regions'!A$2:B$38,2,FALSE)</f>
        <v>South West</v>
      </c>
      <c r="G568" t="s">
        <v>29</v>
      </c>
      <c r="H568" t="s">
        <v>30</v>
      </c>
      <c r="I568">
        <v>2</v>
      </c>
      <c r="J568" t="s">
        <v>22</v>
      </c>
      <c r="K568">
        <v>6</v>
      </c>
      <c r="L568" t="s">
        <v>31</v>
      </c>
      <c r="M568" s="10">
        <v>5500</v>
      </c>
      <c r="N568">
        <v>9</v>
      </c>
      <c r="O568" s="8">
        <v>49500</v>
      </c>
      <c r="P568">
        <v>123.74</v>
      </c>
      <c r="Q568" t="s">
        <v>39</v>
      </c>
    </row>
    <row r="569" spans="1:18" hidden="1" x14ac:dyDescent="0.35">
      <c r="A569" t="s">
        <v>661</v>
      </c>
      <c r="B569" t="s">
        <v>662</v>
      </c>
      <c r="C569" s="1">
        <v>45658</v>
      </c>
      <c r="D569">
        <v>40</v>
      </c>
      <c r="E569" t="s">
        <v>258</v>
      </c>
      <c r="F569" t="str">
        <f>VLOOKUP(E569,'states and regions'!A$2:B$38,2,FALSE)</f>
        <v>North Central</v>
      </c>
      <c r="G569" t="s">
        <v>36</v>
      </c>
      <c r="H569" t="s">
        <v>21</v>
      </c>
      <c r="I569">
        <v>5</v>
      </c>
      <c r="J569" t="s">
        <v>55</v>
      </c>
      <c r="K569">
        <v>10</v>
      </c>
      <c r="L569" t="s">
        <v>57</v>
      </c>
      <c r="M569" s="10">
        <v>150000</v>
      </c>
      <c r="N569">
        <v>8</v>
      </c>
      <c r="O569" s="8">
        <v>1200000</v>
      </c>
      <c r="P569">
        <v>145.56</v>
      </c>
      <c r="Q569" t="s">
        <v>24</v>
      </c>
      <c r="R569" t="s">
        <v>76</v>
      </c>
    </row>
    <row r="570" spans="1:18" hidden="1" x14ac:dyDescent="0.35">
      <c r="A570" t="s">
        <v>661</v>
      </c>
      <c r="B570" t="s">
        <v>662</v>
      </c>
      <c r="C570" s="1">
        <v>45658</v>
      </c>
      <c r="D570">
        <v>40</v>
      </c>
      <c r="E570" t="s">
        <v>258</v>
      </c>
      <c r="F570" t="str">
        <f>VLOOKUP(E570,'states and regions'!A$2:B$38,2,FALSE)</f>
        <v>North Central</v>
      </c>
      <c r="G570" t="s">
        <v>41</v>
      </c>
      <c r="H570" t="s">
        <v>21</v>
      </c>
      <c r="I570">
        <v>5</v>
      </c>
      <c r="J570" t="s">
        <v>55</v>
      </c>
      <c r="K570">
        <v>10</v>
      </c>
      <c r="L570" t="s">
        <v>42</v>
      </c>
      <c r="M570" s="10">
        <v>9000</v>
      </c>
      <c r="N570">
        <v>16</v>
      </c>
      <c r="O570" s="8">
        <v>144000</v>
      </c>
      <c r="P570">
        <v>30.56</v>
      </c>
      <c r="Q570" t="s">
        <v>24</v>
      </c>
      <c r="R570" t="s">
        <v>76</v>
      </c>
    </row>
    <row r="571" spans="1:18" hidden="1" x14ac:dyDescent="0.35">
      <c r="A571" t="s">
        <v>663</v>
      </c>
      <c r="B571" t="s">
        <v>379</v>
      </c>
      <c r="C571" s="1">
        <v>45689</v>
      </c>
      <c r="D571">
        <v>59</v>
      </c>
      <c r="E571" t="s">
        <v>110</v>
      </c>
      <c r="F571" t="str">
        <f>VLOOKUP(E571,'states and regions'!A$2:B$38,2,FALSE)</f>
        <v>North Central</v>
      </c>
      <c r="G571" t="s">
        <v>36</v>
      </c>
      <c r="H571" t="s">
        <v>30</v>
      </c>
      <c r="I571">
        <v>3</v>
      </c>
      <c r="J571" t="s">
        <v>50</v>
      </c>
      <c r="K571">
        <v>51</v>
      </c>
      <c r="L571" t="s">
        <v>38</v>
      </c>
      <c r="M571" s="10">
        <v>20000</v>
      </c>
      <c r="N571">
        <v>5</v>
      </c>
      <c r="O571" s="8">
        <v>100000</v>
      </c>
      <c r="P571">
        <v>168.79</v>
      </c>
      <c r="Q571" t="s">
        <v>39</v>
      </c>
    </row>
    <row r="572" spans="1:18" hidden="1" x14ac:dyDescent="0.35">
      <c r="A572" t="s">
        <v>664</v>
      </c>
      <c r="B572" t="s">
        <v>665</v>
      </c>
      <c r="C572" s="1">
        <v>45689</v>
      </c>
      <c r="D572">
        <v>50</v>
      </c>
      <c r="E572" t="s">
        <v>82</v>
      </c>
      <c r="F572" t="str">
        <f>VLOOKUP(E572,'states and regions'!A$2:B$38,2,FALSE)</f>
        <v>North West</v>
      </c>
      <c r="G572" t="s">
        <v>29</v>
      </c>
      <c r="H572" t="s">
        <v>21</v>
      </c>
      <c r="I572">
        <v>2</v>
      </c>
      <c r="J572" t="s">
        <v>22</v>
      </c>
      <c r="K572">
        <v>35</v>
      </c>
      <c r="L572" t="s">
        <v>83</v>
      </c>
      <c r="M572" s="10">
        <v>1000</v>
      </c>
      <c r="N572">
        <v>8</v>
      </c>
      <c r="O572" s="8">
        <v>8000</v>
      </c>
      <c r="P572">
        <v>194.93</v>
      </c>
      <c r="Q572" t="s">
        <v>24</v>
      </c>
      <c r="R572" t="s">
        <v>32</v>
      </c>
    </row>
    <row r="573" spans="1:18" hidden="1" x14ac:dyDescent="0.35">
      <c r="A573" t="s">
        <v>664</v>
      </c>
      <c r="B573" t="s">
        <v>665</v>
      </c>
      <c r="C573" s="1">
        <v>45689</v>
      </c>
      <c r="D573">
        <v>50</v>
      </c>
      <c r="E573" t="s">
        <v>82</v>
      </c>
      <c r="F573" t="str">
        <f>VLOOKUP(E573,'states and regions'!A$2:B$38,2,FALSE)</f>
        <v>North West</v>
      </c>
      <c r="G573" t="s">
        <v>41</v>
      </c>
      <c r="H573" t="s">
        <v>21</v>
      </c>
      <c r="I573">
        <v>2</v>
      </c>
      <c r="J573" t="s">
        <v>22</v>
      </c>
      <c r="K573">
        <v>35</v>
      </c>
      <c r="L573" t="s">
        <v>71</v>
      </c>
      <c r="M573" s="10">
        <v>14500</v>
      </c>
      <c r="N573">
        <v>15</v>
      </c>
      <c r="O573" s="8">
        <v>217500</v>
      </c>
      <c r="P573">
        <v>154.36000000000001</v>
      </c>
      <c r="Q573" t="s">
        <v>24</v>
      </c>
      <c r="R573" t="s">
        <v>32</v>
      </c>
    </row>
    <row r="574" spans="1:18" hidden="1" x14ac:dyDescent="0.35">
      <c r="A574" t="s">
        <v>666</v>
      </c>
      <c r="B574" t="s">
        <v>667</v>
      </c>
      <c r="C574" s="1">
        <v>45658</v>
      </c>
      <c r="D574">
        <v>20</v>
      </c>
      <c r="E574" t="s">
        <v>121</v>
      </c>
      <c r="F574" t="str">
        <f>VLOOKUP(E574,'states and regions'!A$2:B$38,2,FALSE)</f>
        <v>North Central</v>
      </c>
      <c r="G574" t="s">
        <v>29</v>
      </c>
      <c r="H574" t="s">
        <v>30</v>
      </c>
      <c r="I574">
        <v>5</v>
      </c>
      <c r="J574" t="s">
        <v>55</v>
      </c>
      <c r="K574">
        <v>48</v>
      </c>
      <c r="L574" t="s">
        <v>87</v>
      </c>
      <c r="M574" s="10">
        <v>7500</v>
      </c>
      <c r="N574">
        <v>10</v>
      </c>
      <c r="O574" s="8">
        <v>75000</v>
      </c>
      <c r="P574">
        <v>136.44999999999999</v>
      </c>
      <c r="Q574" t="s">
        <v>39</v>
      </c>
    </row>
    <row r="575" spans="1:18" hidden="1" x14ac:dyDescent="0.35">
      <c r="A575" t="s">
        <v>668</v>
      </c>
      <c r="B575" t="s">
        <v>669</v>
      </c>
      <c r="C575" s="1">
        <v>45689</v>
      </c>
      <c r="D575">
        <v>36</v>
      </c>
      <c r="E575" t="s">
        <v>128</v>
      </c>
      <c r="F575" t="str">
        <f>VLOOKUP(E575,'states and regions'!A$2:B$38,2,FALSE)</f>
        <v>South South</v>
      </c>
      <c r="G575" t="s">
        <v>20</v>
      </c>
      <c r="H575" t="s">
        <v>21</v>
      </c>
      <c r="I575">
        <v>3</v>
      </c>
      <c r="J575" t="s">
        <v>50</v>
      </c>
      <c r="K575">
        <v>17</v>
      </c>
      <c r="L575" t="s">
        <v>23</v>
      </c>
      <c r="M575" s="10">
        <v>35000</v>
      </c>
      <c r="N575">
        <v>6</v>
      </c>
      <c r="O575" s="8">
        <v>210000</v>
      </c>
      <c r="P575">
        <v>65.239999999999995</v>
      </c>
      <c r="Q575" t="s">
        <v>24</v>
      </c>
      <c r="R575" t="s">
        <v>76</v>
      </c>
    </row>
    <row r="576" spans="1:18" hidden="1" x14ac:dyDescent="0.35">
      <c r="A576" t="s">
        <v>668</v>
      </c>
      <c r="B576" t="s">
        <v>669</v>
      </c>
      <c r="C576" s="1">
        <v>45689</v>
      </c>
      <c r="D576">
        <v>36</v>
      </c>
      <c r="E576" t="s">
        <v>128</v>
      </c>
      <c r="F576" t="str">
        <f>VLOOKUP(E576,'states and regions'!A$2:B$38,2,FALSE)</f>
        <v>South South</v>
      </c>
      <c r="G576" t="s">
        <v>41</v>
      </c>
      <c r="H576" t="s">
        <v>21</v>
      </c>
      <c r="I576">
        <v>3</v>
      </c>
      <c r="J576" t="s">
        <v>50</v>
      </c>
      <c r="K576">
        <v>17</v>
      </c>
      <c r="L576" t="s">
        <v>65</v>
      </c>
      <c r="M576" s="10">
        <v>30000</v>
      </c>
      <c r="N576">
        <v>13</v>
      </c>
      <c r="O576" s="8">
        <v>390000</v>
      </c>
      <c r="P576">
        <v>117.15</v>
      </c>
      <c r="Q576" t="s">
        <v>24</v>
      </c>
      <c r="R576" t="s">
        <v>76</v>
      </c>
    </row>
    <row r="577" spans="1:18" hidden="1" x14ac:dyDescent="0.35">
      <c r="A577" t="s">
        <v>668</v>
      </c>
      <c r="B577" t="s">
        <v>669</v>
      </c>
      <c r="C577" s="1">
        <v>45689</v>
      </c>
      <c r="D577">
        <v>36</v>
      </c>
      <c r="E577" t="s">
        <v>128</v>
      </c>
      <c r="F577" t="str">
        <f>VLOOKUP(E577,'states and regions'!A$2:B$38,2,FALSE)</f>
        <v>South South</v>
      </c>
      <c r="G577" t="s">
        <v>36</v>
      </c>
      <c r="H577" t="s">
        <v>21</v>
      </c>
      <c r="I577">
        <v>3</v>
      </c>
      <c r="J577" t="s">
        <v>50</v>
      </c>
      <c r="K577">
        <v>17</v>
      </c>
      <c r="L577" t="s">
        <v>71</v>
      </c>
      <c r="M577" s="10">
        <v>14500</v>
      </c>
      <c r="N577">
        <v>2</v>
      </c>
      <c r="O577" s="8">
        <v>29000</v>
      </c>
      <c r="P577">
        <v>2.2799999999999998</v>
      </c>
      <c r="Q577" t="s">
        <v>24</v>
      </c>
      <c r="R577" t="s">
        <v>76</v>
      </c>
    </row>
    <row r="578" spans="1:18" hidden="1" x14ac:dyDescent="0.35">
      <c r="A578" t="s">
        <v>670</v>
      </c>
      <c r="B578" t="s">
        <v>671</v>
      </c>
      <c r="C578" s="1">
        <v>45689</v>
      </c>
      <c r="D578">
        <v>35</v>
      </c>
      <c r="E578" t="s">
        <v>45</v>
      </c>
      <c r="F578" t="str">
        <f>VLOOKUP(E578,'states and regions'!A$2:B$38,2,FALSE)</f>
        <v>North East</v>
      </c>
      <c r="G578" t="s">
        <v>41</v>
      </c>
      <c r="H578" t="s">
        <v>21</v>
      </c>
      <c r="I578">
        <v>4</v>
      </c>
      <c r="J578" t="s">
        <v>114</v>
      </c>
      <c r="K578">
        <v>16</v>
      </c>
      <c r="L578" t="s">
        <v>65</v>
      </c>
      <c r="M578" s="10">
        <v>30000</v>
      </c>
      <c r="N578">
        <v>18</v>
      </c>
      <c r="O578" s="8">
        <v>540000</v>
      </c>
      <c r="P578">
        <v>129.09</v>
      </c>
      <c r="Q578" t="s">
        <v>24</v>
      </c>
      <c r="R578" t="s">
        <v>25</v>
      </c>
    </row>
    <row r="579" spans="1:18" hidden="1" x14ac:dyDescent="0.35">
      <c r="A579" t="s">
        <v>670</v>
      </c>
      <c r="B579" t="s">
        <v>671</v>
      </c>
      <c r="C579" s="1">
        <v>45689</v>
      </c>
      <c r="D579">
        <v>35</v>
      </c>
      <c r="E579" t="s">
        <v>45</v>
      </c>
      <c r="F579" t="str">
        <f>VLOOKUP(E579,'states and regions'!A$2:B$38,2,FALSE)</f>
        <v>North East</v>
      </c>
      <c r="G579" t="s">
        <v>29</v>
      </c>
      <c r="H579" t="s">
        <v>21</v>
      </c>
      <c r="I579">
        <v>4</v>
      </c>
      <c r="J579" t="s">
        <v>114</v>
      </c>
      <c r="K579">
        <v>16</v>
      </c>
      <c r="L579" t="s">
        <v>83</v>
      </c>
      <c r="M579" s="10">
        <v>1000</v>
      </c>
      <c r="N579">
        <v>8</v>
      </c>
      <c r="O579" s="8">
        <v>8000</v>
      </c>
      <c r="P579">
        <v>25.6</v>
      </c>
      <c r="Q579" t="s">
        <v>24</v>
      </c>
      <c r="R579" t="s">
        <v>25</v>
      </c>
    </row>
    <row r="580" spans="1:18" hidden="1" x14ac:dyDescent="0.35">
      <c r="A580" t="s">
        <v>672</v>
      </c>
      <c r="B580" t="s">
        <v>673</v>
      </c>
      <c r="C580" s="1">
        <v>45689</v>
      </c>
      <c r="D580">
        <v>60</v>
      </c>
      <c r="E580" t="s">
        <v>198</v>
      </c>
      <c r="F580" t="str">
        <f>VLOOKUP(E580,'states and regions'!A$2:B$38,2,FALSE)</f>
        <v>North Central</v>
      </c>
      <c r="G580" t="s">
        <v>41</v>
      </c>
      <c r="H580" t="s">
        <v>21</v>
      </c>
      <c r="I580">
        <v>3</v>
      </c>
      <c r="J580" t="s">
        <v>50</v>
      </c>
      <c r="K580">
        <v>2</v>
      </c>
      <c r="L580" t="s">
        <v>71</v>
      </c>
      <c r="M580" s="10">
        <v>14500</v>
      </c>
      <c r="N580">
        <v>18</v>
      </c>
      <c r="O580" s="8">
        <v>261000</v>
      </c>
      <c r="P580">
        <v>112.03</v>
      </c>
      <c r="Q580" t="s">
        <v>39</v>
      </c>
    </row>
    <row r="581" spans="1:18" hidden="1" x14ac:dyDescent="0.35">
      <c r="A581" t="s">
        <v>672</v>
      </c>
      <c r="B581" t="s">
        <v>673</v>
      </c>
      <c r="C581" s="1">
        <v>45689</v>
      </c>
      <c r="D581">
        <v>60</v>
      </c>
      <c r="E581" t="s">
        <v>198</v>
      </c>
      <c r="F581" t="str">
        <f>VLOOKUP(E581,'states and regions'!A$2:B$38,2,FALSE)</f>
        <v>North Central</v>
      </c>
      <c r="G581" t="s">
        <v>20</v>
      </c>
      <c r="H581" t="s">
        <v>21</v>
      </c>
      <c r="I581">
        <v>3</v>
      </c>
      <c r="J581" t="s">
        <v>50</v>
      </c>
      <c r="K581">
        <v>2</v>
      </c>
      <c r="L581" t="s">
        <v>23</v>
      </c>
      <c r="M581" s="10">
        <v>35000</v>
      </c>
      <c r="N581">
        <v>6</v>
      </c>
      <c r="O581" s="8">
        <v>210000</v>
      </c>
      <c r="P581">
        <v>38.36</v>
      </c>
      <c r="Q581" t="s">
        <v>39</v>
      </c>
    </row>
    <row r="582" spans="1:18" hidden="1" x14ac:dyDescent="0.35">
      <c r="A582" t="s">
        <v>674</v>
      </c>
      <c r="B582" t="s">
        <v>675</v>
      </c>
      <c r="C582" s="1">
        <v>45689</v>
      </c>
      <c r="D582">
        <v>60</v>
      </c>
      <c r="E582" t="s">
        <v>258</v>
      </c>
      <c r="F582" t="str">
        <f>VLOOKUP(E582,'states and regions'!A$2:B$38,2,FALSE)</f>
        <v>North Central</v>
      </c>
      <c r="G582" t="s">
        <v>36</v>
      </c>
      <c r="H582" t="s">
        <v>30</v>
      </c>
      <c r="I582">
        <v>1</v>
      </c>
      <c r="J582" t="s">
        <v>37</v>
      </c>
      <c r="K582">
        <v>18</v>
      </c>
      <c r="L582" t="s">
        <v>115</v>
      </c>
      <c r="M582" s="10">
        <v>25000</v>
      </c>
      <c r="N582">
        <v>17</v>
      </c>
      <c r="O582" s="8">
        <v>425000</v>
      </c>
      <c r="P582">
        <v>91.09</v>
      </c>
      <c r="Q582" t="s">
        <v>39</v>
      </c>
    </row>
    <row r="583" spans="1:18" hidden="1" x14ac:dyDescent="0.35">
      <c r="A583" t="s">
        <v>674</v>
      </c>
      <c r="B583" t="s">
        <v>675</v>
      </c>
      <c r="C583" s="1">
        <v>45689</v>
      </c>
      <c r="D583">
        <v>60</v>
      </c>
      <c r="E583" t="s">
        <v>258</v>
      </c>
      <c r="F583" t="str">
        <f>VLOOKUP(E583,'states and regions'!A$2:B$38,2,FALSE)</f>
        <v>North Central</v>
      </c>
      <c r="G583" t="s">
        <v>20</v>
      </c>
      <c r="H583" t="s">
        <v>30</v>
      </c>
      <c r="I583">
        <v>1</v>
      </c>
      <c r="J583" t="s">
        <v>37</v>
      </c>
      <c r="K583">
        <v>18</v>
      </c>
      <c r="L583" t="s">
        <v>23</v>
      </c>
      <c r="M583" s="10">
        <v>35000</v>
      </c>
      <c r="N583">
        <v>1</v>
      </c>
      <c r="O583" s="8">
        <v>35000</v>
      </c>
      <c r="P583">
        <v>146.86000000000001</v>
      </c>
      <c r="Q583" t="s">
        <v>39</v>
      </c>
    </row>
    <row r="584" spans="1:18" hidden="1" x14ac:dyDescent="0.35">
      <c r="A584" t="s">
        <v>676</v>
      </c>
      <c r="B584" t="s">
        <v>677</v>
      </c>
      <c r="C584" s="1">
        <v>45689</v>
      </c>
      <c r="D584">
        <v>46</v>
      </c>
      <c r="E584" t="s">
        <v>258</v>
      </c>
      <c r="F584" t="str">
        <f>VLOOKUP(E584,'states and regions'!A$2:B$38,2,FALSE)</f>
        <v>North Central</v>
      </c>
      <c r="G584" t="s">
        <v>20</v>
      </c>
      <c r="H584" t="s">
        <v>21</v>
      </c>
      <c r="I584">
        <v>2</v>
      </c>
      <c r="J584" t="s">
        <v>22</v>
      </c>
      <c r="K584">
        <v>43</v>
      </c>
      <c r="L584" t="s">
        <v>51</v>
      </c>
      <c r="M584" s="10">
        <v>9000</v>
      </c>
      <c r="N584">
        <v>11</v>
      </c>
      <c r="O584" s="8">
        <v>99000</v>
      </c>
      <c r="P584">
        <v>64.86</v>
      </c>
      <c r="Q584" t="s">
        <v>39</v>
      </c>
    </row>
    <row r="585" spans="1:18" hidden="1" x14ac:dyDescent="0.35">
      <c r="A585" t="s">
        <v>676</v>
      </c>
      <c r="B585" t="s">
        <v>677</v>
      </c>
      <c r="C585" s="1">
        <v>45689</v>
      </c>
      <c r="D585">
        <v>46</v>
      </c>
      <c r="E585" t="s">
        <v>258</v>
      </c>
      <c r="F585" t="str">
        <f>VLOOKUP(E585,'states and regions'!A$2:B$38,2,FALSE)</f>
        <v>North Central</v>
      </c>
      <c r="G585" t="s">
        <v>36</v>
      </c>
      <c r="H585" t="s">
        <v>21</v>
      </c>
      <c r="I585">
        <v>2</v>
      </c>
      <c r="J585" t="s">
        <v>22</v>
      </c>
      <c r="K585">
        <v>43</v>
      </c>
      <c r="L585" t="s">
        <v>38</v>
      </c>
      <c r="M585" s="10">
        <v>20000</v>
      </c>
      <c r="N585">
        <v>3</v>
      </c>
      <c r="O585" s="8">
        <v>60000</v>
      </c>
      <c r="P585">
        <v>19.7</v>
      </c>
      <c r="Q585" t="s">
        <v>39</v>
      </c>
    </row>
    <row r="586" spans="1:18" x14ac:dyDescent="0.35">
      <c r="A586" t="s">
        <v>678</v>
      </c>
      <c r="B586" t="s">
        <v>679</v>
      </c>
      <c r="C586" s="1">
        <v>45658</v>
      </c>
      <c r="D586">
        <v>32</v>
      </c>
      <c r="E586" t="s">
        <v>131</v>
      </c>
      <c r="F586" t="str">
        <f>VLOOKUP(E586,'states and regions'!A$2:B$38,2,FALSE)</f>
        <v>South East</v>
      </c>
      <c r="G586" t="s">
        <v>29</v>
      </c>
      <c r="H586" t="s">
        <v>21</v>
      </c>
      <c r="I586">
        <v>4</v>
      </c>
      <c r="J586" t="s">
        <v>114</v>
      </c>
      <c r="K586">
        <v>13</v>
      </c>
      <c r="L586" t="s">
        <v>193</v>
      </c>
      <c r="M586" s="10">
        <v>6500</v>
      </c>
      <c r="N586">
        <v>19</v>
      </c>
      <c r="O586" s="8">
        <v>123500</v>
      </c>
      <c r="P586">
        <v>124.98</v>
      </c>
      <c r="Q586" t="s">
        <v>24</v>
      </c>
      <c r="R586" t="s">
        <v>76</v>
      </c>
    </row>
    <row r="587" spans="1:18" x14ac:dyDescent="0.35">
      <c r="A587" t="s">
        <v>678</v>
      </c>
      <c r="B587" t="s">
        <v>679</v>
      </c>
      <c r="C587" s="1">
        <v>45658</v>
      </c>
      <c r="D587">
        <v>32</v>
      </c>
      <c r="E587" t="s">
        <v>131</v>
      </c>
      <c r="F587" t="str">
        <f>VLOOKUP(E587,'states and regions'!A$2:B$38,2,FALSE)</f>
        <v>South East</v>
      </c>
      <c r="G587" t="s">
        <v>36</v>
      </c>
      <c r="H587" t="s">
        <v>21</v>
      </c>
      <c r="I587">
        <v>4</v>
      </c>
      <c r="J587" t="s">
        <v>114</v>
      </c>
      <c r="K587">
        <v>13</v>
      </c>
      <c r="L587" t="s">
        <v>62</v>
      </c>
      <c r="M587" s="10">
        <v>24000</v>
      </c>
      <c r="N587">
        <v>8</v>
      </c>
      <c r="O587" s="8">
        <v>192000</v>
      </c>
      <c r="P587">
        <v>10.29</v>
      </c>
      <c r="Q587" t="s">
        <v>24</v>
      </c>
      <c r="R587" t="s">
        <v>76</v>
      </c>
    </row>
    <row r="588" spans="1:18" x14ac:dyDescent="0.35">
      <c r="A588" t="s">
        <v>678</v>
      </c>
      <c r="B588" t="s">
        <v>679</v>
      </c>
      <c r="C588" s="1">
        <v>45658</v>
      </c>
      <c r="D588">
        <v>32</v>
      </c>
      <c r="E588" t="s">
        <v>131</v>
      </c>
      <c r="F588" t="str">
        <f>VLOOKUP(E588,'states and regions'!A$2:B$38,2,FALSE)</f>
        <v>South East</v>
      </c>
      <c r="G588" t="s">
        <v>20</v>
      </c>
      <c r="H588" t="s">
        <v>21</v>
      </c>
      <c r="I588">
        <v>4</v>
      </c>
      <c r="J588" t="s">
        <v>114</v>
      </c>
      <c r="K588">
        <v>13</v>
      </c>
      <c r="L588" t="s">
        <v>58</v>
      </c>
      <c r="M588" s="10">
        <v>16000</v>
      </c>
      <c r="N588">
        <v>7</v>
      </c>
      <c r="O588" s="8">
        <v>112000</v>
      </c>
      <c r="P588">
        <v>3.11</v>
      </c>
      <c r="Q588" t="s">
        <v>24</v>
      </c>
      <c r="R588" t="s">
        <v>76</v>
      </c>
    </row>
    <row r="589" spans="1:18" hidden="1" x14ac:dyDescent="0.35">
      <c r="A589" t="s">
        <v>680</v>
      </c>
      <c r="B589" t="s">
        <v>681</v>
      </c>
      <c r="C589" s="1">
        <v>45689</v>
      </c>
      <c r="D589">
        <v>26</v>
      </c>
      <c r="E589" t="s">
        <v>35</v>
      </c>
      <c r="F589" t="str">
        <f>VLOOKUP(E589,'states and regions'!A$2:B$38,2,FALSE)</f>
        <v>North West</v>
      </c>
      <c r="G589" t="s">
        <v>36</v>
      </c>
      <c r="H589" t="s">
        <v>21</v>
      </c>
      <c r="I589">
        <v>3</v>
      </c>
      <c r="J589" t="s">
        <v>50</v>
      </c>
      <c r="K589">
        <v>24</v>
      </c>
      <c r="L589" t="s">
        <v>42</v>
      </c>
      <c r="M589" s="10">
        <v>9000</v>
      </c>
      <c r="N589">
        <v>10</v>
      </c>
      <c r="O589" s="8">
        <v>90000</v>
      </c>
      <c r="P589">
        <v>146.99</v>
      </c>
      <c r="Q589" t="s">
        <v>39</v>
      </c>
    </row>
    <row r="590" spans="1:18" hidden="1" x14ac:dyDescent="0.35">
      <c r="A590" t="s">
        <v>682</v>
      </c>
      <c r="B590" t="s">
        <v>683</v>
      </c>
      <c r="C590" s="1">
        <v>45689</v>
      </c>
      <c r="D590">
        <v>43</v>
      </c>
      <c r="E590" t="s">
        <v>75</v>
      </c>
      <c r="F590" t="str">
        <f>VLOOKUP(E590,'states and regions'!A$2:B$38,2,FALSE)</f>
        <v>North East</v>
      </c>
      <c r="G590" t="s">
        <v>20</v>
      </c>
      <c r="H590" t="s">
        <v>21</v>
      </c>
      <c r="I590">
        <v>5</v>
      </c>
      <c r="J590" t="s">
        <v>55</v>
      </c>
      <c r="K590">
        <v>7</v>
      </c>
      <c r="L590" t="s">
        <v>46</v>
      </c>
      <c r="M590" s="10">
        <v>4500</v>
      </c>
      <c r="N590">
        <v>18</v>
      </c>
      <c r="O590" s="8">
        <v>81000</v>
      </c>
      <c r="P590">
        <v>111.91</v>
      </c>
      <c r="Q590" t="s">
        <v>39</v>
      </c>
    </row>
    <row r="591" spans="1:18" hidden="1" x14ac:dyDescent="0.35">
      <c r="A591" t="s">
        <v>684</v>
      </c>
      <c r="B591" t="s">
        <v>685</v>
      </c>
      <c r="C591" s="1">
        <v>45689</v>
      </c>
      <c r="D591">
        <v>29</v>
      </c>
      <c r="E591" t="s">
        <v>152</v>
      </c>
      <c r="F591" t="str">
        <f>VLOOKUP(E591,'states and regions'!A$2:B$38,2,FALSE)</f>
        <v>South West</v>
      </c>
      <c r="G591" t="s">
        <v>29</v>
      </c>
      <c r="H591" t="s">
        <v>30</v>
      </c>
      <c r="I591">
        <v>1</v>
      </c>
      <c r="J591" t="s">
        <v>37</v>
      </c>
      <c r="K591">
        <v>45</v>
      </c>
      <c r="L591" t="s">
        <v>164</v>
      </c>
      <c r="M591" s="10">
        <v>600</v>
      </c>
      <c r="N591">
        <v>20</v>
      </c>
      <c r="O591" s="8">
        <v>12000</v>
      </c>
      <c r="P591">
        <v>107.01</v>
      </c>
      <c r="Q591" t="s">
        <v>24</v>
      </c>
      <c r="R591" t="s">
        <v>265</v>
      </c>
    </row>
    <row r="592" spans="1:18" hidden="1" x14ac:dyDescent="0.35">
      <c r="A592" t="s">
        <v>684</v>
      </c>
      <c r="B592" t="s">
        <v>685</v>
      </c>
      <c r="C592" s="1">
        <v>45689</v>
      </c>
      <c r="D592">
        <v>29</v>
      </c>
      <c r="E592" t="s">
        <v>152</v>
      </c>
      <c r="F592" t="str">
        <f>VLOOKUP(E592,'states and regions'!A$2:B$38,2,FALSE)</f>
        <v>South West</v>
      </c>
      <c r="G592" t="s">
        <v>36</v>
      </c>
      <c r="H592" t="s">
        <v>30</v>
      </c>
      <c r="I592">
        <v>1</v>
      </c>
      <c r="J592" t="s">
        <v>37</v>
      </c>
      <c r="K592">
        <v>45</v>
      </c>
      <c r="L592" t="s">
        <v>57</v>
      </c>
      <c r="M592" s="10">
        <v>150000</v>
      </c>
      <c r="N592">
        <v>11</v>
      </c>
      <c r="O592" s="8">
        <v>1650000</v>
      </c>
      <c r="P592">
        <v>186.74</v>
      </c>
      <c r="Q592" t="s">
        <v>24</v>
      </c>
      <c r="R592" t="s">
        <v>265</v>
      </c>
    </row>
    <row r="593" spans="1:18" hidden="1" x14ac:dyDescent="0.35">
      <c r="A593" t="s">
        <v>684</v>
      </c>
      <c r="B593" t="s">
        <v>685</v>
      </c>
      <c r="C593" s="1">
        <v>45689</v>
      </c>
      <c r="D593">
        <v>29</v>
      </c>
      <c r="E593" t="s">
        <v>152</v>
      </c>
      <c r="F593" t="str">
        <f>VLOOKUP(E593,'states and regions'!A$2:B$38,2,FALSE)</f>
        <v>South West</v>
      </c>
      <c r="G593" t="s">
        <v>20</v>
      </c>
      <c r="H593" t="s">
        <v>30</v>
      </c>
      <c r="I593">
        <v>1</v>
      </c>
      <c r="J593" t="s">
        <v>37</v>
      </c>
      <c r="K593">
        <v>45</v>
      </c>
      <c r="L593" t="s">
        <v>51</v>
      </c>
      <c r="M593" s="10">
        <v>9000</v>
      </c>
      <c r="N593">
        <v>14</v>
      </c>
      <c r="O593" s="8">
        <v>126000</v>
      </c>
      <c r="P593">
        <v>169.05</v>
      </c>
      <c r="Q593" t="s">
        <v>24</v>
      </c>
      <c r="R593" t="s">
        <v>265</v>
      </c>
    </row>
    <row r="594" spans="1:18" x14ac:dyDescent="0.35">
      <c r="A594" t="s">
        <v>686</v>
      </c>
      <c r="B594" t="s">
        <v>687</v>
      </c>
      <c r="C594" s="1">
        <v>45717</v>
      </c>
      <c r="D594">
        <v>57</v>
      </c>
      <c r="E594" t="s">
        <v>70</v>
      </c>
      <c r="F594" t="str">
        <f>VLOOKUP(E594,'states and regions'!A$2:B$38,2,FALSE)</f>
        <v>South East</v>
      </c>
      <c r="G594" t="s">
        <v>29</v>
      </c>
      <c r="H594" t="s">
        <v>21</v>
      </c>
      <c r="I594">
        <v>3</v>
      </c>
      <c r="J594" t="s">
        <v>50</v>
      </c>
      <c r="K594">
        <v>25</v>
      </c>
      <c r="L594" t="s">
        <v>102</v>
      </c>
      <c r="M594" s="10">
        <v>900</v>
      </c>
      <c r="N594">
        <v>20</v>
      </c>
      <c r="O594" s="8">
        <v>18000</v>
      </c>
      <c r="P594">
        <v>196.6</v>
      </c>
      <c r="Q594" t="s">
        <v>39</v>
      </c>
    </row>
    <row r="595" spans="1:18" x14ac:dyDescent="0.35">
      <c r="A595" t="s">
        <v>686</v>
      </c>
      <c r="B595" t="s">
        <v>687</v>
      </c>
      <c r="C595" s="1">
        <v>45717</v>
      </c>
      <c r="D595">
        <v>57</v>
      </c>
      <c r="E595" t="s">
        <v>70</v>
      </c>
      <c r="F595" t="str">
        <f>VLOOKUP(E595,'states and regions'!A$2:B$38,2,FALSE)</f>
        <v>South East</v>
      </c>
      <c r="G595" t="s">
        <v>41</v>
      </c>
      <c r="H595" t="s">
        <v>21</v>
      </c>
      <c r="I595">
        <v>3</v>
      </c>
      <c r="J595" t="s">
        <v>50</v>
      </c>
      <c r="K595">
        <v>25</v>
      </c>
      <c r="L595" t="s">
        <v>42</v>
      </c>
      <c r="M595" s="10">
        <v>9000</v>
      </c>
      <c r="N595">
        <v>10</v>
      </c>
      <c r="O595" s="8">
        <v>90000</v>
      </c>
      <c r="P595">
        <v>103.76</v>
      </c>
      <c r="Q595" t="s">
        <v>39</v>
      </c>
    </row>
    <row r="596" spans="1:18" hidden="1" x14ac:dyDescent="0.35">
      <c r="A596" t="s">
        <v>688</v>
      </c>
      <c r="B596" t="s">
        <v>689</v>
      </c>
      <c r="C596" s="1">
        <v>45717</v>
      </c>
      <c r="D596">
        <v>54</v>
      </c>
      <c r="E596" t="s">
        <v>113</v>
      </c>
      <c r="F596" t="str">
        <f>VLOOKUP(E596,'states and regions'!A$2:B$38,2,FALSE)</f>
        <v>South West</v>
      </c>
      <c r="G596" t="s">
        <v>36</v>
      </c>
      <c r="H596" t="s">
        <v>21</v>
      </c>
      <c r="I596">
        <v>1</v>
      </c>
      <c r="J596" t="s">
        <v>37</v>
      </c>
      <c r="K596">
        <v>55</v>
      </c>
      <c r="L596" t="s">
        <v>38</v>
      </c>
      <c r="M596" s="10">
        <v>20000</v>
      </c>
      <c r="N596">
        <v>12</v>
      </c>
      <c r="O596" s="8">
        <v>240000</v>
      </c>
      <c r="P596">
        <v>8.0299999999999994</v>
      </c>
      <c r="Q596" t="s">
        <v>39</v>
      </c>
    </row>
    <row r="597" spans="1:18" hidden="1" x14ac:dyDescent="0.35">
      <c r="A597" t="s">
        <v>688</v>
      </c>
      <c r="B597" t="s">
        <v>689</v>
      </c>
      <c r="C597" s="1">
        <v>45717</v>
      </c>
      <c r="D597">
        <v>54</v>
      </c>
      <c r="E597" t="s">
        <v>113</v>
      </c>
      <c r="F597" t="str">
        <f>VLOOKUP(E597,'states and regions'!A$2:B$38,2,FALSE)</f>
        <v>South West</v>
      </c>
      <c r="G597" t="s">
        <v>29</v>
      </c>
      <c r="H597" t="s">
        <v>21</v>
      </c>
      <c r="I597">
        <v>1</v>
      </c>
      <c r="J597" t="s">
        <v>37</v>
      </c>
      <c r="K597">
        <v>55</v>
      </c>
      <c r="L597" t="s">
        <v>164</v>
      </c>
      <c r="M597" s="10">
        <v>600</v>
      </c>
      <c r="N597">
        <v>12</v>
      </c>
      <c r="O597" s="8">
        <v>7200</v>
      </c>
      <c r="P597">
        <v>28.11</v>
      </c>
      <c r="Q597" t="s">
        <v>39</v>
      </c>
    </row>
    <row r="598" spans="1:18" hidden="1" x14ac:dyDescent="0.35">
      <c r="A598" t="s">
        <v>688</v>
      </c>
      <c r="B598" t="s">
        <v>689</v>
      </c>
      <c r="C598" s="1">
        <v>45717</v>
      </c>
      <c r="D598">
        <v>54</v>
      </c>
      <c r="E598" t="s">
        <v>113</v>
      </c>
      <c r="F598" t="str">
        <f>VLOOKUP(E598,'states and regions'!A$2:B$38,2,FALSE)</f>
        <v>South West</v>
      </c>
      <c r="G598" t="s">
        <v>41</v>
      </c>
      <c r="H598" t="s">
        <v>21</v>
      </c>
      <c r="I598">
        <v>1</v>
      </c>
      <c r="J598" t="s">
        <v>37</v>
      </c>
      <c r="K598">
        <v>55</v>
      </c>
      <c r="L598" t="s">
        <v>62</v>
      </c>
      <c r="M598" s="10">
        <v>24000</v>
      </c>
      <c r="N598">
        <v>9</v>
      </c>
      <c r="O598" s="8">
        <v>216000</v>
      </c>
      <c r="P598">
        <v>50.35</v>
      </c>
      <c r="Q598" t="s">
        <v>39</v>
      </c>
    </row>
    <row r="599" spans="1:18" hidden="1" x14ac:dyDescent="0.35">
      <c r="A599" t="s">
        <v>690</v>
      </c>
      <c r="B599" t="s">
        <v>691</v>
      </c>
      <c r="C599" s="1">
        <v>45658</v>
      </c>
      <c r="D599">
        <v>27</v>
      </c>
      <c r="E599" t="s">
        <v>82</v>
      </c>
      <c r="F599" t="str">
        <f>VLOOKUP(E599,'states and regions'!A$2:B$38,2,FALSE)</f>
        <v>North West</v>
      </c>
      <c r="G599" t="s">
        <v>29</v>
      </c>
      <c r="H599" t="s">
        <v>21</v>
      </c>
      <c r="I599">
        <v>3</v>
      </c>
      <c r="J599" t="s">
        <v>50</v>
      </c>
      <c r="K599">
        <v>47</v>
      </c>
      <c r="L599" t="s">
        <v>83</v>
      </c>
      <c r="M599" s="10">
        <v>1000</v>
      </c>
      <c r="N599">
        <v>10</v>
      </c>
      <c r="O599" s="8">
        <v>10000</v>
      </c>
      <c r="P599">
        <v>119.25</v>
      </c>
      <c r="Q599" t="s">
        <v>39</v>
      </c>
    </row>
    <row r="600" spans="1:18" hidden="1" x14ac:dyDescent="0.35">
      <c r="A600" t="s">
        <v>692</v>
      </c>
      <c r="B600" t="s">
        <v>693</v>
      </c>
      <c r="C600" s="1">
        <v>45717</v>
      </c>
      <c r="D600">
        <v>64</v>
      </c>
      <c r="E600" t="s">
        <v>299</v>
      </c>
      <c r="F600" t="str">
        <f>VLOOKUP(E600,'states and regions'!A$2:B$38,2,FALSE)</f>
        <v>North West</v>
      </c>
      <c r="G600" t="s">
        <v>29</v>
      </c>
      <c r="H600" t="s">
        <v>21</v>
      </c>
      <c r="I600">
        <v>3</v>
      </c>
      <c r="J600" t="s">
        <v>50</v>
      </c>
      <c r="K600">
        <v>59</v>
      </c>
      <c r="L600" t="s">
        <v>72</v>
      </c>
      <c r="M600" s="10">
        <v>350</v>
      </c>
      <c r="N600">
        <v>20</v>
      </c>
      <c r="O600" s="8">
        <v>7000</v>
      </c>
      <c r="P600">
        <v>149.66</v>
      </c>
      <c r="Q600" t="s">
        <v>39</v>
      </c>
    </row>
    <row r="601" spans="1:18" hidden="1" x14ac:dyDescent="0.35">
      <c r="A601" t="s">
        <v>692</v>
      </c>
      <c r="B601" t="s">
        <v>693</v>
      </c>
      <c r="C601" s="1">
        <v>45717</v>
      </c>
      <c r="D601">
        <v>64</v>
      </c>
      <c r="E601" t="s">
        <v>299</v>
      </c>
      <c r="F601" t="str">
        <f>VLOOKUP(E601,'states and regions'!A$2:B$38,2,FALSE)</f>
        <v>North West</v>
      </c>
      <c r="G601" t="s">
        <v>41</v>
      </c>
      <c r="H601" t="s">
        <v>21</v>
      </c>
      <c r="I601">
        <v>3</v>
      </c>
      <c r="J601" t="s">
        <v>50</v>
      </c>
      <c r="K601">
        <v>59</v>
      </c>
      <c r="L601" t="s">
        <v>42</v>
      </c>
      <c r="M601" s="10">
        <v>9000</v>
      </c>
      <c r="N601">
        <v>13</v>
      </c>
      <c r="O601" s="8">
        <v>117000</v>
      </c>
      <c r="P601">
        <v>126.96</v>
      </c>
      <c r="Q601" t="s">
        <v>39</v>
      </c>
    </row>
    <row r="602" spans="1:18" hidden="1" x14ac:dyDescent="0.35">
      <c r="A602" t="s">
        <v>694</v>
      </c>
      <c r="B602" t="s">
        <v>695</v>
      </c>
      <c r="C602" s="1">
        <v>45689</v>
      </c>
      <c r="D602">
        <v>55</v>
      </c>
      <c r="E602" t="s">
        <v>75</v>
      </c>
      <c r="F602" t="str">
        <f>VLOOKUP(E602,'states and regions'!A$2:B$38,2,FALSE)</f>
        <v>North East</v>
      </c>
      <c r="G602" t="s">
        <v>29</v>
      </c>
      <c r="H602" t="s">
        <v>21</v>
      </c>
      <c r="I602">
        <v>3</v>
      </c>
      <c r="J602" t="s">
        <v>50</v>
      </c>
      <c r="K602">
        <v>21</v>
      </c>
      <c r="L602" t="s">
        <v>58</v>
      </c>
      <c r="M602" s="10">
        <v>16000</v>
      </c>
      <c r="N602">
        <v>13</v>
      </c>
      <c r="O602" s="8">
        <v>208000</v>
      </c>
      <c r="P602">
        <v>134.88999999999999</v>
      </c>
      <c r="Q602" t="s">
        <v>39</v>
      </c>
    </row>
    <row r="603" spans="1:18" hidden="1" x14ac:dyDescent="0.35">
      <c r="A603" t="s">
        <v>696</v>
      </c>
      <c r="B603" t="s">
        <v>697</v>
      </c>
      <c r="C603" s="1">
        <v>45717</v>
      </c>
      <c r="D603">
        <v>80</v>
      </c>
      <c r="E603" t="s">
        <v>299</v>
      </c>
      <c r="F603" t="str">
        <f>VLOOKUP(E603,'states and regions'!A$2:B$38,2,FALSE)</f>
        <v>North West</v>
      </c>
      <c r="G603" t="s">
        <v>29</v>
      </c>
      <c r="H603" t="s">
        <v>21</v>
      </c>
      <c r="I603">
        <v>4</v>
      </c>
      <c r="J603" t="s">
        <v>114</v>
      </c>
      <c r="K603">
        <v>28</v>
      </c>
      <c r="L603" t="s">
        <v>102</v>
      </c>
      <c r="M603" s="10">
        <v>900</v>
      </c>
      <c r="N603">
        <v>9</v>
      </c>
      <c r="O603" s="8">
        <v>8100</v>
      </c>
      <c r="P603">
        <v>109.86</v>
      </c>
      <c r="Q603" t="s">
        <v>24</v>
      </c>
      <c r="R603" t="s">
        <v>96</v>
      </c>
    </row>
    <row r="604" spans="1:18" hidden="1" x14ac:dyDescent="0.35">
      <c r="A604" t="s">
        <v>698</v>
      </c>
      <c r="B604" t="s">
        <v>699</v>
      </c>
      <c r="C604" s="1">
        <v>45689</v>
      </c>
      <c r="D604">
        <v>67</v>
      </c>
      <c r="E604" t="s">
        <v>189</v>
      </c>
      <c r="F604" t="str">
        <f>VLOOKUP(E604,'states and regions'!A$2:B$38,2,FALSE)</f>
        <v>North West</v>
      </c>
      <c r="G604" t="s">
        <v>29</v>
      </c>
      <c r="H604" t="s">
        <v>30</v>
      </c>
      <c r="I604">
        <v>2</v>
      </c>
      <c r="J604" t="s">
        <v>22</v>
      </c>
      <c r="K604">
        <v>50</v>
      </c>
      <c r="L604" t="s">
        <v>87</v>
      </c>
      <c r="M604" s="10">
        <v>7500</v>
      </c>
      <c r="N604">
        <v>7</v>
      </c>
      <c r="O604" s="8">
        <v>52500</v>
      </c>
      <c r="P604">
        <v>130.62</v>
      </c>
      <c r="Q604" t="s">
        <v>39</v>
      </c>
    </row>
    <row r="605" spans="1:18" x14ac:dyDescent="0.35">
      <c r="A605" t="s">
        <v>700</v>
      </c>
      <c r="B605" t="s">
        <v>701</v>
      </c>
      <c r="C605" s="1">
        <v>45689</v>
      </c>
      <c r="D605">
        <v>47</v>
      </c>
      <c r="E605" t="s">
        <v>70</v>
      </c>
      <c r="F605" t="str">
        <f>VLOOKUP(E605,'states and regions'!A$2:B$38,2,FALSE)</f>
        <v>South East</v>
      </c>
      <c r="G605" t="s">
        <v>41</v>
      </c>
      <c r="H605" t="s">
        <v>21</v>
      </c>
      <c r="I605">
        <v>3</v>
      </c>
      <c r="J605" t="s">
        <v>50</v>
      </c>
      <c r="K605">
        <v>18</v>
      </c>
      <c r="L605" t="s">
        <v>71</v>
      </c>
      <c r="M605" s="10">
        <v>14500</v>
      </c>
      <c r="N605">
        <v>7</v>
      </c>
      <c r="O605" s="8">
        <v>101500</v>
      </c>
      <c r="P605">
        <v>73.37</v>
      </c>
      <c r="Q605" t="s">
        <v>39</v>
      </c>
    </row>
    <row r="606" spans="1:18" x14ac:dyDescent="0.35">
      <c r="A606" t="s">
        <v>700</v>
      </c>
      <c r="B606" t="s">
        <v>701</v>
      </c>
      <c r="C606" s="1">
        <v>45689</v>
      </c>
      <c r="D606">
        <v>47</v>
      </c>
      <c r="E606" t="s">
        <v>70</v>
      </c>
      <c r="F606" t="str">
        <f>VLOOKUP(E606,'states and regions'!A$2:B$38,2,FALSE)</f>
        <v>South East</v>
      </c>
      <c r="G606" t="s">
        <v>29</v>
      </c>
      <c r="H606" t="s">
        <v>21</v>
      </c>
      <c r="I606">
        <v>3</v>
      </c>
      <c r="J606" t="s">
        <v>50</v>
      </c>
      <c r="K606">
        <v>18</v>
      </c>
      <c r="L606" t="s">
        <v>56</v>
      </c>
      <c r="M606" s="10">
        <v>3500</v>
      </c>
      <c r="N606">
        <v>1</v>
      </c>
      <c r="O606" s="8">
        <v>3500</v>
      </c>
      <c r="P606">
        <v>69.23</v>
      </c>
      <c r="Q606" t="s">
        <v>39</v>
      </c>
    </row>
    <row r="607" spans="1:18" x14ac:dyDescent="0.35">
      <c r="A607" t="s">
        <v>700</v>
      </c>
      <c r="B607" t="s">
        <v>701</v>
      </c>
      <c r="C607" s="1">
        <v>45689</v>
      </c>
      <c r="D607">
        <v>47</v>
      </c>
      <c r="E607" t="s">
        <v>70</v>
      </c>
      <c r="F607" t="str">
        <f>VLOOKUP(E607,'states and regions'!A$2:B$38,2,FALSE)</f>
        <v>South East</v>
      </c>
      <c r="G607" t="s">
        <v>20</v>
      </c>
      <c r="H607" t="s">
        <v>21</v>
      </c>
      <c r="I607">
        <v>3</v>
      </c>
      <c r="J607" t="s">
        <v>50</v>
      </c>
      <c r="K607">
        <v>18</v>
      </c>
      <c r="L607" t="s">
        <v>51</v>
      </c>
      <c r="M607" s="10">
        <v>9000</v>
      </c>
      <c r="N607">
        <v>12</v>
      </c>
      <c r="O607" s="8">
        <v>108000</v>
      </c>
      <c r="P607">
        <v>34.270000000000003</v>
      </c>
      <c r="Q607" t="s">
        <v>39</v>
      </c>
    </row>
    <row r="608" spans="1:18" hidden="1" x14ac:dyDescent="0.35">
      <c r="A608" t="s">
        <v>702</v>
      </c>
      <c r="B608" t="s">
        <v>703</v>
      </c>
      <c r="C608" s="1">
        <v>45689</v>
      </c>
      <c r="D608">
        <v>34</v>
      </c>
      <c r="E608" t="s">
        <v>198</v>
      </c>
      <c r="F608" t="str">
        <f>VLOOKUP(E608,'states and regions'!A$2:B$38,2,FALSE)</f>
        <v>North Central</v>
      </c>
      <c r="G608" t="s">
        <v>41</v>
      </c>
      <c r="H608" t="s">
        <v>21</v>
      </c>
      <c r="I608">
        <v>2</v>
      </c>
      <c r="J608" t="s">
        <v>22</v>
      </c>
      <c r="K608">
        <v>60</v>
      </c>
      <c r="L608" t="s">
        <v>42</v>
      </c>
      <c r="M608" s="10">
        <v>9000</v>
      </c>
      <c r="N608">
        <v>8</v>
      </c>
      <c r="O608" s="8">
        <v>72000</v>
      </c>
      <c r="P608">
        <v>148.05000000000001</v>
      </c>
      <c r="Q608" t="s">
        <v>39</v>
      </c>
    </row>
    <row r="609" spans="1:18" hidden="1" x14ac:dyDescent="0.35">
      <c r="A609" t="s">
        <v>704</v>
      </c>
      <c r="B609" t="s">
        <v>705</v>
      </c>
      <c r="C609" s="1">
        <v>45658</v>
      </c>
      <c r="D609">
        <v>52</v>
      </c>
      <c r="E609" t="s">
        <v>452</v>
      </c>
      <c r="F609" t="str">
        <f>VLOOKUP(E609,'states and regions'!A$2:B$38,2,FALSE)</f>
        <v>South West</v>
      </c>
      <c r="G609" t="s">
        <v>36</v>
      </c>
      <c r="H609" t="s">
        <v>30</v>
      </c>
      <c r="I609">
        <v>3</v>
      </c>
      <c r="J609" t="s">
        <v>50</v>
      </c>
      <c r="K609">
        <v>45</v>
      </c>
      <c r="L609" t="s">
        <v>71</v>
      </c>
      <c r="M609" s="10">
        <v>14500</v>
      </c>
      <c r="N609">
        <v>7</v>
      </c>
      <c r="O609" s="8">
        <v>101500</v>
      </c>
      <c r="P609">
        <v>148.13</v>
      </c>
      <c r="Q609" t="s">
        <v>39</v>
      </c>
    </row>
    <row r="610" spans="1:18" hidden="1" x14ac:dyDescent="0.35">
      <c r="A610" t="s">
        <v>706</v>
      </c>
      <c r="B610" t="s">
        <v>707</v>
      </c>
      <c r="C610" s="1">
        <v>45658</v>
      </c>
      <c r="D610">
        <v>49</v>
      </c>
      <c r="E610" t="s">
        <v>213</v>
      </c>
      <c r="F610" t="str">
        <f>VLOOKUP(E610,'states and regions'!A$2:B$38,2,FALSE)</f>
        <v>North East</v>
      </c>
      <c r="G610" t="s">
        <v>41</v>
      </c>
      <c r="H610" t="s">
        <v>21</v>
      </c>
      <c r="I610">
        <v>4</v>
      </c>
      <c r="J610" t="s">
        <v>114</v>
      </c>
      <c r="K610">
        <v>45</v>
      </c>
      <c r="L610" t="s">
        <v>42</v>
      </c>
      <c r="M610" s="10">
        <v>9000</v>
      </c>
      <c r="N610">
        <v>20</v>
      </c>
      <c r="O610" s="8">
        <v>180000</v>
      </c>
      <c r="P610">
        <v>57.16</v>
      </c>
      <c r="Q610" t="s">
        <v>39</v>
      </c>
    </row>
    <row r="611" spans="1:18" hidden="1" x14ac:dyDescent="0.35">
      <c r="A611" t="s">
        <v>706</v>
      </c>
      <c r="B611" t="s">
        <v>707</v>
      </c>
      <c r="C611" s="1">
        <v>45658</v>
      </c>
      <c r="D611">
        <v>49</v>
      </c>
      <c r="E611" t="s">
        <v>213</v>
      </c>
      <c r="F611" t="str">
        <f>VLOOKUP(E611,'states and regions'!A$2:B$38,2,FALSE)</f>
        <v>North East</v>
      </c>
      <c r="G611" t="s">
        <v>20</v>
      </c>
      <c r="H611" t="s">
        <v>21</v>
      </c>
      <c r="I611">
        <v>4</v>
      </c>
      <c r="J611" t="s">
        <v>114</v>
      </c>
      <c r="K611">
        <v>45</v>
      </c>
      <c r="L611" t="s">
        <v>51</v>
      </c>
      <c r="M611" s="10">
        <v>9000</v>
      </c>
      <c r="N611">
        <v>1</v>
      </c>
      <c r="O611" s="8">
        <v>9000</v>
      </c>
      <c r="P611">
        <v>11.09</v>
      </c>
      <c r="Q611" t="s">
        <v>39</v>
      </c>
    </row>
    <row r="612" spans="1:18" hidden="1" x14ac:dyDescent="0.35">
      <c r="A612" t="s">
        <v>706</v>
      </c>
      <c r="B612" t="s">
        <v>707</v>
      </c>
      <c r="C612" s="1">
        <v>45658</v>
      </c>
      <c r="D612">
        <v>49</v>
      </c>
      <c r="E612" t="s">
        <v>213</v>
      </c>
      <c r="F612" t="str">
        <f>VLOOKUP(E612,'states and regions'!A$2:B$38,2,FALSE)</f>
        <v>North East</v>
      </c>
      <c r="G612" t="s">
        <v>29</v>
      </c>
      <c r="H612" t="s">
        <v>21</v>
      </c>
      <c r="I612">
        <v>4</v>
      </c>
      <c r="J612" t="s">
        <v>114</v>
      </c>
      <c r="K612">
        <v>45</v>
      </c>
      <c r="L612" t="s">
        <v>83</v>
      </c>
      <c r="M612" s="10">
        <v>1000</v>
      </c>
      <c r="N612">
        <v>9</v>
      </c>
      <c r="O612" s="8">
        <v>9000</v>
      </c>
      <c r="P612">
        <v>78.03</v>
      </c>
      <c r="Q612" t="s">
        <v>39</v>
      </c>
    </row>
    <row r="613" spans="1:18" hidden="1" x14ac:dyDescent="0.35">
      <c r="A613" t="s">
        <v>708</v>
      </c>
      <c r="B613" t="s">
        <v>709</v>
      </c>
      <c r="C613" s="1">
        <v>45689</v>
      </c>
      <c r="D613">
        <v>29</v>
      </c>
      <c r="E613" t="s">
        <v>118</v>
      </c>
      <c r="F613" t="str">
        <f>VLOOKUP(E613,'states and regions'!A$2:B$38,2,FALSE)</f>
        <v>North West</v>
      </c>
      <c r="G613" t="s">
        <v>41</v>
      </c>
      <c r="H613" t="s">
        <v>30</v>
      </c>
      <c r="I613">
        <v>2</v>
      </c>
      <c r="J613" t="s">
        <v>22</v>
      </c>
      <c r="K613">
        <v>56</v>
      </c>
      <c r="L613" t="s">
        <v>62</v>
      </c>
      <c r="M613" s="10">
        <v>24000</v>
      </c>
      <c r="N613">
        <v>6</v>
      </c>
      <c r="O613" s="8">
        <v>144000</v>
      </c>
      <c r="P613">
        <v>106.55</v>
      </c>
      <c r="Q613" t="s">
        <v>39</v>
      </c>
    </row>
    <row r="614" spans="1:18" hidden="1" x14ac:dyDescent="0.35">
      <c r="A614" t="s">
        <v>708</v>
      </c>
      <c r="B614" t="s">
        <v>709</v>
      </c>
      <c r="C614" s="1">
        <v>45689</v>
      </c>
      <c r="D614">
        <v>29</v>
      </c>
      <c r="E614" t="s">
        <v>118</v>
      </c>
      <c r="F614" t="str">
        <f>VLOOKUP(E614,'states and regions'!A$2:B$38,2,FALSE)</f>
        <v>North West</v>
      </c>
      <c r="G614" t="s">
        <v>20</v>
      </c>
      <c r="H614" t="s">
        <v>30</v>
      </c>
      <c r="I614">
        <v>2</v>
      </c>
      <c r="J614" t="s">
        <v>22</v>
      </c>
      <c r="K614">
        <v>56</v>
      </c>
      <c r="L614" t="s">
        <v>46</v>
      </c>
      <c r="M614" s="10">
        <v>4500</v>
      </c>
      <c r="N614">
        <v>15</v>
      </c>
      <c r="O614" s="8">
        <v>67500</v>
      </c>
      <c r="P614">
        <v>100.38</v>
      </c>
      <c r="Q614" t="s">
        <v>39</v>
      </c>
    </row>
    <row r="615" spans="1:18" hidden="1" x14ac:dyDescent="0.35">
      <c r="A615" t="s">
        <v>708</v>
      </c>
      <c r="B615" t="s">
        <v>709</v>
      </c>
      <c r="C615" s="1">
        <v>45689</v>
      </c>
      <c r="D615">
        <v>29</v>
      </c>
      <c r="E615" t="s">
        <v>118</v>
      </c>
      <c r="F615" t="str">
        <f>VLOOKUP(E615,'states and regions'!A$2:B$38,2,FALSE)</f>
        <v>North West</v>
      </c>
      <c r="G615" t="s">
        <v>36</v>
      </c>
      <c r="H615" t="s">
        <v>30</v>
      </c>
      <c r="I615">
        <v>2</v>
      </c>
      <c r="J615" t="s">
        <v>22</v>
      </c>
      <c r="K615">
        <v>56</v>
      </c>
      <c r="L615" t="s">
        <v>42</v>
      </c>
      <c r="M615" s="10">
        <v>9000</v>
      </c>
      <c r="N615">
        <v>17</v>
      </c>
      <c r="O615" s="8">
        <v>153000</v>
      </c>
      <c r="P615">
        <v>8.43</v>
      </c>
      <c r="Q615" t="s">
        <v>39</v>
      </c>
    </row>
    <row r="616" spans="1:18" hidden="1" x14ac:dyDescent="0.35">
      <c r="A616" t="s">
        <v>710</v>
      </c>
      <c r="B616" t="s">
        <v>711</v>
      </c>
      <c r="C616" s="1">
        <v>45689</v>
      </c>
      <c r="D616">
        <v>58</v>
      </c>
      <c r="E616" t="s">
        <v>90</v>
      </c>
      <c r="F616" t="str">
        <f>VLOOKUP(E616,'states and regions'!A$2:B$38,2,FALSE)</f>
        <v>North East</v>
      </c>
      <c r="G616" t="s">
        <v>36</v>
      </c>
      <c r="H616" t="s">
        <v>30</v>
      </c>
      <c r="I616">
        <v>1</v>
      </c>
      <c r="J616" t="s">
        <v>37</v>
      </c>
      <c r="K616">
        <v>48</v>
      </c>
      <c r="L616" t="s">
        <v>62</v>
      </c>
      <c r="M616" s="10">
        <v>24000</v>
      </c>
      <c r="N616">
        <v>17</v>
      </c>
      <c r="O616" s="8">
        <v>408000</v>
      </c>
      <c r="P616">
        <v>47.62</v>
      </c>
      <c r="Q616" t="s">
        <v>39</v>
      </c>
    </row>
    <row r="617" spans="1:18" hidden="1" x14ac:dyDescent="0.35">
      <c r="A617" t="s">
        <v>710</v>
      </c>
      <c r="B617" t="s">
        <v>711</v>
      </c>
      <c r="C617" s="1">
        <v>45689</v>
      </c>
      <c r="D617">
        <v>58</v>
      </c>
      <c r="E617" t="s">
        <v>90</v>
      </c>
      <c r="F617" t="str">
        <f>VLOOKUP(E617,'states and regions'!A$2:B$38,2,FALSE)</f>
        <v>North East</v>
      </c>
      <c r="G617" t="s">
        <v>29</v>
      </c>
      <c r="H617" t="s">
        <v>30</v>
      </c>
      <c r="I617">
        <v>1</v>
      </c>
      <c r="J617" t="s">
        <v>37</v>
      </c>
      <c r="K617">
        <v>48</v>
      </c>
      <c r="L617" t="s">
        <v>40</v>
      </c>
      <c r="M617" s="10">
        <v>500</v>
      </c>
      <c r="N617">
        <v>9</v>
      </c>
      <c r="O617" s="8">
        <v>4500</v>
      </c>
      <c r="P617">
        <v>162.47</v>
      </c>
      <c r="Q617" t="s">
        <v>39</v>
      </c>
    </row>
    <row r="618" spans="1:18" hidden="1" x14ac:dyDescent="0.35">
      <c r="A618" t="s">
        <v>712</v>
      </c>
      <c r="B618" t="s">
        <v>713</v>
      </c>
      <c r="C618" s="1">
        <v>45717</v>
      </c>
      <c r="D618">
        <v>19</v>
      </c>
      <c r="E618" t="s">
        <v>192</v>
      </c>
      <c r="F618" t="str">
        <f>VLOOKUP(E618,'states and regions'!A$2:B$38,2,FALSE)</f>
        <v>South South</v>
      </c>
      <c r="G618" t="s">
        <v>29</v>
      </c>
      <c r="H618" t="s">
        <v>21</v>
      </c>
      <c r="I618">
        <v>4</v>
      </c>
      <c r="J618" t="s">
        <v>114</v>
      </c>
      <c r="K618">
        <v>10</v>
      </c>
      <c r="L618" t="s">
        <v>72</v>
      </c>
      <c r="M618" s="10">
        <v>350</v>
      </c>
      <c r="N618">
        <v>19</v>
      </c>
      <c r="O618" s="8">
        <v>6650</v>
      </c>
      <c r="P618">
        <v>83.76</v>
      </c>
      <c r="Q618" t="s">
        <v>39</v>
      </c>
    </row>
    <row r="619" spans="1:18" x14ac:dyDescent="0.35">
      <c r="A619" t="s">
        <v>714</v>
      </c>
      <c r="B619" t="s">
        <v>715</v>
      </c>
      <c r="C619" s="1">
        <v>45689</v>
      </c>
      <c r="D619">
        <v>70</v>
      </c>
      <c r="E619" t="s">
        <v>149</v>
      </c>
      <c r="F619" t="str">
        <f>VLOOKUP(E619,'states and regions'!A$2:B$38,2,FALSE)</f>
        <v>South East</v>
      </c>
      <c r="G619" t="s">
        <v>20</v>
      </c>
      <c r="H619" t="s">
        <v>30</v>
      </c>
      <c r="I619">
        <v>2</v>
      </c>
      <c r="J619" t="s">
        <v>22</v>
      </c>
      <c r="K619">
        <v>29</v>
      </c>
      <c r="L619" t="s">
        <v>46</v>
      </c>
      <c r="M619" s="10">
        <v>4500</v>
      </c>
      <c r="N619">
        <v>5</v>
      </c>
      <c r="O619" s="8">
        <v>22500</v>
      </c>
      <c r="P619">
        <v>86.3</v>
      </c>
      <c r="Q619" t="s">
        <v>39</v>
      </c>
    </row>
    <row r="620" spans="1:18" x14ac:dyDescent="0.35">
      <c r="A620" t="s">
        <v>714</v>
      </c>
      <c r="B620" t="s">
        <v>715</v>
      </c>
      <c r="C620" s="1">
        <v>45689</v>
      </c>
      <c r="D620">
        <v>70</v>
      </c>
      <c r="E620" t="s">
        <v>149</v>
      </c>
      <c r="F620" t="str">
        <f>VLOOKUP(E620,'states and regions'!A$2:B$38,2,FALSE)</f>
        <v>South East</v>
      </c>
      <c r="G620" t="s">
        <v>41</v>
      </c>
      <c r="H620" t="s">
        <v>30</v>
      </c>
      <c r="I620">
        <v>2</v>
      </c>
      <c r="J620" t="s">
        <v>22</v>
      </c>
      <c r="K620">
        <v>29</v>
      </c>
      <c r="L620" t="s">
        <v>62</v>
      </c>
      <c r="M620" s="10">
        <v>24000</v>
      </c>
      <c r="N620">
        <v>11</v>
      </c>
      <c r="O620" s="8">
        <v>264000</v>
      </c>
      <c r="P620">
        <v>183.46</v>
      </c>
      <c r="Q620" t="s">
        <v>39</v>
      </c>
    </row>
    <row r="621" spans="1:18" x14ac:dyDescent="0.35">
      <c r="A621" t="s">
        <v>714</v>
      </c>
      <c r="B621" t="s">
        <v>715</v>
      </c>
      <c r="C621" s="1">
        <v>45689</v>
      </c>
      <c r="D621">
        <v>70</v>
      </c>
      <c r="E621" t="s">
        <v>149</v>
      </c>
      <c r="F621" t="str">
        <f>VLOOKUP(E621,'states and regions'!A$2:B$38,2,FALSE)</f>
        <v>South East</v>
      </c>
      <c r="G621" t="s">
        <v>29</v>
      </c>
      <c r="H621" t="s">
        <v>30</v>
      </c>
      <c r="I621">
        <v>2</v>
      </c>
      <c r="J621" t="s">
        <v>22</v>
      </c>
      <c r="K621">
        <v>29</v>
      </c>
      <c r="L621" t="s">
        <v>83</v>
      </c>
      <c r="M621" s="10">
        <v>1000</v>
      </c>
      <c r="N621">
        <v>4</v>
      </c>
      <c r="O621" s="8">
        <v>4000</v>
      </c>
      <c r="P621">
        <v>111.69</v>
      </c>
      <c r="Q621" t="s">
        <v>39</v>
      </c>
    </row>
    <row r="622" spans="1:18" hidden="1" x14ac:dyDescent="0.35">
      <c r="A622" t="s">
        <v>716</v>
      </c>
      <c r="B622" t="s">
        <v>717</v>
      </c>
      <c r="C622" s="1">
        <v>45717</v>
      </c>
      <c r="D622">
        <v>56</v>
      </c>
      <c r="E622" t="s">
        <v>54</v>
      </c>
      <c r="F622" t="str">
        <f>VLOOKUP(E622,'states and regions'!A$2:B$38,2,FALSE)</f>
        <v>North Central</v>
      </c>
      <c r="G622" t="s">
        <v>29</v>
      </c>
      <c r="H622" t="s">
        <v>21</v>
      </c>
      <c r="I622">
        <v>4</v>
      </c>
      <c r="J622" t="s">
        <v>114</v>
      </c>
      <c r="K622">
        <v>49</v>
      </c>
      <c r="L622" t="s">
        <v>40</v>
      </c>
      <c r="M622" s="10">
        <v>500</v>
      </c>
      <c r="N622">
        <v>7</v>
      </c>
      <c r="O622" s="8">
        <v>3500</v>
      </c>
      <c r="P622">
        <v>30.82</v>
      </c>
      <c r="Q622" t="s">
        <v>39</v>
      </c>
    </row>
    <row r="623" spans="1:18" hidden="1" x14ac:dyDescent="0.35">
      <c r="A623" t="s">
        <v>716</v>
      </c>
      <c r="B623" t="s">
        <v>717</v>
      </c>
      <c r="C623" s="1">
        <v>45717</v>
      </c>
      <c r="D623">
        <v>56</v>
      </c>
      <c r="E623" t="s">
        <v>54</v>
      </c>
      <c r="F623" t="str">
        <f>VLOOKUP(E623,'states and regions'!A$2:B$38,2,FALSE)</f>
        <v>North Central</v>
      </c>
      <c r="G623" t="s">
        <v>36</v>
      </c>
      <c r="H623" t="s">
        <v>21</v>
      </c>
      <c r="I623">
        <v>4</v>
      </c>
      <c r="J623" t="s">
        <v>114</v>
      </c>
      <c r="K623">
        <v>49</v>
      </c>
      <c r="L623" t="s">
        <v>38</v>
      </c>
      <c r="M623" s="10">
        <v>20000</v>
      </c>
      <c r="N623">
        <v>1</v>
      </c>
      <c r="O623" s="8">
        <v>20000</v>
      </c>
      <c r="P623">
        <v>26.74</v>
      </c>
      <c r="Q623" t="s">
        <v>39</v>
      </c>
    </row>
    <row r="624" spans="1:18" hidden="1" x14ac:dyDescent="0.35">
      <c r="A624" t="s">
        <v>718</v>
      </c>
      <c r="B624" t="s">
        <v>719</v>
      </c>
      <c r="C624" s="1">
        <v>45658</v>
      </c>
      <c r="D624">
        <v>45</v>
      </c>
      <c r="E624" t="s">
        <v>113</v>
      </c>
      <c r="F624" t="str">
        <f>VLOOKUP(E624,'states and regions'!A$2:B$38,2,FALSE)</f>
        <v>South West</v>
      </c>
      <c r="G624" t="s">
        <v>20</v>
      </c>
      <c r="H624" t="s">
        <v>21</v>
      </c>
      <c r="I624">
        <v>3</v>
      </c>
      <c r="J624" t="s">
        <v>50</v>
      </c>
      <c r="K624">
        <v>44</v>
      </c>
      <c r="L624" t="s">
        <v>23</v>
      </c>
      <c r="M624" s="10">
        <v>35000</v>
      </c>
      <c r="N624">
        <v>12</v>
      </c>
      <c r="O624" s="8">
        <v>420000</v>
      </c>
      <c r="P624">
        <v>142.55000000000001</v>
      </c>
      <c r="Q624" t="s">
        <v>24</v>
      </c>
      <c r="R624" t="s">
        <v>32</v>
      </c>
    </row>
    <row r="625" spans="1:18" hidden="1" x14ac:dyDescent="0.35">
      <c r="A625" t="s">
        <v>718</v>
      </c>
      <c r="B625" t="s">
        <v>719</v>
      </c>
      <c r="C625" s="1">
        <v>45658</v>
      </c>
      <c r="D625">
        <v>45</v>
      </c>
      <c r="E625" t="s">
        <v>113</v>
      </c>
      <c r="F625" t="str">
        <f>VLOOKUP(E625,'states and regions'!A$2:B$38,2,FALSE)</f>
        <v>South West</v>
      </c>
      <c r="G625" t="s">
        <v>36</v>
      </c>
      <c r="H625" t="s">
        <v>21</v>
      </c>
      <c r="I625">
        <v>3</v>
      </c>
      <c r="J625" t="s">
        <v>50</v>
      </c>
      <c r="K625">
        <v>44</v>
      </c>
      <c r="L625" t="s">
        <v>65</v>
      </c>
      <c r="M625" s="10">
        <v>30000</v>
      </c>
      <c r="N625">
        <v>16</v>
      </c>
      <c r="O625" s="8">
        <v>480000</v>
      </c>
      <c r="P625">
        <v>170.5</v>
      </c>
      <c r="Q625" t="s">
        <v>24</v>
      </c>
      <c r="R625" t="s">
        <v>32</v>
      </c>
    </row>
    <row r="626" spans="1:18" hidden="1" x14ac:dyDescent="0.35">
      <c r="A626" t="s">
        <v>720</v>
      </c>
      <c r="B626" t="s">
        <v>721</v>
      </c>
      <c r="C626" s="1">
        <v>45658</v>
      </c>
      <c r="D626">
        <v>33</v>
      </c>
      <c r="E626" t="s">
        <v>28</v>
      </c>
      <c r="F626" t="str">
        <f>VLOOKUP(E626,'states and regions'!A$2:B$38,2,FALSE)</f>
        <v>North Central</v>
      </c>
      <c r="G626" t="s">
        <v>36</v>
      </c>
      <c r="H626" t="s">
        <v>21</v>
      </c>
      <c r="I626">
        <v>4</v>
      </c>
      <c r="J626" t="s">
        <v>114</v>
      </c>
      <c r="K626">
        <v>15</v>
      </c>
      <c r="L626" t="s">
        <v>105</v>
      </c>
      <c r="M626" s="10">
        <v>75000</v>
      </c>
      <c r="N626">
        <v>7</v>
      </c>
      <c r="O626" s="8">
        <v>525000</v>
      </c>
      <c r="P626">
        <v>44.9</v>
      </c>
      <c r="Q626" t="s">
        <v>39</v>
      </c>
    </row>
    <row r="627" spans="1:18" x14ac:dyDescent="0.35">
      <c r="A627" t="s">
        <v>722</v>
      </c>
      <c r="B627" t="s">
        <v>723</v>
      </c>
      <c r="C627" s="1">
        <v>45689</v>
      </c>
      <c r="D627">
        <v>24</v>
      </c>
      <c r="E627" t="s">
        <v>131</v>
      </c>
      <c r="F627" t="str">
        <f>VLOOKUP(E627,'states and regions'!A$2:B$38,2,FALSE)</f>
        <v>South East</v>
      </c>
      <c r="G627" t="s">
        <v>29</v>
      </c>
      <c r="H627" t="s">
        <v>30</v>
      </c>
      <c r="I627">
        <v>3</v>
      </c>
      <c r="J627" t="s">
        <v>50</v>
      </c>
      <c r="K627">
        <v>56</v>
      </c>
      <c r="L627" t="s">
        <v>87</v>
      </c>
      <c r="M627" s="10">
        <v>7500</v>
      </c>
      <c r="N627">
        <v>20</v>
      </c>
      <c r="O627" s="8">
        <v>150000</v>
      </c>
      <c r="P627">
        <v>155.35</v>
      </c>
      <c r="Q627" t="s">
        <v>39</v>
      </c>
    </row>
    <row r="628" spans="1:18" hidden="1" x14ac:dyDescent="0.35">
      <c r="A628" t="s">
        <v>724</v>
      </c>
      <c r="B628" t="s">
        <v>725</v>
      </c>
      <c r="C628" s="1">
        <v>45658</v>
      </c>
      <c r="D628">
        <v>56</v>
      </c>
      <c r="E628" t="s">
        <v>82</v>
      </c>
      <c r="F628" t="str">
        <f>VLOOKUP(E628,'states and regions'!A$2:B$38,2,FALSE)</f>
        <v>North West</v>
      </c>
      <c r="G628" t="s">
        <v>20</v>
      </c>
      <c r="H628" t="s">
        <v>21</v>
      </c>
      <c r="I628">
        <v>4</v>
      </c>
      <c r="J628" t="s">
        <v>114</v>
      </c>
      <c r="K628">
        <v>34</v>
      </c>
      <c r="L628" t="s">
        <v>23</v>
      </c>
      <c r="M628" s="10">
        <v>35000</v>
      </c>
      <c r="N628">
        <v>2</v>
      </c>
      <c r="O628" s="8">
        <v>70000</v>
      </c>
      <c r="P628">
        <v>196.77</v>
      </c>
      <c r="Q628" t="s">
        <v>39</v>
      </c>
    </row>
    <row r="629" spans="1:18" hidden="1" x14ac:dyDescent="0.35">
      <c r="A629" t="s">
        <v>726</v>
      </c>
      <c r="B629" t="s">
        <v>727</v>
      </c>
      <c r="C629" s="1">
        <v>45689</v>
      </c>
      <c r="D629">
        <v>22</v>
      </c>
      <c r="E629" t="s">
        <v>121</v>
      </c>
      <c r="F629" t="str">
        <f>VLOOKUP(E629,'states and regions'!A$2:B$38,2,FALSE)</f>
        <v>North Central</v>
      </c>
      <c r="G629" t="s">
        <v>29</v>
      </c>
      <c r="H629" t="s">
        <v>30</v>
      </c>
      <c r="I629">
        <v>3</v>
      </c>
      <c r="J629" t="s">
        <v>50</v>
      </c>
      <c r="K629">
        <v>29</v>
      </c>
      <c r="L629" t="s">
        <v>87</v>
      </c>
      <c r="M629" s="10">
        <v>7500</v>
      </c>
      <c r="N629">
        <v>2</v>
      </c>
      <c r="O629" s="8">
        <v>15000</v>
      </c>
      <c r="P629">
        <v>59.24</v>
      </c>
      <c r="Q629" t="s">
        <v>39</v>
      </c>
    </row>
    <row r="630" spans="1:18" hidden="1" x14ac:dyDescent="0.35">
      <c r="A630" t="s">
        <v>726</v>
      </c>
      <c r="B630" t="s">
        <v>727</v>
      </c>
      <c r="C630" s="1">
        <v>45689</v>
      </c>
      <c r="D630">
        <v>22</v>
      </c>
      <c r="E630" t="s">
        <v>121</v>
      </c>
      <c r="F630" t="str">
        <f>VLOOKUP(E630,'states and regions'!A$2:B$38,2,FALSE)</f>
        <v>North Central</v>
      </c>
      <c r="G630" t="s">
        <v>41</v>
      </c>
      <c r="H630" t="s">
        <v>30</v>
      </c>
      <c r="I630">
        <v>3</v>
      </c>
      <c r="J630" t="s">
        <v>50</v>
      </c>
      <c r="K630">
        <v>29</v>
      </c>
      <c r="L630" t="s">
        <v>62</v>
      </c>
      <c r="M630" s="10">
        <v>24000</v>
      </c>
      <c r="N630">
        <v>15</v>
      </c>
      <c r="O630" s="8">
        <v>360000</v>
      </c>
      <c r="P630">
        <v>180.78</v>
      </c>
      <c r="Q630" t="s">
        <v>39</v>
      </c>
    </row>
    <row r="631" spans="1:18" hidden="1" x14ac:dyDescent="0.35">
      <c r="A631" t="s">
        <v>728</v>
      </c>
      <c r="B631" t="s">
        <v>729</v>
      </c>
      <c r="C631" s="1">
        <v>45689</v>
      </c>
      <c r="D631">
        <v>27</v>
      </c>
      <c r="E631" t="s">
        <v>189</v>
      </c>
      <c r="F631" t="str">
        <f>VLOOKUP(E631,'states and regions'!A$2:B$38,2,FALSE)</f>
        <v>North West</v>
      </c>
      <c r="G631" t="s">
        <v>41</v>
      </c>
      <c r="H631" t="s">
        <v>21</v>
      </c>
      <c r="I631">
        <v>4</v>
      </c>
      <c r="J631" t="s">
        <v>114</v>
      </c>
      <c r="K631">
        <v>12</v>
      </c>
      <c r="L631" t="s">
        <v>71</v>
      </c>
      <c r="M631" s="10">
        <v>14500</v>
      </c>
      <c r="N631">
        <v>7</v>
      </c>
      <c r="O631" s="8">
        <v>101500</v>
      </c>
      <c r="P631">
        <v>118.27</v>
      </c>
      <c r="Q631" t="s">
        <v>39</v>
      </c>
    </row>
    <row r="632" spans="1:18" hidden="1" x14ac:dyDescent="0.35">
      <c r="A632" t="s">
        <v>728</v>
      </c>
      <c r="B632" t="s">
        <v>729</v>
      </c>
      <c r="C632" s="1">
        <v>45689</v>
      </c>
      <c r="D632">
        <v>27</v>
      </c>
      <c r="E632" t="s">
        <v>189</v>
      </c>
      <c r="F632" t="str">
        <f>VLOOKUP(E632,'states and regions'!A$2:B$38,2,FALSE)</f>
        <v>North West</v>
      </c>
      <c r="G632" t="s">
        <v>29</v>
      </c>
      <c r="H632" t="s">
        <v>21</v>
      </c>
      <c r="I632">
        <v>4</v>
      </c>
      <c r="J632" t="s">
        <v>114</v>
      </c>
      <c r="K632">
        <v>12</v>
      </c>
      <c r="L632" t="s">
        <v>31</v>
      </c>
      <c r="M632" s="10">
        <v>5500</v>
      </c>
      <c r="N632">
        <v>11</v>
      </c>
      <c r="O632" s="8">
        <v>60500</v>
      </c>
      <c r="P632">
        <v>18.489999999999998</v>
      </c>
      <c r="Q632" t="s">
        <v>39</v>
      </c>
    </row>
    <row r="633" spans="1:18" hidden="1" x14ac:dyDescent="0.35">
      <c r="A633" t="s">
        <v>730</v>
      </c>
      <c r="B633" t="s">
        <v>731</v>
      </c>
      <c r="C633" s="1">
        <v>45689</v>
      </c>
      <c r="D633">
        <v>31</v>
      </c>
      <c r="E633" t="s">
        <v>299</v>
      </c>
      <c r="F633" t="str">
        <f>VLOOKUP(E633,'states and regions'!A$2:B$38,2,FALSE)</f>
        <v>North West</v>
      </c>
      <c r="G633" t="s">
        <v>20</v>
      </c>
      <c r="H633" t="s">
        <v>21</v>
      </c>
      <c r="I633">
        <v>3</v>
      </c>
      <c r="J633" t="s">
        <v>50</v>
      </c>
      <c r="K633">
        <v>46</v>
      </c>
      <c r="L633" t="s">
        <v>23</v>
      </c>
      <c r="M633" s="10">
        <v>35000</v>
      </c>
      <c r="N633">
        <v>6</v>
      </c>
      <c r="O633" s="8">
        <v>210000</v>
      </c>
      <c r="P633">
        <v>9.26</v>
      </c>
      <c r="Q633" t="s">
        <v>24</v>
      </c>
      <c r="R633" t="s">
        <v>284</v>
      </c>
    </row>
    <row r="634" spans="1:18" hidden="1" x14ac:dyDescent="0.35">
      <c r="A634" t="s">
        <v>730</v>
      </c>
      <c r="B634" t="s">
        <v>731</v>
      </c>
      <c r="C634" s="1">
        <v>45689</v>
      </c>
      <c r="D634">
        <v>31</v>
      </c>
      <c r="E634" t="s">
        <v>299</v>
      </c>
      <c r="F634" t="str">
        <f>VLOOKUP(E634,'states and regions'!A$2:B$38,2,FALSE)</f>
        <v>North West</v>
      </c>
      <c r="G634" t="s">
        <v>29</v>
      </c>
      <c r="H634" t="s">
        <v>21</v>
      </c>
      <c r="I634">
        <v>3</v>
      </c>
      <c r="J634" t="s">
        <v>50</v>
      </c>
      <c r="K634">
        <v>46</v>
      </c>
      <c r="L634" t="s">
        <v>56</v>
      </c>
      <c r="M634" s="10">
        <v>3500</v>
      </c>
      <c r="N634">
        <v>5</v>
      </c>
      <c r="O634" s="8">
        <v>17500</v>
      </c>
      <c r="P634">
        <v>113.32</v>
      </c>
      <c r="Q634" t="s">
        <v>24</v>
      </c>
      <c r="R634" t="s">
        <v>284</v>
      </c>
    </row>
    <row r="635" spans="1:18" x14ac:dyDescent="0.35">
      <c r="A635" t="s">
        <v>732</v>
      </c>
      <c r="B635" t="s">
        <v>733</v>
      </c>
      <c r="C635" s="1">
        <v>45717</v>
      </c>
      <c r="D635">
        <v>34</v>
      </c>
      <c r="E635" t="s">
        <v>131</v>
      </c>
      <c r="F635" t="str">
        <f>VLOOKUP(E635,'states and regions'!A$2:B$38,2,FALSE)</f>
        <v>South East</v>
      </c>
      <c r="G635" t="s">
        <v>36</v>
      </c>
      <c r="H635" t="s">
        <v>21</v>
      </c>
      <c r="I635">
        <v>3</v>
      </c>
      <c r="J635" t="s">
        <v>50</v>
      </c>
      <c r="K635">
        <v>27</v>
      </c>
      <c r="L635" t="s">
        <v>65</v>
      </c>
      <c r="M635" s="10">
        <v>30000</v>
      </c>
      <c r="N635">
        <v>5</v>
      </c>
      <c r="O635" s="8">
        <v>150000</v>
      </c>
      <c r="P635">
        <v>23.95</v>
      </c>
      <c r="Q635" t="s">
        <v>39</v>
      </c>
    </row>
    <row r="636" spans="1:18" x14ac:dyDescent="0.35">
      <c r="A636" t="s">
        <v>732</v>
      </c>
      <c r="B636" t="s">
        <v>733</v>
      </c>
      <c r="C636" s="1">
        <v>45717</v>
      </c>
      <c r="D636">
        <v>34</v>
      </c>
      <c r="E636" t="s">
        <v>131</v>
      </c>
      <c r="F636" t="str">
        <f>VLOOKUP(E636,'states and regions'!A$2:B$38,2,FALSE)</f>
        <v>South East</v>
      </c>
      <c r="G636" t="s">
        <v>29</v>
      </c>
      <c r="H636" t="s">
        <v>21</v>
      </c>
      <c r="I636">
        <v>3</v>
      </c>
      <c r="J636" t="s">
        <v>50</v>
      </c>
      <c r="K636">
        <v>27</v>
      </c>
      <c r="L636" t="s">
        <v>72</v>
      </c>
      <c r="M636" s="10">
        <v>350</v>
      </c>
      <c r="N636">
        <v>9</v>
      </c>
      <c r="O636" s="8">
        <v>3150</v>
      </c>
      <c r="P636">
        <v>1.2</v>
      </c>
      <c r="Q636" t="s">
        <v>39</v>
      </c>
    </row>
    <row r="637" spans="1:18" hidden="1" x14ac:dyDescent="0.35">
      <c r="A637" t="s">
        <v>734</v>
      </c>
      <c r="B637" t="s">
        <v>735</v>
      </c>
      <c r="C637" s="1">
        <v>45658</v>
      </c>
      <c r="D637">
        <v>74</v>
      </c>
      <c r="E637" t="s">
        <v>90</v>
      </c>
      <c r="F637" t="str">
        <f>VLOOKUP(E637,'states and regions'!A$2:B$38,2,FALSE)</f>
        <v>North East</v>
      </c>
      <c r="G637" t="s">
        <v>20</v>
      </c>
      <c r="H637" t="s">
        <v>30</v>
      </c>
      <c r="I637">
        <v>5</v>
      </c>
      <c r="J637" t="s">
        <v>55</v>
      </c>
      <c r="K637">
        <v>35</v>
      </c>
      <c r="L637" t="s">
        <v>23</v>
      </c>
      <c r="M637" s="10">
        <v>35000</v>
      </c>
      <c r="N637">
        <v>15</v>
      </c>
      <c r="O637" s="8">
        <v>525000</v>
      </c>
      <c r="P637">
        <v>91.02</v>
      </c>
      <c r="Q637" t="s">
        <v>39</v>
      </c>
    </row>
    <row r="638" spans="1:18" x14ac:dyDescent="0.35">
      <c r="A638" t="s">
        <v>736</v>
      </c>
      <c r="B638" t="s">
        <v>737</v>
      </c>
      <c r="C638" s="1">
        <v>45689</v>
      </c>
      <c r="D638">
        <v>16</v>
      </c>
      <c r="E638" t="s">
        <v>70</v>
      </c>
      <c r="F638" t="str">
        <f>VLOOKUP(E638,'states and regions'!A$2:B$38,2,FALSE)</f>
        <v>South East</v>
      </c>
      <c r="G638" t="s">
        <v>29</v>
      </c>
      <c r="H638" t="s">
        <v>30</v>
      </c>
      <c r="I638">
        <v>1</v>
      </c>
      <c r="J638" t="s">
        <v>37</v>
      </c>
      <c r="K638">
        <v>40</v>
      </c>
      <c r="L638" t="s">
        <v>102</v>
      </c>
      <c r="M638" s="10">
        <v>900</v>
      </c>
      <c r="N638">
        <v>20</v>
      </c>
      <c r="O638" s="8">
        <v>18000</v>
      </c>
      <c r="P638">
        <v>133.57</v>
      </c>
      <c r="Q638" t="s">
        <v>24</v>
      </c>
      <c r="R638" t="s">
        <v>76</v>
      </c>
    </row>
    <row r="639" spans="1:18" hidden="1" x14ac:dyDescent="0.35">
      <c r="A639" t="s">
        <v>738</v>
      </c>
      <c r="B639" t="s">
        <v>739</v>
      </c>
      <c r="C639" s="1">
        <v>45689</v>
      </c>
      <c r="D639">
        <v>58</v>
      </c>
      <c r="E639" t="s">
        <v>299</v>
      </c>
      <c r="F639" t="str">
        <f>VLOOKUP(E639,'states and regions'!A$2:B$38,2,FALSE)</f>
        <v>North West</v>
      </c>
      <c r="G639" t="s">
        <v>20</v>
      </c>
      <c r="H639" t="s">
        <v>21</v>
      </c>
      <c r="I639">
        <v>2</v>
      </c>
      <c r="J639" t="s">
        <v>22</v>
      </c>
      <c r="K639">
        <v>7</v>
      </c>
      <c r="L639" t="s">
        <v>58</v>
      </c>
      <c r="M639" s="10">
        <v>16000</v>
      </c>
      <c r="N639">
        <v>10</v>
      </c>
      <c r="O639" s="8">
        <v>160000</v>
      </c>
      <c r="P639">
        <v>19.079999999999998</v>
      </c>
      <c r="Q639" t="s">
        <v>24</v>
      </c>
      <c r="R639" t="s">
        <v>96</v>
      </c>
    </row>
    <row r="640" spans="1:18" hidden="1" x14ac:dyDescent="0.35">
      <c r="A640" t="s">
        <v>738</v>
      </c>
      <c r="B640" t="s">
        <v>739</v>
      </c>
      <c r="C640" s="1">
        <v>45689</v>
      </c>
      <c r="D640">
        <v>58</v>
      </c>
      <c r="E640" t="s">
        <v>299</v>
      </c>
      <c r="F640" t="str">
        <f>VLOOKUP(E640,'states and regions'!A$2:B$38,2,FALSE)</f>
        <v>North West</v>
      </c>
      <c r="G640" t="s">
        <v>29</v>
      </c>
      <c r="H640" t="s">
        <v>21</v>
      </c>
      <c r="I640">
        <v>2</v>
      </c>
      <c r="J640" t="s">
        <v>22</v>
      </c>
      <c r="K640">
        <v>7</v>
      </c>
      <c r="L640" t="s">
        <v>56</v>
      </c>
      <c r="M640" s="10">
        <v>3500</v>
      </c>
      <c r="N640">
        <v>13</v>
      </c>
      <c r="O640" s="8">
        <v>45500</v>
      </c>
      <c r="P640">
        <v>74.03</v>
      </c>
      <c r="Q640" t="s">
        <v>24</v>
      </c>
      <c r="R640" t="s">
        <v>96</v>
      </c>
    </row>
    <row r="641" spans="1:18" hidden="1" x14ac:dyDescent="0.35">
      <c r="A641" t="s">
        <v>738</v>
      </c>
      <c r="B641" t="s">
        <v>739</v>
      </c>
      <c r="C641" s="1">
        <v>45689</v>
      </c>
      <c r="D641">
        <v>58</v>
      </c>
      <c r="E641" t="s">
        <v>299</v>
      </c>
      <c r="F641" t="str">
        <f>VLOOKUP(E641,'states and regions'!A$2:B$38,2,FALSE)</f>
        <v>North West</v>
      </c>
      <c r="G641" t="s">
        <v>36</v>
      </c>
      <c r="H641" t="s">
        <v>21</v>
      </c>
      <c r="I641">
        <v>2</v>
      </c>
      <c r="J641" t="s">
        <v>22</v>
      </c>
      <c r="K641">
        <v>7</v>
      </c>
      <c r="L641" t="s">
        <v>38</v>
      </c>
      <c r="M641" s="10">
        <v>20000</v>
      </c>
      <c r="N641">
        <v>18</v>
      </c>
      <c r="O641" s="8">
        <v>360000</v>
      </c>
      <c r="P641">
        <v>151.81</v>
      </c>
      <c r="Q641" t="s">
        <v>24</v>
      </c>
      <c r="R641" t="s">
        <v>96</v>
      </c>
    </row>
    <row r="642" spans="1:18" hidden="1" x14ac:dyDescent="0.35">
      <c r="A642" t="s">
        <v>740</v>
      </c>
      <c r="B642" t="s">
        <v>741</v>
      </c>
      <c r="C642" s="1">
        <v>45717</v>
      </c>
      <c r="D642">
        <v>53</v>
      </c>
      <c r="E642" t="s">
        <v>213</v>
      </c>
      <c r="F642" t="str">
        <f>VLOOKUP(E642,'states and regions'!A$2:B$38,2,FALSE)</f>
        <v>North East</v>
      </c>
      <c r="G642" t="s">
        <v>20</v>
      </c>
      <c r="H642" t="s">
        <v>21</v>
      </c>
      <c r="I642">
        <v>3</v>
      </c>
      <c r="J642" t="s">
        <v>50</v>
      </c>
      <c r="K642">
        <v>8</v>
      </c>
      <c r="L642" t="s">
        <v>58</v>
      </c>
      <c r="M642" s="10">
        <v>16000</v>
      </c>
      <c r="N642">
        <v>17</v>
      </c>
      <c r="O642" s="8">
        <v>272000</v>
      </c>
      <c r="P642">
        <v>22.31</v>
      </c>
      <c r="Q642" t="s">
        <v>39</v>
      </c>
    </row>
    <row r="643" spans="1:18" hidden="1" x14ac:dyDescent="0.35">
      <c r="A643" t="s">
        <v>740</v>
      </c>
      <c r="B643" t="s">
        <v>741</v>
      </c>
      <c r="C643" s="1">
        <v>45717</v>
      </c>
      <c r="D643">
        <v>53</v>
      </c>
      <c r="E643" t="s">
        <v>213</v>
      </c>
      <c r="F643" t="str">
        <f>VLOOKUP(E643,'states and regions'!A$2:B$38,2,FALSE)</f>
        <v>North East</v>
      </c>
      <c r="G643" t="s">
        <v>36</v>
      </c>
      <c r="H643" t="s">
        <v>21</v>
      </c>
      <c r="I643">
        <v>3</v>
      </c>
      <c r="J643" t="s">
        <v>50</v>
      </c>
      <c r="K643">
        <v>8</v>
      </c>
      <c r="L643" t="s">
        <v>38</v>
      </c>
      <c r="M643" s="10">
        <v>20000</v>
      </c>
      <c r="N643">
        <v>20</v>
      </c>
      <c r="O643" s="8">
        <v>400000</v>
      </c>
      <c r="P643">
        <v>96.99</v>
      </c>
      <c r="Q643" t="s">
        <v>39</v>
      </c>
    </row>
    <row r="644" spans="1:18" hidden="1" x14ac:dyDescent="0.35">
      <c r="A644" t="s">
        <v>740</v>
      </c>
      <c r="B644" t="s">
        <v>741</v>
      </c>
      <c r="C644" s="1">
        <v>45717</v>
      </c>
      <c r="D644">
        <v>53</v>
      </c>
      <c r="E644" t="s">
        <v>213</v>
      </c>
      <c r="F644" t="str">
        <f>VLOOKUP(E644,'states and regions'!A$2:B$38,2,FALSE)</f>
        <v>North East</v>
      </c>
      <c r="G644" t="s">
        <v>41</v>
      </c>
      <c r="H644" t="s">
        <v>21</v>
      </c>
      <c r="I644">
        <v>3</v>
      </c>
      <c r="J644" t="s">
        <v>50</v>
      </c>
      <c r="K644">
        <v>8</v>
      </c>
      <c r="L644" t="s">
        <v>65</v>
      </c>
      <c r="M644" s="10">
        <v>30000</v>
      </c>
      <c r="N644">
        <v>11</v>
      </c>
      <c r="O644" s="8">
        <v>330000</v>
      </c>
      <c r="P644">
        <v>85.7</v>
      </c>
      <c r="Q644" t="s">
        <v>39</v>
      </c>
    </row>
    <row r="645" spans="1:18" hidden="1" x14ac:dyDescent="0.35">
      <c r="A645" t="s">
        <v>742</v>
      </c>
      <c r="B645" t="s">
        <v>743</v>
      </c>
      <c r="C645" s="1">
        <v>45689</v>
      </c>
      <c r="D645">
        <v>61</v>
      </c>
      <c r="E645" t="s">
        <v>140</v>
      </c>
      <c r="F645" t="str">
        <f>VLOOKUP(E645,'states and regions'!A$2:B$38,2,FALSE)</f>
        <v>North East</v>
      </c>
      <c r="G645" t="s">
        <v>20</v>
      </c>
      <c r="H645" t="s">
        <v>30</v>
      </c>
      <c r="I645">
        <v>4</v>
      </c>
      <c r="J645" t="s">
        <v>114</v>
      </c>
      <c r="K645">
        <v>34</v>
      </c>
      <c r="L645" t="s">
        <v>46</v>
      </c>
      <c r="M645" s="10">
        <v>4500</v>
      </c>
      <c r="N645">
        <v>1</v>
      </c>
      <c r="O645" s="8">
        <v>4500</v>
      </c>
      <c r="P645">
        <v>0.82</v>
      </c>
      <c r="Q645" t="s">
        <v>39</v>
      </c>
    </row>
    <row r="646" spans="1:18" hidden="1" x14ac:dyDescent="0.35">
      <c r="A646" t="s">
        <v>742</v>
      </c>
      <c r="B646" t="s">
        <v>743</v>
      </c>
      <c r="C646" s="1">
        <v>45689</v>
      </c>
      <c r="D646">
        <v>61</v>
      </c>
      <c r="E646" t="s">
        <v>140</v>
      </c>
      <c r="F646" t="str">
        <f>VLOOKUP(E646,'states and regions'!A$2:B$38,2,FALSE)</f>
        <v>North East</v>
      </c>
      <c r="G646" t="s">
        <v>36</v>
      </c>
      <c r="H646" t="s">
        <v>30</v>
      </c>
      <c r="I646">
        <v>4</v>
      </c>
      <c r="J646" t="s">
        <v>114</v>
      </c>
      <c r="K646">
        <v>34</v>
      </c>
      <c r="L646" t="s">
        <v>57</v>
      </c>
      <c r="M646" s="10">
        <v>150000</v>
      </c>
      <c r="N646">
        <v>4</v>
      </c>
      <c r="O646" s="8">
        <v>600000</v>
      </c>
      <c r="P646">
        <v>125.28</v>
      </c>
      <c r="Q646" t="s">
        <v>39</v>
      </c>
    </row>
    <row r="647" spans="1:18" hidden="1" x14ac:dyDescent="0.35">
      <c r="A647" t="s">
        <v>742</v>
      </c>
      <c r="B647" t="s">
        <v>743</v>
      </c>
      <c r="C647" s="1">
        <v>45689</v>
      </c>
      <c r="D647">
        <v>61</v>
      </c>
      <c r="E647" t="s">
        <v>140</v>
      </c>
      <c r="F647" t="str">
        <f>VLOOKUP(E647,'states and regions'!A$2:B$38,2,FALSE)</f>
        <v>North East</v>
      </c>
      <c r="G647" t="s">
        <v>29</v>
      </c>
      <c r="H647" t="s">
        <v>30</v>
      </c>
      <c r="I647">
        <v>4</v>
      </c>
      <c r="J647" t="s">
        <v>114</v>
      </c>
      <c r="K647">
        <v>34</v>
      </c>
      <c r="L647" t="s">
        <v>72</v>
      </c>
      <c r="M647" s="10">
        <v>350</v>
      </c>
      <c r="N647">
        <v>14</v>
      </c>
      <c r="O647" s="8">
        <v>4900</v>
      </c>
      <c r="P647">
        <v>160.01</v>
      </c>
      <c r="Q647" t="s">
        <v>39</v>
      </c>
    </row>
    <row r="648" spans="1:18" hidden="1" x14ac:dyDescent="0.35">
      <c r="A648" t="s">
        <v>744</v>
      </c>
      <c r="B648" t="s">
        <v>745</v>
      </c>
      <c r="C648" s="1">
        <v>45689</v>
      </c>
      <c r="D648">
        <v>21</v>
      </c>
      <c r="E648" t="s">
        <v>157</v>
      </c>
      <c r="F648" t="str">
        <f>VLOOKUP(E648,'states and regions'!A$2:B$38,2,FALSE)</f>
        <v>South South</v>
      </c>
      <c r="G648" t="s">
        <v>36</v>
      </c>
      <c r="H648" t="s">
        <v>30</v>
      </c>
      <c r="I648">
        <v>1</v>
      </c>
      <c r="J648" t="s">
        <v>37</v>
      </c>
      <c r="K648">
        <v>36</v>
      </c>
      <c r="L648" t="s">
        <v>62</v>
      </c>
      <c r="M648" s="10">
        <v>24000</v>
      </c>
      <c r="N648">
        <v>18</v>
      </c>
      <c r="O648" s="8">
        <v>432000</v>
      </c>
      <c r="P648">
        <v>60.41</v>
      </c>
      <c r="Q648" t="s">
        <v>39</v>
      </c>
    </row>
    <row r="649" spans="1:18" hidden="1" x14ac:dyDescent="0.35">
      <c r="A649" t="s">
        <v>744</v>
      </c>
      <c r="B649" t="s">
        <v>745</v>
      </c>
      <c r="C649" s="1">
        <v>45689</v>
      </c>
      <c r="D649">
        <v>21</v>
      </c>
      <c r="E649" t="s">
        <v>157</v>
      </c>
      <c r="F649" t="str">
        <f>VLOOKUP(E649,'states and regions'!A$2:B$38,2,FALSE)</f>
        <v>South South</v>
      </c>
      <c r="G649" t="s">
        <v>20</v>
      </c>
      <c r="H649" t="s">
        <v>30</v>
      </c>
      <c r="I649">
        <v>1</v>
      </c>
      <c r="J649" t="s">
        <v>37</v>
      </c>
      <c r="K649">
        <v>36</v>
      </c>
      <c r="L649" t="s">
        <v>51</v>
      </c>
      <c r="M649" s="10">
        <v>9000</v>
      </c>
      <c r="N649">
        <v>4</v>
      </c>
      <c r="O649" s="8">
        <v>36000</v>
      </c>
      <c r="P649">
        <v>153.52000000000001</v>
      </c>
      <c r="Q649" t="s">
        <v>39</v>
      </c>
    </row>
    <row r="650" spans="1:18" hidden="1" x14ac:dyDescent="0.35">
      <c r="A650" t="s">
        <v>744</v>
      </c>
      <c r="B650" t="s">
        <v>745</v>
      </c>
      <c r="C650" s="1">
        <v>45689</v>
      </c>
      <c r="D650">
        <v>21</v>
      </c>
      <c r="E650" t="s">
        <v>157</v>
      </c>
      <c r="F650" t="str">
        <f>VLOOKUP(E650,'states and regions'!A$2:B$38,2,FALSE)</f>
        <v>South South</v>
      </c>
      <c r="G650" t="s">
        <v>41</v>
      </c>
      <c r="H650" t="s">
        <v>30</v>
      </c>
      <c r="I650">
        <v>1</v>
      </c>
      <c r="J650" t="s">
        <v>37</v>
      </c>
      <c r="K650">
        <v>36</v>
      </c>
      <c r="L650" t="s">
        <v>65</v>
      </c>
      <c r="M650" s="10">
        <v>30000</v>
      </c>
      <c r="N650">
        <v>19</v>
      </c>
      <c r="O650" s="8">
        <v>570000</v>
      </c>
      <c r="P650">
        <v>68.599999999999994</v>
      </c>
      <c r="Q650" t="s">
        <v>39</v>
      </c>
    </row>
    <row r="651" spans="1:18" hidden="1" x14ac:dyDescent="0.35">
      <c r="A651" t="s">
        <v>746</v>
      </c>
      <c r="B651" t="s">
        <v>747</v>
      </c>
      <c r="C651" s="1">
        <v>45717</v>
      </c>
      <c r="D651">
        <v>38</v>
      </c>
      <c r="E651" t="s">
        <v>121</v>
      </c>
      <c r="F651" t="str">
        <f>VLOOKUP(E651,'states and regions'!A$2:B$38,2,FALSE)</f>
        <v>North Central</v>
      </c>
      <c r="G651" t="s">
        <v>20</v>
      </c>
      <c r="H651" t="s">
        <v>30</v>
      </c>
      <c r="I651">
        <v>4</v>
      </c>
      <c r="J651" t="s">
        <v>114</v>
      </c>
      <c r="K651">
        <v>54</v>
      </c>
      <c r="L651" t="s">
        <v>23</v>
      </c>
      <c r="M651" s="10">
        <v>35000</v>
      </c>
      <c r="N651">
        <v>15</v>
      </c>
      <c r="O651" s="8">
        <v>525000</v>
      </c>
      <c r="P651">
        <v>31.5</v>
      </c>
      <c r="Q651" t="s">
        <v>39</v>
      </c>
    </row>
    <row r="652" spans="1:18" hidden="1" x14ac:dyDescent="0.35">
      <c r="A652" t="s">
        <v>748</v>
      </c>
      <c r="B652" t="s">
        <v>749</v>
      </c>
      <c r="C652" s="1">
        <v>45658</v>
      </c>
      <c r="D652">
        <v>58</v>
      </c>
      <c r="E652" t="s">
        <v>35</v>
      </c>
      <c r="F652" t="str">
        <f>VLOOKUP(E652,'states and regions'!A$2:B$38,2,FALSE)</f>
        <v>North West</v>
      </c>
      <c r="G652" t="s">
        <v>36</v>
      </c>
      <c r="H652" t="s">
        <v>30</v>
      </c>
      <c r="I652">
        <v>5</v>
      </c>
      <c r="J652" t="s">
        <v>55</v>
      </c>
      <c r="K652">
        <v>60</v>
      </c>
      <c r="L652" t="s">
        <v>71</v>
      </c>
      <c r="M652" s="10">
        <v>14500</v>
      </c>
      <c r="N652">
        <v>11</v>
      </c>
      <c r="O652" s="8">
        <v>159500</v>
      </c>
      <c r="P652">
        <v>115.69</v>
      </c>
      <c r="Q652" t="s">
        <v>24</v>
      </c>
      <c r="R652" t="s">
        <v>284</v>
      </c>
    </row>
    <row r="653" spans="1:18" hidden="1" x14ac:dyDescent="0.35">
      <c r="A653" t="s">
        <v>748</v>
      </c>
      <c r="B653" t="s">
        <v>749</v>
      </c>
      <c r="C653" s="1">
        <v>45658</v>
      </c>
      <c r="D653">
        <v>58</v>
      </c>
      <c r="E653" t="s">
        <v>35</v>
      </c>
      <c r="F653" t="str">
        <f>VLOOKUP(E653,'states and regions'!A$2:B$38,2,FALSE)</f>
        <v>North West</v>
      </c>
      <c r="G653" t="s">
        <v>29</v>
      </c>
      <c r="H653" t="s">
        <v>30</v>
      </c>
      <c r="I653">
        <v>5</v>
      </c>
      <c r="J653" t="s">
        <v>55</v>
      </c>
      <c r="K653">
        <v>60</v>
      </c>
      <c r="L653" t="s">
        <v>56</v>
      </c>
      <c r="M653" s="10">
        <v>3500</v>
      </c>
      <c r="N653">
        <v>5</v>
      </c>
      <c r="O653" s="8">
        <v>17500</v>
      </c>
      <c r="P653">
        <v>13.71</v>
      </c>
      <c r="Q653" t="s">
        <v>24</v>
      </c>
      <c r="R653" t="s">
        <v>284</v>
      </c>
    </row>
    <row r="654" spans="1:18" hidden="1" x14ac:dyDescent="0.35">
      <c r="A654" t="s">
        <v>748</v>
      </c>
      <c r="B654" t="s">
        <v>749</v>
      </c>
      <c r="C654" s="1">
        <v>45658</v>
      </c>
      <c r="D654">
        <v>58</v>
      </c>
      <c r="E654" t="s">
        <v>35</v>
      </c>
      <c r="F654" t="str">
        <f>VLOOKUP(E654,'states and regions'!A$2:B$38,2,FALSE)</f>
        <v>North West</v>
      </c>
      <c r="G654" t="s">
        <v>41</v>
      </c>
      <c r="H654" t="s">
        <v>30</v>
      </c>
      <c r="I654">
        <v>5</v>
      </c>
      <c r="J654" t="s">
        <v>55</v>
      </c>
      <c r="K654">
        <v>60</v>
      </c>
      <c r="L654" t="s">
        <v>65</v>
      </c>
      <c r="M654" s="10">
        <v>30000</v>
      </c>
      <c r="N654">
        <v>11</v>
      </c>
      <c r="O654" s="8">
        <v>330000</v>
      </c>
      <c r="P654">
        <v>168.23</v>
      </c>
      <c r="Q654" t="s">
        <v>24</v>
      </c>
      <c r="R654" t="s">
        <v>284</v>
      </c>
    </row>
    <row r="655" spans="1:18" hidden="1" x14ac:dyDescent="0.35">
      <c r="A655" t="s">
        <v>750</v>
      </c>
      <c r="B655" t="s">
        <v>751</v>
      </c>
      <c r="C655" s="1">
        <v>45658</v>
      </c>
      <c r="D655">
        <v>37</v>
      </c>
      <c r="E655" t="s">
        <v>61</v>
      </c>
      <c r="F655" t="str">
        <f>VLOOKUP(E655,'states and regions'!A$2:B$38,2,FALSE)</f>
        <v>North West</v>
      </c>
      <c r="G655" t="s">
        <v>41</v>
      </c>
      <c r="H655" t="s">
        <v>21</v>
      </c>
      <c r="I655">
        <v>3</v>
      </c>
      <c r="J655" t="s">
        <v>50</v>
      </c>
      <c r="K655">
        <v>39</v>
      </c>
      <c r="L655" t="s">
        <v>71</v>
      </c>
      <c r="M655" s="10">
        <v>14500</v>
      </c>
      <c r="N655">
        <v>8</v>
      </c>
      <c r="O655" s="8">
        <v>116000</v>
      </c>
      <c r="P655">
        <v>17.82</v>
      </c>
      <c r="Q655" t="s">
        <v>39</v>
      </c>
    </row>
    <row r="656" spans="1:18" hidden="1" x14ac:dyDescent="0.35">
      <c r="A656" t="s">
        <v>750</v>
      </c>
      <c r="B656" t="s">
        <v>751</v>
      </c>
      <c r="C656" s="1">
        <v>45658</v>
      </c>
      <c r="D656">
        <v>37</v>
      </c>
      <c r="E656" t="s">
        <v>61</v>
      </c>
      <c r="F656" t="str">
        <f>VLOOKUP(E656,'states and regions'!A$2:B$38,2,FALSE)</f>
        <v>North West</v>
      </c>
      <c r="G656" t="s">
        <v>20</v>
      </c>
      <c r="H656" t="s">
        <v>21</v>
      </c>
      <c r="I656">
        <v>3</v>
      </c>
      <c r="J656" t="s">
        <v>50</v>
      </c>
      <c r="K656">
        <v>39</v>
      </c>
      <c r="L656" t="s">
        <v>51</v>
      </c>
      <c r="M656" s="10">
        <v>9000</v>
      </c>
      <c r="N656">
        <v>10</v>
      </c>
      <c r="O656" s="8">
        <v>90000</v>
      </c>
      <c r="P656">
        <v>90.66</v>
      </c>
      <c r="Q656" t="s">
        <v>39</v>
      </c>
    </row>
    <row r="657" spans="1:18" x14ac:dyDescent="0.35">
      <c r="A657" t="s">
        <v>752</v>
      </c>
      <c r="B657" t="s">
        <v>753</v>
      </c>
      <c r="C657" s="1">
        <v>45658</v>
      </c>
      <c r="D657">
        <v>54</v>
      </c>
      <c r="E657" t="s">
        <v>131</v>
      </c>
      <c r="F657" t="str">
        <f>VLOOKUP(E657,'states and regions'!A$2:B$38,2,FALSE)</f>
        <v>South East</v>
      </c>
      <c r="G657" t="s">
        <v>41</v>
      </c>
      <c r="H657" t="s">
        <v>21</v>
      </c>
      <c r="I657">
        <v>2</v>
      </c>
      <c r="J657" t="s">
        <v>22</v>
      </c>
      <c r="K657">
        <v>24</v>
      </c>
      <c r="L657" t="s">
        <v>62</v>
      </c>
      <c r="M657" s="10">
        <v>24000</v>
      </c>
      <c r="N657">
        <v>11</v>
      </c>
      <c r="O657" s="8">
        <v>264000</v>
      </c>
      <c r="P657">
        <v>31.24</v>
      </c>
      <c r="Q657" t="s">
        <v>39</v>
      </c>
    </row>
    <row r="658" spans="1:18" x14ac:dyDescent="0.35">
      <c r="A658" t="s">
        <v>752</v>
      </c>
      <c r="B658" t="s">
        <v>753</v>
      </c>
      <c r="C658" s="1">
        <v>45658</v>
      </c>
      <c r="D658">
        <v>54</v>
      </c>
      <c r="E658" t="s">
        <v>131</v>
      </c>
      <c r="F658" t="str">
        <f>VLOOKUP(E658,'states and regions'!A$2:B$38,2,FALSE)</f>
        <v>South East</v>
      </c>
      <c r="G658" t="s">
        <v>20</v>
      </c>
      <c r="H658" t="s">
        <v>21</v>
      </c>
      <c r="I658">
        <v>2</v>
      </c>
      <c r="J658" t="s">
        <v>22</v>
      </c>
      <c r="K658">
        <v>24</v>
      </c>
      <c r="L658" t="s">
        <v>23</v>
      </c>
      <c r="M658" s="10">
        <v>35000</v>
      </c>
      <c r="N658">
        <v>17</v>
      </c>
      <c r="O658" s="8">
        <v>595000</v>
      </c>
      <c r="P658">
        <v>146.62</v>
      </c>
      <c r="Q658" t="s">
        <v>39</v>
      </c>
    </row>
    <row r="659" spans="1:18" hidden="1" x14ac:dyDescent="0.35">
      <c r="A659" t="s">
        <v>754</v>
      </c>
      <c r="B659" t="s">
        <v>755</v>
      </c>
      <c r="C659" s="1">
        <v>45689</v>
      </c>
      <c r="D659">
        <v>57</v>
      </c>
      <c r="E659" t="s">
        <v>54</v>
      </c>
      <c r="F659" t="str">
        <f>VLOOKUP(E659,'states and regions'!A$2:B$38,2,FALSE)</f>
        <v>North Central</v>
      </c>
      <c r="G659" t="s">
        <v>29</v>
      </c>
      <c r="H659" t="s">
        <v>21</v>
      </c>
      <c r="I659">
        <v>2</v>
      </c>
      <c r="J659" t="s">
        <v>22</v>
      </c>
      <c r="K659">
        <v>53</v>
      </c>
      <c r="L659" t="s">
        <v>193</v>
      </c>
      <c r="M659" s="10">
        <v>6500</v>
      </c>
      <c r="N659">
        <v>10</v>
      </c>
      <c r="O659" s="8">
        <v>65000</v>
      </c>
      <c r="P659">
        <v>23.61</v>
      </c>
      <c r="Q659" t="s">
        <v>39</v>
      </c>
    </row>
    <row r="660" spans="1:18" hidden="1" x14ac:dyDescent="0.35">
      <c r="A660" t="s">
        <v>754</v>
      </c>
      <c r="B660" t="s">
        <v>755</v>
      </c>
      <c r="C660" s="1">
        <v>45689</v>
      </c>
      <c r="D660">
        <v>57</v>
      </c>
      <c r="E660" t="s">
        <v>54</v>
      </c>
      <c r="F660" t="str">
        <f>VLOOKUP(E660,'states and regions'!A$2:B$38,2,FALSE)</f>
        <v>North Central</v>
      </c>
      <c r="G660" t="s">
        <v>36</v>
      </c>
      <c r="H660" t="s">
        <v>21</v>
      </c>
      <c r="I660">
        <v>2</v>
      </c>
      <c r="J660" t="s">
        <v>22</v>
      </c>
      <c r="K660">
        <v>53</v>
      </c>
      <c r="L660" t="s">
        <v>42</v>
      </c>
      <c r="M660" s="10">
        <v>9000</v>
      </c>
      <c r="N660">
        <v>20</v>
      </c>
      <c r="O660" s="8">
        <v>180000</v>
      </c>
      <c r="P660">
        <v>137.57</v>
      </c>
      <c r="Q660" t="s">
        <v>39</v>
      </c>
    </row>
    <row r="661" spans="1:18" hidden="1" x14ac:dyDescent="0.35">
      <c r="A661" t="s">
        <v>756</v>
      </c>
      <c r="B661" t="s">
        <v>757</v>
      </c>
      <c r="C661" s="1">
        <v>45717</v>
      </c>
      <c r="D661">
        <v>58</v>
      </c>
      <c r="E661" t="s">
        <v>35</v>
      </c>
      <c r="F661" t="str">
        <f>VLOOKUP(E661,'states and regions'!A$2:B$38,2,FALSE)</f>
        <v>North West</v>
      </c>
      <c r="G661" t="s">
        <v>20</v>
      </c>
      <c r="H661" t="s">
        <v>21</v>
      </c>
      <c r="I661">
        <v>1</v>
      </c>
      <c r="J661" t="s">
        <v>37</v>
      </c>
      <c r="K661">
        <v>7</v>
      </c>
      <c r="L661" t="s">
        <v>46</v>
      </c>
      <c r="M661" s="10">
        <v>4500</v>
      </c>
      <c r="N661">
        <v>9</v>
      </c>
      <c r="O661" s="8">
        <v>40500</v>
      </c>
      <c r="P661">
        <v>38.909999999999997</v>
      </c>
      <c r="Q661" t="s">
        <v>39</v>
      </c>
    </row>
    <row r="662" spans="1:18" hidden="1" x14ac:dyDescent="0.35">
      <c r="A662" t="s">
        <v>756</v>
      </c>
      <c r="B662" t="s">
        <v>757</v>
      </c>
      <c r="C662" s="1">
        <v>45717</v>
      </c>
      <c r="D662">
        <v>58</v>
      </c>
      <c r="E662" t="s">
        <v>35</v>
      </c>
      <c r="F662" t="str">
        <f>VLOOKUP(E662,'states and regions'!A$2:B$38,2,FALSE)</f>
        <v>North West</v>
      </c>
      <c r="G662" t="s">
        <v>29</v>
      </c>
      <c r="H662" t="s">
        <v>21</v>
      </c>
      <c r="I662">
        <v>1</v>
      </c>
      <c r="J662" t="s">
        <v>37</v>
      </c>
      <c r="K662">
        <v>7</v>
      </c>
      <c r="L662" t="s">
        <v>193</v>
      </c>
      <c r="M662" s="10">
        <v>6500</v>
      </c>
      <c r="N662">
        <v>15</v>
      </c>
      <c r="O662" s="8">
        <v>97500</v>
      </c>
      <c r="P662">
        <v>64.17</v>
      </c>
      <c r="Q662" t="s">
        <v>39</v>
      </c>
    </row>
    <row r="663" spans="1:18" hidden="1" x14ac:dyDescent="0.35">
      <c r="A663" t="s">
        <v>758</v>
      </c>
      <c r="B663" t="s">
        <v>759</v>
      </c>
      <c r="C663" s="1">
        <v>45658</v>
      </c>
      <c r="D663">
        <v>50</v>
      </c>
      <c r="E663" t="s">
        <v>54</v>
      </c>
      <c r="F663" t="str">
        <f>VLOOKUP(E663,'states and regions'!A$2:B$38,2,FALSE)</f>
        <v>North Central</v>
      </c>
      <c r="G663" t="s">
        <v>41</v>
      </c>
      <c r="H663" t="s">
        <v>21</v>
      </c>
      <c r="I663">
        <v>1</v>
      </c>
      <c r="J663" t="s">
        <v>37</v>
      </c>
      <c r="K663">
        <v>18</v>
      </c>
      <c r="L663" t="s">
        <v>62</v>
      </c>
      <c r="M663" s="10">
        <v>24000</v>
      </c>
      <c r="N663">
        <v>5</v>
      </c>
      <c r="O663" s="8">
        <v>120000</v>
      </c>
      <c r="P663">
        <v>64.040000000000006</v>
      </c>
      <c r="Q663" t="s">
        <v>39</v>
      </c>
    </row>
    <row r="664" spans="1:18" hidden="1" x14ac:dyDescent="0.35">
      <c r="A664" t="s">
        <v>758</v>
      </c>
      <c r="B664" t="s">
        <v>759</v>
      </c>
      <c r="C664" s="1">
        <v>45658</v>
      </c>
      <c r="D664">
        <v>50</v>
      </c>
      <c r="E664" t="s">
        <v>54</v>
      </c>
      <c r="F664" t="str">
        <f>VLOOKUP(E664,'states and regions'!A$2:B$38,2,FALSE)</f>
        <v>North Central</v>
      </c>
      <c r="G664" t="s">
        <v>29</v>
      </c>
      <c r="H664" t="s">
        <v>21</v>
      </c>
      <c r="I664">
        <v>1</v>
      </c>
      <c r="J664" t="s">
        <v>37</v>
      </c>
      <c r="K664">
        <v>18</v>
      </c>
      <c r="L664" t="s">
        <v>40</v>
      </c>
      <c r="M664" s="10">
        <v>500</v>
      </c>
      <c r="N664">
        <v>6</v>
      </c>
      <c r="O664" s="8">
        <v>3000</v>
      </c>
      <c r="P664">
        <v>115.03</v>
      </c>
      <c r="Q664" t="s">
        <v>39</v>
      </c>
    </row>
    <row r="665" spans="1:18" hidden="1" x14ac:dyDescent="0.35">
      <c r="A665" t="s">
        <v>758</v>
      </c>
      <c r="B665" t="s">
        <v>759</v>
      </c>
      <c r="C665" s="1">
        <v>45658</v>
      </c>
      <c r="D665">
        <v>50</v>
      </c>
      <c r="E665" t="s">
        <v>54</v>
      </c>
      <c r="F665" t="str">
        <f>VLOOKUP(E665,'states and regions'!A$2:B$38,2,FALSE)</f>
        <v>North Central</v>
      </c>
      <c r="G665" t="s">
        <v>20</v>
      </c>
      <c r="H665" t="s">
        <v>21</v>
      </c>
      <c r="I665">
        <v>1</v>
      </c>
      <c r="J665" t="s">
        <v>37</v>
      </c>
      <c r="K665">
        <v>18</v>
      </c>
      <c r="L665" t="s">
        <v>58</v>
      </c>
      <c r="M665" s="10">
        <v>16000</v>
      </c>
      <c r="N665">
        <v>11</v>
      </c>
      <c r="O665" s="8">
        <v>176000</v>
      </c>
      <c r="P665">
        <v>62.62</v>
      </c>
      <c r="Q665" t="s">
        <v>39</v>
      </c>
    </row>
    <row r="666" spans="1:18" hidden="1" x14ac:dyDescent="0.35">
      <c r="A666" t="s">
        <v>760</v>
      </c>
      <c r="B666" t="s">
        <v>761</v>
      </c>
      <c r="C666" s="1">
        <v>45689</v>
      </c>
      <c r="D666">
        <v>72</v>
      </c>
      <c r="E666" t="s">
        <v>49</v>
      </c>
      <c r="F666" t="str">
        <f>VLOOKUP(E666,'states and regions'!A$2:B$38,2,FALSE)</f>
        <v>South West</v>
      </c>
      <c r="G666" t="s">
        <v>29</v>
      </c>
      <c r="H666" t="s">
        <v>21</v>
      </c>
      <c r="I666">
        <v>1</v>
      </c>
      <c r="J666" t="s">
        <v>37</v>
      </c>
      <c r="K666">
        <v>2</v>
      </c>
      <c r="L666" t="s">
        <v>87</v>
      </c>
      <c r="M666" s="10">
        <v>7500</v>
      </c>
      <c r="N666">
        <v>20</v>
      </c>
      <c r="O666" s="8">
        <v>150000</v>
      </c>
      <c r="P666">
        <v>36.21</v>
      </c>
      <c r="Q666" t="s">
        <v>24</v>
      </c>
      <c r="R666" t="s">
        <v>76</v>
      </c>
    </row>
    <row r="667" spans="1:18" x14ac:dyDescent="0.35">
      <c r="A667" t="s">
        <v>762</v>
      </c>
      <c r="B667" t="s">
        <v>133</v>
      </c>
      <c r="C667" s="1">
        <v>45689</v>
      </c>
      <c r="D667">
        <v>61</v>
      </c>
      <c r="E667" t="s">
        <v>149</v>
      </c>
      <c r="F667" t="str">
        <f>VLOOKUP(E667,'states and regions'!A$2:B$38,2,FALSE)</f>
        <v>South East</v>
      </c>
      <c r="G667" t="s">
        <v>20</v>
      </c>
      <c r="H667" t="s">
        <v>30</v>
      </c>
      <c r="I667">
        <v>5</v>
      </c>
      <c r="J667" t="s">
        <v>55</v>
      </c>
      <c r="K667">
        <v>53</v>
      </c>
      <c r="L667" t="s">
        <v>23</v>
      </c>
      <c r="M667" s="10">
        <v>35000</v>
      </c>
      <c r="N667">
        <v>10</v>
      </c>
      <c r="O667" s="8">
        <v>350000</v>
      </c>
      <c r="P667">
        <v>19.899999999999999</v>
      </c>
      <c r="Q667" t="s">
        <v>24</v>
      </c>
      <c r="R667" t="s">
        <v>32</v>
      </c>
    </row>
    <row r="668" spans="1:18" x14ac:dyDescent="0.35">
      <c r="A668" t="s">
        <v>762</v>
      </c>
      <c r="B668" t="s">
        <v>133</v>
      </c>
      <c r="C668" s="1">
        <v>45689</v>
      </c>
      <c r="D668">
        <v>61</v>
      </c>
      <c r="E668" t="s">
        <v>149</v>
      </c>
      <c r="F668" t="str">
        <f>VLOOKUP(E668,'states and regions'!A$2:B$38,2,FALSE)</f>
        <v>South East</v>
      </c>
      <c r="G668" t="s">
        <v>41</v>
      </c>
      <c r="H668" t="s">
        <v>30</v>
      </c>
      <c r="I668">
        <v>5</v>
      </c>
      <c r="J668" t="s">
        <v>55</v>
      </c>
      <c r="K668">
        <v>53</v>
      </c>
      <c r="L668" t="s">
        <v>71</v>
      </c>
      <c r="M668" s="10">
        <v>14500</v>
      </c>
      <c r="N668">
        <v>8</v>
      </c>
      <c r="O668" s="8">
        <v>116000</v>
      </c>
      <c r="P668">
        <v>94.37</v>
      </c>
      <c r="Q668" t="s">
        <v>24</v>
      </c>
      <c r="R668" t="s">
        <v>32</v>
      </c>
    </row>
    <row r="669" spans="1:18" hidden="1" x14ac:dyDescent="0.35">
      <c r="A669" t="s">
        <v>763</v>
      </c>
      <c r="B669" t="s">
        <v>764</v>
      </c>
      <c r="C669" s="1">
        <v>45717</v>
      </c>
      <c r="D669">
        <v>49</v>
      </c>
      <c r="E669" t="s">
        <v>45</v>
      </c>
      <c r="F669" t="str">
        <f>VLOOKUP(E669,'states and regions'!A$2:B$38,2,FALSE)</f>
        <v>North East</v>
      </c>
      <c r="G669" t="s">
        <v>41</v>
      </c>
      <c r="H669" t="s">
        <v>30</v>
      </c>
      <c r="I669">
        <v>3</v>
      </c>
      <c r="J669" t="s">
        <v>50</v>
      </c>
      <c r="K669">
        <v>12</v>
      </c>
      <c r="L669" t="s">
        <v>71</v>
      </c>
      <c r="M669" s="10">
        <v>14500</v>
      </c>
      <c r="N669">
        <v>16</v>
      </c>
      <c r="O669" s="8">
        <v>232000</v>
      </c>
      <c r="P669">
        <v>23.02</v>
      </c>
      <c r="Q669" t="s">
        <v>39</v>
      </c>
    </row>
    <row r="670" spans="1:18" hidden="1" x14ac:dyDescent="0.35">
      <c r="A670" t="s">
        <v>765</v>
      </c>
      <c r="B670" t="s">
        <v>766</v>
      </c>
      <c r="C670" s="1">
        <v>45689</v>
      </c>
      <c r="D670">
        <v>37</v>
      </c>
      <c r="E670" t="s">
        <v>101</v>
      </c>
      <c r="F670" t="str">
        <f>VLOOKUP(E670,'states and regions'!A$2:B$38,2,FALSE)</f>
        <v>South South</v>
      </c>
      <c r="G670" t="s">
        <v>41</v>
      </c>
      <c r="H670" t="s">
        <v>30</v>
      </c>
      <c r="I670">
        <v>5</v>
      </c>
      <c r="J670" t="s">
        <v>55</v>
      </c>
      <c r="K670">
        <v>39</v>
      </c>
      <c r="L670" t="s">
        <v>65</v>
      </c>
      <c r="M670" s="10">
        <v>30000</v>
      </c>
      <c r="N670">
        <v>13</v>
      </c>
      <c r="O670" s="8">
        <v>390000</v>
      </c>
      <c r="P670">
        <v>106.78</v>
      </c>
      <c r="Q670" t="s">
        <v>24</v>
      </c>
      <c r="R670" t="s">
        <v>32</v>
      </c>
    </row>
    <row r="671" spans="1:18" hidden="1" x14ac:dyDescent="0.35">
      <c r="A671" t="s">
        <v>765</v>
      </c>
      <c r="B671" t="s">
        <v>766</v>
      </c>
      <c r="C671" s="1">
        <v>45689</v>
      </c>
      <c r="D671">
        <v>37</v>
      </c>
      <c r="E671" t="s">
        <v>101</v>
      </c>
      <c r="F671" t="str">
        <f>VLOOKUP(E671,'states and regions'!A$2:B$38,2,FALSE)</f>
        <v>South South</v>
      </c>
      <c r="G671" t="s">
        <v>20</v>
      </c>
      <c r="H671" t="s">
        <v>30</v>
      </c>
      <c r="I671">
        <v>5</v>
      </c>
      <c r="J671" t="s">
        <v>55</v>
      </c>
      <c r="K671">
        <v>39</v>
      </c>
      <c r="L671" t="s">
        <v>23</v>
      </c>
      <c r="M671" s="10">
        <v>35000</v>
      </c>
      <c r="N671">
        <v>8</v>
      </c>
      <c r="O671" s="8">
        <v>280000</v>
      </c>
      <c r="P671">
        <v>48.1</v>
      </c>
      <c r="Q671" t="s">
        <v>24</v>
      </c>
      <c r="R671" t="s">
        <v>32</v>
      </c>
    </row>
    <row r="672" spans="1:18" hidden="1" x14ac:dyDescent="0.35">
      <c r="A672" t="s">
        <v>765</v>
      </c>
      <c r="B672" t="s">
        <v>766</v>
      </c>
      <c r="C672" s="1">
        <v>45689</v>
      </c>
      <c r="D672">
        <v>37</v>
      </c>
      <c r="E672" t="s">
        <v>101</v>
      </c>
      <c r="F672" t="str">
        <f>VLOOKUP(E672,'states and regions'!A$2:B$38,2,FALSE)</f>
        <v>South South</v>
      </c>
      <c r="G672" t="s">
        <v>29</v>
      </c>
      <c r="H672" t="s">
        <v>30</v>
      </c>
      <c r="I672">
        <v>5</v>
      </c>
      <c r="J672" t="s">
        <v>55</v>
      </c>
      <c r="K672">
        <v>39</v>
      </c>
      <c r="L672" t="s">
        <v>193</v>
      </c>
      <c r="M672" s="10">
        <v>6500</v>
      </c>
      <c r="N672">
        <v>16</v>
      </c>
      <c r="O672" s="8">
        <v>104000</v>
      </c>
      <c r="P672">
        <v>32.22</v>
      </c>
      <c r="Q672" t="s">
        <v>24</v>
      </c>
      <c r="R672" t="s">
        <v>32</v>
      </c>
    </row>
    <row r="673" spans="1:18" hidden="1" x14ac:dyDescent="0.35">
      <c r="A673" t="s">
        <v>767</v>
      </c>
      <c r="B673" t="s">
        <v>768</v>
      </c>
      <c r="C673" s="1">
        <v>45689</v>
      </c>
      <c r="D673">
        <v>24</v>
      </c>
      <c r="E673" t="s">
        <v>157</v>
      </c>
      <c r="F673" t="str">
        <f>VLOOKUP(E673,'states and regions'!A$2:B$38,2,FALSE)</f>
        <v>South South</v>
      </c>
      <c r="G673" t="s">
        <v>20</v>
      </c>
      <c r="H673" t="s">
        <v>21</v>
      </c>
      <c r="I673">
        <v>4</v>
      </c>
      <c r="J673" t="s">
        <v>114</v>
      </c>
      <c r="K673">
        <v>53</v>
      </c>
      <c r="L673" t="s">
        <v>58</v>
      </c>
      <c r="M673" s="10">
        <v>16000</v>
      </c>
      <c r="N673">
        <v>19</v>
      </c>
      <c r="O673" s="8">
        <v>304000</v>
      </c>
      <c r="P673">
        <v>148</v>
      </c>
      <c r="Q673" t="s">
        <v>39</v>
      </c>
    </row>
    <row r="674" spans="1:18" hidden="1" x14ac:dyDescent="0.35">
      <c r="A674" t="s">
        <v>767</v>
      </c>
      <c r="B674" t="s">
        <v>768</v>
      </c>
      <c r="C674" s="1">
        <v>45689</v>
      </c>
      <c r="D674">
        <v>24</v>
      </c>
      <c r="E674" t="s">
        <v>157</v>
      </c>
      <c r="F674" t="str">
        <f>VLOOKUP(E674,'states and regions'!A$2:B$38,2,FALSE)</f>
        <v>South South</v>
      </c>
      <c r="G674" t="s">
        <v>41</v>
      </c>
      <c r="H674" t="s">
        <v>21</v>
      </c>
      <c r="I674">
        <v>4</v>
      </c>
      <c r="J674" t="s">
        <v>114</v>
      </c>
      <c r="K674">
        <v>53</v>
      </c>
      <c r="L674" t="s">
        <v>71</v>
      </c>
      <c r="M674" s="10">
        <v>14500</v>
      </c>
      <c r="N674">
        <v>20</v>
      </c>
      <c r="O674" s="8">
        <v>290000</v>
      </c>
      <c r="P674">
        <v>23.31</v>
      </c>
      <c r="Q674" t="s">
        <v>39</v>
      </c>
    </row>
    <row r="675" spans="1:18" x14ac:dyDescent="0.35">
      <c r="A675" t="s">
        <v>769</v>
      </c>
      <c r="B675" t="s">
        <v>770</v>
      </c>
      <c r="C675" s="1">
        <v>45717</v>
      </c>
      <c r="D675">
        <v>57</v>
      </c>
      <c r="E675" t="s">
        <v>95</v>
      </c>
      <c r="F675" t="str">
        <f>VLOOKUP(E675,'states and regions'!A$2:B$38,2,FALSE)</f>
        <v>South East</v>
      </c>
      <c r="G675" t="s">
        <v>29</v>
      </c>
      <c r="H675" t="s">
        <v>30</v>
      </c>
      <c r="I675">
        <v>4</v>
      </c>
      <c r="J675" t="s">
        <v>114</v>
      </c>
      <c r="K675">
        <v>12</v>
      </c>
      <c r="L675" t="s">
        <v>102</v>
      </c>
      <c r="M675" s="10">
        <v>900</v>
      </c>
      <c r="N675">
        <v>5</v>
      </c>
      <c r="O675" s="8">
        <v>4500</v>
      </c>
      <c r="P675">
        <v>18.559999999999999</v>
      </c>
      <c r="Q675" t="s">
        <v>24</v>
      </c>
      <c r="R675" t="s">
        <v>76</v>
      </c>
    </row>
    <row r="676" spans="1:18" x14ac:dyDescent="0.35">
      <c r="A676" t="s">
        <v>769</v>
      </c>
      <c r="B676" t="s">
        <v>770</v>
      </c>
      <c r="C676" s="1">
        <v>45717</v>
      </c>
      <c r="D676">
        <v>57</v>
      </c>
      <c r="E676" t="s">
        <v>95</v>
      </c>
      <c r="F676" t="str">
        <f>VLOOKUP(E676,'states and regions'!A$2:B$38,2,FALSE)</f>
        <v>South East</v>
      </c>
      <c r="G676" t="s">
        <v>20</v>
      </c>
      <c r="H676" t="s">
        <v>30</v>
      </c>
      <c r="I676">
        <v>4</v>
      </c>
      <c r="J676" t="s">
        <v>114</v>
      </c>
      <c r="K676">
        <v>12</v>
      </c>
      <c r="L676" t="s">
        <v>58</v>
      </c>
      <c r="M676" s="10">
        <v>16000</v>
      </c>
      <c r="N676">
        <v>5</v>
      </c>
      <c r="O676" s="8">
        <v>80000</v>
      </c>
      <c r="P676">
        <v>151.54</v>
      </c>
      <c r="Q676" t="s">
        <v>24</v>
      </c>
      <c r="R676" t="s">
        <v>76</v>
      </c>
    </row>
    <row r="677" spans="1:18" x14ac:dyDescent="0.35">
      <c r="A677" t="s">
        <v>769</v>
      </c>
      <c r="B677" t="s">
        <v>770</v>
      </c>
      <c r="C677" s="1">
        <v>45717</v>
      </c>
      <c r="D677">
        <v>57</v>
      </c>
      <c r="E677" t="s">
        <v>95</v>
      </c>
      <c r="F677" t="str">
        <f>VLOOKUP(E677,'states and regions'!A$2:B$38,2,FALSE)</f>
        <v>South East</v>
      </c>
      <c r="G677" t="s">
        <v>36</v>
      </c>
      <c r="H677" t="s">
        <v>30</v>
      </c>
      <c r="I677">
        <v>4</v>
      </c>
      <c r="J677" t="s">
        <v>114</v>
      </c>
      <c r="K677">
        <v>12</v>
      </c>
      <c r="L677" t="s">
        <v>57</v>
      </c>
      <c r="M677" s="10">
        <v>150000</v>
      </c>
      <c r="N677">
        <v>13</v>
      </c>
      <c r="O677" s="8">
        <v>1950000</v>
      </c>
      <c r="P677">
        <v>106.49</v>
      </c>
      <c r="Q677" t="s">
        <v>24</v>
      </c>
      <c r="R677" t="s">
        <v>76</v>
      </c>
    </row>
    <row r="678" spans="1:18" hidden="1" x14ac:dyDescent="0.35">
      <c r="A678" t="s">
        <v>771</v>
      </c>
      <c r="B678" t="s">
        <v>772</v>
      </c>
      <c r="C678" s="1">
        <v>45717</v>
      </c>
      <c r="D678">
        <v>41</v>
      </c>
      <c r="E678" t="s">
        <v>79</v>
      </c>
      <c r="F678" t="str">
        <f>VLOOKUP(E678,'states and regions'!A$2:B$38,2,FALSE)</f>
        <v>South West</v>
      </c>
      <c r="G678" t="s">
        <v>41</v>
      </c>
      <c r="H678" t="s">
        <v>30</v>
      </c>
      <c r="I678">
        <v>4</v>
      </c>
      <c r="J678" t="s">
        <v>114</v>
      </c>
      <c r="K678">
        <v>20</v>
      </c>
      <c r="L678" t="s">
        <v>42</v>
      </c>
      <c r="M678" s="10">
        <v>9000</v>
      </c>
      <c r="N678">
        <v>17</v>
      </c>
      <c r="O678" s="8">
        <v>153000</v>
      </c>
      <c r="P678">
        <v>122.49</v>
      </c>
      <c r="Q678" t="s">
        <v>39</v>
      </c>
    </row>
    <row r="679" spans="1:18" hidden="1" x14ac:dyDescent="0.35">
      <c r="A679" t="s">
        <v>771</v>
      </c>
      <c r="B679" t="s">
        <v>772</v>
      </c>
      <c r="C679" s="1">
        <v>45717</v>
      </c>
      <c r="D679">
        <v>41</v>
      </c>
      <c r="E679" t="s">
        <v>79</v>
      </c>
      <c r="F679" t="str">
        <f>VLOOKUP(E679,'states and regions'!A$2:B$38,2,FALSE)</f>
        <v>South West</v>
      </c>
      <c r="G679" t="s">
        <v>36</v>
      </c>
      <c r="H679" t="s">
        <v>30</v>
      </c>
      <c r="I679">
        <v>4</v>
      </c>
      <c r="J679" t="s">
        <v>114</v>
      </c>
      <c r="K679">
        <v>20</v>
      </c>
      <c r="L679" t="s">
        <v>105</v>
      </c>
      <c r="M679" s="10">
        <v>75000</v>
      </c>
      <c r="N679">
        <v>10</v>
      </c>
      <c r="O679" s="8">
        <v>750000</v>
      </c>
      <c r="P679">
        <v>169.6</v>
      </c>
      <c r="Q679" t="s">
        <v>39</v>
      </c>
    </row>
    <row r="680" spans="1:18" hidden="1" x14ac:dyDescent="0.35">
      <c r="A680" t="s">
        <v>773</v>
      </c>
      <c r="B680" t="s">
        <v>774</v>
      </c>
      <c r="C680" s="1">
        <v>45717</v>
      </c>
      <c r="D680">
        <v>63</v>
      </c>
      <c r="E680" t="s">
        <v>49</v>
      </c>
      <c r="F680" t="str">
        <f>VLOOKUP(E680,'states and regions'!A$2:B$38,2,FALSE)</f>
        <v>South West</v>
      </c>
      <c r="G680" t="s">
        <v>20</v>
      </c>
      <c r="H680" t="s">
        <v>21</v>
      </c>
      <c r="I680">
        <v>1</v>
      </c>
      <c r="J680" t="s">
        <v>37</v>
      </c>
      <c r="K680">
        <v>46</v>
      </c>
      <c r="L680" t="s">
        <v>23</v>
      </c>
      <c r="M680" s="10">
        <v>35000</v>
      </c>
      <c r="N680">
        <v>13</v>
      </c>
      <c r="O680" s="8">
        <v>455000</v>
      </c>
      <c r="P680">
        <v>140.59</v>
      </c>
      <c r="Q680" t="s">
        <v>39</v>
      </c>
    </row>
    <row r="681" spans="1:18" hidden="1" x14ac:dyDescent="0.35">
      <c r="A681" t="s">
        <v>775</v>
      </c>
      <c r="B681" t="s">
        <v>776</v>
      </c>
      <c r="C681" s="1">
        <v>45689</v>
      </c>
      <c r="D681">
        <v>64</v>
      </c>
      <c r="E681" t="s">
        <v>82</v>
      </c>
      <c r="F681" t="str">
        <f>VLOOKUP(E681,'states and regions'!A$2:B$38,2,FALSE)</f>
        <v>North West</v>
      </c>
      <c r="G681" t="s">
        <v>29</v>
      </c>
      <c r="H681" t="s">
        <v>30</v>
      </c>
      <c r="I681">
        <v>2</v>
      </c>
      <c r="J681" t="s">
        <v>22</v>
      </c>
      <c r="K681">
        <v>28</v>
      </c>
      <c r="L681" t="s">
        <v>56</v>
      </c>
      <c r="M681" s="10">
        <v>3500</v>
      </c>
      <c r="N681">
        <v>5</v>
      </c>
      <c r="O681" s="8">
        <v>17500</v>
      </c>
      <c r="P681">
        <v>168.07</v>
      </c>
      <c r="Q681" t="s">
        <v>39</v>
      </c>
    </row>
    <row r="682" spans="1:18" hidden="1" x14ac:dyDescent="0.35">
      <c r="A682" t="s">
        <v>777</v>
      </c>
      <c r="B682" t="s">
        <v>778</v>
      </c>
      <c r="C682" s="1">
        <v>45658</v>
      </c>
      <c r="D682">
        <v>32</v>
      </c>
      <c r="E682" t="s">
        <v>140</v>
      </c>
      <c r="F682" t="str">
        <f>VLOOKUP(E682,'states and regions'!A$2:B$38,2,FALSE)</f>
        <v>North East</v>
      </c>
      <c r="G682" t="s">
        <v>29</v>
      </c>
      <c r="H682" t="s">
        <v>21</v>
      </c>
      <c r="I682">
        <v>2</v>
      </c>
      <c r="J682" t="s">
        <v>22</v>
      </c>
      <c r="K682">
        <v>5</v>
      </c>
      <c r="L682" t="s">
        <v>83</v>
      </c>
      <c r="M682" s="10">
        <v>1000</v>
      </c>
      <c r="N682">
        <v>14</v>
      </c>
      <c r="O682" s="8">
        <v>14000</v>
      </c>
      <c r="P682">
        <v>27.88</v>
      </c>
      <c r="Q682" t="s">
        <v>39</v>
      </c>
    </row>
    <row r="683" spans="1:18" hidden="1" x14ac:dyDescent="0.35">
      <c r="A683" t="s">
        <v>777</v>
      </c>
      <c r="B683" t="s">
        <v>778</v>
      </c>
      <c r="C683" s="1">
        <v>45658</v>
      </c>
      <c r="D683">
        <v>32</v>
      </c>
      <c r="E683" t="s">
        <v>140</v>
      </c>
      <c r="F683" t="str">
        <f>VLOOKUP(E683,'states and regions'!A$2:B$38,2,FALSE)</f>
        <v>North East</v>
      </c>
      <c r="G683" t="s">
        <v>41</v>
      </c>
      <c r="H683" t="s">
        <v>21</v>
      </c>
      <c r="I683">
        <v>2</v>
      </c>
      <c r="J683" t="s">
        <v>22</v>
      </c>
      <c r="K683">
        <v>5</v>
      </c>
      <c r="L683" t="s">
        <v>71</v>
      </c>
      <c r="M683" s="10">
        <v>14500</v>
      </c>
      <c r="N683">
        <v>20</v>
      </c>
      <c r="O683" s="8">
        <v>290000</v>
      </c>
      <c r="P683">
        <v>178.77</v>
      </c>
      <c r="Q683" t="s">
        <v>39</v>
      </c>
    </row>
    <row r="684" spans="1:18" hidden="1" x14ac:dyDescent="0.35">
      <c r="A684" t="s">
        <v>779</v>
      </c>
      <c r="B684" t="s">
        <v>780</v>
      </c>
      <c r="C684" s="1">
        <v>45689</v>
      </c>
      <c r="D684">
        <v>39</v>
      </c>
      <c r="E684" t="s">
        <v>35</v>
      </c>
      <c r="F684" t="str">
        <f>VLOOKUP(E684,'states and regions'!A$2:B$38,2,FALSE)</f>
        <v>North West</v>
      </c>
      <c r="G684" t="s">
        <v>29</v>
      </c>
      <c r="H684" t="s">
        <v>30</v>
      </c>
      <c r="I684">
        <v>4</v>
      </c>
      <c r="J684" t="s">
        <v>114</v>
      </c>
      <c r="K684">
        <v>36</v>
      </c>
      <c r="L684" t="s">
        <v>102</v>
      </c>
      <c r="M684" s="10">
        <v>900</v>
      </c>
      <c r="N684">
        <v>8</v>
      </c>
      <c r="O684" s="8">
        <v>7200</v>
      </c>
      <c r="P684">
        <v>115.8</v>
      </c>
      <c r="Q684" t="s">
        <v>39</v>
      </c>
    </row>
    <row r="685" spans="1:18" hidden="1" x14ac:dyDescent="0.35">
      <c r="A685" t="s">
        <v>781</v>
      </c>
      <c r="B685" t="s">
        <v>782</v>
      </c>
      <c r="C685" s="1">
        <v>45658</v>
      </c>
      <c r="D685">
        <v>50</v>
      </c>
      <c r="E685" t="s">
        <v>110</v>
      </c>
      <c r="F685" t="str">
        <f>VLOOKUP(E685,'states and regions'!A$2:B$38,2,FALSE)</f>
        <v>North Central</v>
      </c>
      <c r="G685" t="s">
        <v>41</v>
      </c>
      <c r="H685" t="s">
        <v>30</v>
      </c>
      <c r="I685">
        <v>5</v>
      </c>
      <c r="J685" t="s">
        <v>55</v>
      </c>
      <c r="K685">
        <v>3</v>
      </c>
      <c r="L685" t="s">
        <v>71</v>
      </c>
      <c r="M685" s="10">
        <v>14500</v>
      </c>
      <c r="N685">
        <v>3</v>
      </c>
      <c r="O685" s="8">
        <v>43500</v>
      </c>
      <c r="P685">
        <v>192.37</v>
      </c>
      <c r="Q685" t="s">
        <v>39</v>
      </c>
    </row>
    <row r="686" spans="1:18" hidden="1" x14ac:dyDescent="0.35">
      <c r="A686" t="s">
        <v>781</v>
      </c>
      <c r="B686" t="s">
        <v>782</v>
      </c>
      <c r="C686" s="1">
        <v>45658</v>
      </c>
      <c r="D686">
        <v>50</v>
      </c>
      <c r="E686" t="s">
        <v>110</v>
      </c>
      <c r="F686" t="str">
        <f>VLOOKUP(E686,'states and regions'!A$2:B$38,2,FALSE)</f>
        <v>North Central</v>
      </c>
      <c r="G686" t="s">
        <v>36</v>
      </c>
      <c r="H686" t="s">
        <v>30</v>
      </c>
      <c r="I686">
        <v>5</v>
      </c>
      <c r="J686" t="s">
        <v>55</v>
      </c>
      <c r="K686">
        <v>3</v>
      </c>
      <c r="L686" t="s">
        <v>65</v>
      </c>
      <c r="M686" s="10">
        <v>30000</v>
      </c>
      <c r="N686">
        <v>17</v>
      </c>
      <c r="O686" s="8">
        <v>510000</v>
      </c>
      <c r="P686">
        <v>146.16999999999999</v>
      </c>
      <c r="Q686" t="s">
        <v>39</v>
      </c>
    </row>
    <row r="687" spans="1:18" hidden="1" x14ac:dyDescent="0.35">
      <c r="A687" t="s">
        <v>783</v>
      </c>
      <c r="B687" t="s">
        <v>784</v>
      </c>
      <c r="C687" s="1">
        <v>45658</v>
      </c>
      <c r="D687">
        <v>75</v>
      </c>
      <c r="E687" t="s">
        <v>75</v>
      </c>
      <c r="F687" t="str">
        <f>VLOOKUP(E687,'states and regions'!A$2:B$38,2,FALSE)</f>
        <v>North East</v>
      </c>
      <c r="G687" t="s">
        <v>41</v>
      </c>
      <c r="H687" t="s">
        <v>21</v>
      </c>
      <c r="I687">
        <v>2</v>
      </c>
      <c r="J687" t="s">
        <v>22</v>
      </c>
      <c r="K687">
        <v>34</v>
      </c>
      <c r="L687" t="s">
        <v>62</v>
      </c>
      <c r="M687" s="10">
        <v>24000</v>
      </c>
      <c r="N687">
        <v>11</v>
      </c>
      <c r="O687" s="8">
        <v>264000</v>
      </c>
      <c r="P687">
        <v>11.03</v>
      </c>
      <c r="Q687" t="s">
        <v>39</v>
      </c>
    </row>
    <row r="688" spans="1:18" hidden="1" x14ac:dyDescent="0.35">
      <c r="A688" t="s">
        <v>783</v>
      </c>
      <c r="B688" t="s">
        <v>784</v>
      </c>
      <c r="C688" s="1">
        <v>45658</v>
      </c>
      <c r="D688">
        <v>75</v>
      </c>
      <c r="E688" t="s">
        <v>75</v>
      </c>
      <c r="F688" t="str">
        <f>VLOOKUP(E688,'states and regions'!A$2:B$38,2,FALSE)</f>
        <v>North East</v>
      </c>
      <c r="G688" t="s">
        <v>36</v>
      </c>
      <c r="H688" t="s">
        <v>21</v>
      </c>
      <c r="I688">
        <v>2</v>
      </c>
      <c r="J688" t="s">
        <v>22</v>
      </c>
      <c r="K688">
        <v>34</v>
      </c>
      <c r="L688" t="s">
        <v>42</v>
      </c>
      <c r="M688" s="10">
        <v>9000</v>
      </c>
      <c r="N688">
        <v>17</v>
      </c>
      <c r="O688" s="8">
        <v>153000</v>
      </c>
      <c r="P688">
        <v>94.04</v>
      </c>
      <c r="Q688" t="s">
        <v>39</v>
      </c>
    </row>
    <row r="689" spans="1:17" hidden="1" x14ac:dyDescent="0.35">
      <c r="A689" t="s">
        <v>783</v>
      </c>
      <c r="B689" t="s">
        <v>784</v>
      </c>
      <c r="C689" s="1">
        <v>45658</v>
      </c>
      <c r="D689">
        <v>75</v>
      </c>
      <c r="E689" t="s">
        <v>75</v>
      </c>
      <c r="F689" t="str">
        <f>VLOOKUP(E689,'states and regions'!A$2:B$38,2,FALSE)</f>
        <v>North East</v>
      </c>
      <c r="G689" t="s">
        <v>20</v>
      </c>
      <c r="H689" t="s">
        <v>21</v>
      </c>
      <c r="I689">
        <v>2</v>
      </c>
      <c r="J689" t="s">
        <v>22</v>
      </c>
      <c r="K689">
        <v>34</v>
      </c>
      <c r="L689" t="s">
        <v>23</v>
      </c>
      <c r="M689" s="10">
        <v>35000</v>
      </c>
      <c r="N689">
        <v>11</v>
      </c>
      <c r="O689" s="8">
        <v>385000</v>
      </c>
      <c r="P689">
        <v>115.01</v>
      </c>
      <c r="Q689" t="s">
        <v>39</v>
      </c>
    </row>
    <row r="690" spans="1:17" hidden="1" x14ac:dyDescent="0.35">
      <c r="A690" t="s">
        <v>785</v>
      </c>
      <c r="B690" t="s">
        <v>786</v>
      </c>
      <c r="C690" s="1">
        <v>45658</v>
      </c>
      <c r="D690">
        <v>61</v>
      </c>
      <c r="E690" t="s">
        <v>101</v>
      </c>
      <c r="F690" t="str">
        <f>VLOOKUP(E690,'states and regions'!A$2:B$38,2,FALSE)</f>
        <v>South South</v>
      </c>
      <c r="G690" t="s">
        <v>36</v>
      </c>
      <c r="H690" t="s">
        <v>30</v>
      </c>
      <c r="I690">
        <v>5</v>
      </c>
      <c r="J690" t="s">
        <v>55</v>
      </c>
      <c r="K690">
        <v>11</v>
      </c>
      <c r="L690" t="s">
        <v>65</v>
      </c>
      <c r="M690" s="10">
        <v>30000</v>
      </c>
      <c r="N690">
        <v>10</v>
      </c>
      <c r="O690" s="8">
        <v>300000</v>
      </c>
      <c r="P690">
        <v>114.79</v>
      </c>
      <c r="Q690" t="s">
        <v>39</v>
      </c>
    </row>
    <row r="691" spans="1:17" hidden="1" x14ac:dyDescent="0.35">
      <c r="A691" t="s">
        <v>785</v>
      </c>
      <c r="B691" t="s">
        <v>786</v>
      </c>
      <c r="C691" s="1">
        <v>45658</v>
      </c>
      <c r="D691">
        <v>61</v>
      </c>
      <c r="E691" t="s">
        <v>101</v>
      </c>
      <c r="F691" t="str">
        <f>VLOOKUP(E691,'states and regions'!A$2:B$38,2,FALSE)</f>
        <v>South South</v>
      </c>
      <c r="G691" t="s">
        <v>41</v>
      </c>
      <c r="H691" t="s">
        <v>30</v>
      </c>
      <c r="I691">
        <v>5</v>
      </c>
      <c r="J691" t="s">
        <v>55</v>
      </c>
      <c r="K691">
        <v>11</v>
      </c>
      <c r="L691" t="s">
        <v>62</v>
      </c>
      <c r="M691" s="10">
        <v>24000</v>
      </c>
      <c r="N691">
        <v>16</v>
      </c>
      <c r="O691" s="8">
        <v>384000</v>
      </c>
      <c r="P691">
        <v>5.95</v>
      </c>
      <c r="Q691" t="s">
        <v>39</v>
      </c>
    </row>
    <row r="692" spans="1:17" hidden="1" x14ac:dyDescent="0.35">
      <c r="A692" t="s">
        <v>785</v>
      </c>
      <c r="B692" t="s">
        <v>786</v>
      </c>
      <c r="C692" s="1">
        <v>45658</v>
      </c>
      <c r="D692">
        <v>61</v>
      </c>
      <c r="E692" t="s">
        <v>101</v>
      </c>
      <c r="F692" t="str">
        <f>VLOOKUP(E692,'states and regions'!A$2:B$38,2,FALSE)</f>
        <v>South South</v>
      </c>
      <c r="G692" t="s">
        <v>20</v>
      </c>
      <c r="H692" t="s">
        <v>30</v>
      </c>
      <c r="I692">
        <v>5</v>
      </c>
      <c r="J692" t="s">
        <v>55</v>
      </c>
      <c r="K692">
        <v>11</v>
      </c>
      <c r="L692" t="s">
        <v>58</v>
      </c>
      <c r="M692" s="10">
        <v>16000</v>
      </c>
      <c r="N692">
        <v>3</v>
      </c>
      <c r="O692" s="8">
        <v>48000</v>
      </c>
      <c r="P692">
        <v>25.8</v>
      </c>
      <c r="Q692" t="s">
        <v>39</v>
      </c>
    </row>
    <row r="693" spans="1:17" hidden="1" x14ac:dyDescent="0.35">
      <c r="A693" t="s">
        <v>787</v>
      </c>
      <c r="B693" t="s">
        <v>788</v>
      </c>
      <c r="C693" s="1">
        <v>45717</v>
      </c>
      <c r="D693">
        <v>48</v>
      </c>
      <c r="E693" t="s">
        <v>140</v>
      </c>
      <c r="F693" t="str">
        <f>VLOOKUP(E693,'states and regions'!A$2:B$38,2,FALSE)</f>
        <v>North East</v>
      </c>
      <c r="G693" t="s">
        <v>20</v>
      </c>
      <c r="H693" t="s">
        <v>30</v>
      </c>
      <c r="I693">
        <v>1</v>
      </c>
      <c r="J693" t="s">
        <v>37</v>
      </c>
      <c r="K693">
        <v>18</v>
      </c>
      <c r="L693" t="s">
        <v>23</v>
      </c>
      <c r="M693" s="10">
        <v>35000</v>
      </c>
      <c r="N693">
        <v>6</v>
      </c>
      <c r="O693" s="8">
        <v>210000</v>
      </c>
      <c r="P693">
        <v>74.27</v>
      </c>
      <c r="Q693" t="s">
        <v>39</v>
      </c>
    </row>
    <row r="694" spans="1:17" hidden="1" x14ac:dyDescent="0.35">
      <c r="A694" t="s">
        <v>787</v>
      </c>
      <c r="B694" t="s">
        <v>788</v>
      </c>
      <c r="C694" s="1">
        <v>45717</v>
      </c>
      <c r="D694">
        <v>48</v>
      </c>
      <c r="E694" t="s">
        <v>140</v>
      </c>
      <c r="F694" t="str">
        <f>VLOOKUP(E694,'states and regions'!A$2:B$38,2,FALSE)</f>
        <v>North East</v>
      </c>
      <c r="G694" t="s">
        <v>36</v>
      </c>
      <c r="H694" t="s">
        <v>30</v>
      </c>
      <c r="I694">
        <v>1</v>
      </c>
      <c r="J694" t="s">
        <v>37</v>
      </c>
      <c r="K694">
        <v>18</v>
      </c>
      <c r="L694" t="s">
        <v>62</v>
      </c>
      <c r="M694" s="10">
        <v>24000</v>
      </c>
      <c r="N694">
        <v>8</v>
      </c>
      <c r="O694" s="8">
        <v>192000</v>
      </c>
      <c r="P694">
        <v>156.61000000000001</v>
      </c>
      <c r="Q694" t="s">
        <v>39</v>
      </c>
    </row>
    <row r="695" spans="1:17" hidden="1" x14ac:dyDescent="0.35">
      <c r="A695" t="s">
        <v>787</v>
      </c>
      <c r="B695" t="s">
        <v>788</v>
      </c>
      <c r="C695" s="1">
        <v>45717</v>
      </c>
      <c r="D695">
        <v>48</v>
      </c>
      <c r="E695" t="s">
        <v>140</v>
      </c>
      <c r="F695" t="str">
        <f>VLOOKUP(E695,'states and regions'!A$2:B$38,2,FALSE)</f>
        <v>North East</v>
      </c>
      <c r="G695" t="s">
        <v>41</v>
      </c>
      <c r="H695" t="s">
        <v>30</v>
      </c>
      <c r="I695">
        <v>1</v>
      </c>
      <c r="J695" t="s">
        <v>37</v>
      </c>
      <c r="K695">
        <v>18</v>
      </c>
      <c r="L695" t="s">
        <v>71</v>
      </c>
      <c r="M695" s="10">
        <v>14500</v>
      </c>
      <c r="N695">
        <v>17</v>
      </c>
      <c r="O695" s="8">
        <v>246500</v>
      </c>
      <c r="P695">
        <v>36.57</v>
      </c>
      <c r="Q695" t="s">
        <v>39</v>
      </c>
    </row>
    <row r="696" spans="1:17" hidden="1" x14ac:dyDescent="0.35">
      <c r="A696" t="s">
        <v>789</v>
      </c>
      <c r="B696" t="s">
        <v>790</v>
      </c>
      <c r="C696" s="1">
        <v>45689</v>
      </c>
      <c r="D696">
        <v>59</v>
      </c>
      <c r="E696" t="s">
        <v>299</v>
      </c>
      <c r="F696" t="str">
        <f>VLOOKUP(E696,'states and regions'!A$2:B$38,2,FALSE)</f>
        <v>North West</v>
      </c>
      <c r="G696" t="s">
        <v>29</v>
      </c>
      <c r="H696" t="s">
        <v>21</v>
      </c>
      <c r="I696">
        <v>4</v>
      </c>
      <c r="J696" t="s">
        <v>114</v>
      </c>
      <c r="K696">
        <v>39</v>
      </c>
      <c r="L696" t="s">
        <v>31</v>
      </c>
      <c r="M696" s="10">
        <v>5500</v>
      </c>
      <c r="N696">
        <v>6</v>
      </c>
      <c r="O696" s="8">
        <v>33000</v>
      </c>
      <c r="P696">
        <v>145.34</v>
      </c>
      <c r="Q696" t="s">
        <v>39</v>
      </c>
    </row>
    <row r="697" spans="1:17" hidden="1" x14ac:dyDescent="0.35">
      <c r="A697" t="s">
        <v>789</v>
      </c>
      <c r="B697" t="s">
        <v>790</v>
      </c>
      <c r="C697" s="1">
        <v>45689</v>
      </c>
      <c r="D697">
        <v>59</v>
      </c>
      <c r="E697" t="s">
        <v>299</v>
      </c>
      <c r="F697" t="str">
        <f>VLOOKUP(E697,'states and regions'!A$2:B$38,2,FALSE)</f>
        <v>North West</v>
      </c>
      <c r="G697" t="s">
        <v>41</v>
      </c>
      <c r="H697" t="s">
        <v>21</v>
      </c>
      <c r="I697">
        <v>4</v>
      </c>
      <c r="J697" t="s">
        <v>114</v>
      </c>
      <c r="K697">
        <v>39</v>
      </c>
      <c r="L697" t="s">
        <v>38</v>
      </c>
      <c r="M697" s="10">
        <v>20000</v>
      </c>
      <c r="N697">
        <v>12</v>
      </c>
      <c r="O697" s="8">
        <v>240000</v>
      </c>
      <c r="P697">
        <v>115.76</v>
      </c>
      <c r="Q697" t="s">
        <v>39</v>
      </c>
    </row>
    <row r="698" spans="1:17" hidden="1" x14ac:dyDescent="0.35">
      <c r="A698" t="s">
        <v>791</v>
      </c>
      <c r="B698" t="s">
        <v>792</v>
      </c>
      <c r="C698" s="1">
        <v>45689</v>
      </c>
      <c r="D698">
        <v>49</v>
      </c>
      <c r="E698" t="s">
        <v>176</v>
      </c>
      <c r="F698" t="str">
        <f>VLOOKUP(E698,'states and regions'!A$2:B$38,2,FALSE)</f>
        <v>South South</v>
      </c>
      <c r="G698" t="s">
        <v>20</v>
      </c>
      <c r="H698" t="s">
        <v>21</v>
      </c>
      <c r="I698">
        <v>4</v>
      </c>
      <c r="J698" t="s">
        <v>114</v>
      </c>
      <c r="K698">
        <v>11</v>
      </c>
      <c r="L698" t="s">
        <v>23</v>
      </c>
      <c r="M698" s="10">
        <v>35000</v>
      </c>
      <c r="N698">
        <v>5</v>
      </c>
      <c r="O698" s="8">
        <v>175000</v>
      </c>
      <c r="P698">
        <v>95.18</v>
      </c>
      <c r="Q698" t="s">
        <v>39</v>
      </c>
    </row>
    <row r="699" spans="1:17" hidden="1" x14ac:dyDescent="0.35">
      <c r="A699" t="s">
        <v>791</v>
      </c>
      <c r="B699" t="s">
        <v>792</v>
      </c>
      <c r="C699" s="1">
        <v>45689</v>
      </c>
      <c r="D699">
        <v>49</v>
      </c>
      <c r="E699" t="s">
        <v>176</v>
      </c>
      <c r="F699" t="str">
        <f>VLOOKUP(E699,'states and regions'!A$2:B$38,2,FALSE)</f>
        <v>South South</v>
      </c>
      <c r="G699" t="s">
        <v>29</v>
      </c>
      <c r="H699" t="s">
        <v>21</v>
      </c>
      <c r="I699">
        <v>4</v>
      </c>
      <c r="J699" t="s">
        <v>114</v>
      </c>
      <c r="K699">
        <v>11</v>
      </c>
      <c r="L699" t="s">
        <v>193</v>
      </c>
      <c r="M699" s="10">
        <v>6500</v>
      </c>
      <c r="N699">
        <v>1</v>
      </c>
      <c r="O699" s="8">
        <v>6500</v>
      </c>
      <c r="P699">
        <v>174.12</v>
      </c>
      <c r="Q699" t="s">
        <v>39</v>
      </c>
    </row>
    <row r="700" spans="1:17" hidden="1" x14ac:dyDescent="0.35">
      <c r="A700" t="s">
        <v>793</v>
      </c>
      <c r="B700" t="s">
        <v>794</v>
      </c>
      <c r="C700" s="1">
        <v>45658</v>
      </c>
      <c r="D700">
        <v>73</v>
      </c>
      <c r="E700" t="s">
        <v>61</v>
      </c>
      <c r="F700" t="str">
        <f>VLOOKUP(E700,'states and regions'!A$2:B$38,2,FALSE)</f>
        <v>North West</v>
      </c>
      <c r="G700" t="s">
        <v>36</v>
      </c>
      <c r="H700" t="s">
        <v>30</v>
      </c>
      <c r="I700">
        <v>1</v>
      </c>
      <c r="J700" t="s">
        <v>37</v>
      </c>
      <c r="K700">
        <v>34</v>
      </c>
      <c r="L700" t="s">
        <v>115</v>
      </c>
      <c r="M700" s="10">
        <v>25000</v>
      </c>
      <c r="N700">
        <v>4</v>
      </c>
      <c r="O700" s="8">
        <v>100000</v>
      </c>
      <c r="P700">
        <v>54.43</v>
      </c>
      <c r="Q700" t="s">
        <v>39</v>
      </c>
    </row>
    <row r="701" spans="1:17" hidden="1" x14ac:dyDescent="0.35">
      <c r="A701" t="s">
        <v>793</v>
      </c>
      <c r="B701" t="s">
        <v>794</v>
      </c>
      <c r="C701" s="1">
        <v>45658</v>
      </c>
      <c r="D701">
        <v>73</v>
      </c>
      <c r="E701" t="s">
        <v>61</v>
      </c>
      <c r="F701" t="str">
        <f>VLOOKUP(E701,'states and regions'!A$2:B$38,2,FALSE)</f>
        <v>North West</v>
      </c>
      <c r="G701" t="s">
        <v>20</v>
      </c>
      <c r="H701" t="s">
        <v>30</v>
      </c>
      <c r="I701">
        <v>1</v>
      </c>
      <c r="J701" t="s">
        <v>37</v>
      </c>
      <c r="K701">
        <v>34</v>
      </c>
      <c r="L701" t="s">
        <v>51</v>
      </c>
      <c r="M701" s="10">
        <v>9000</v>
      </c>
      <c r="N701">
        <v>13</v>
      </c>
      <c r="O701" s="8">
        <v>117000</v>
      </c>
      <c r="P701">
        <v>131.04</v>
      </c>
      <c r="Q701" t="s">
        <v>39</v>
      </c>
    </row>
    <row r="702" spans="1:17" hidden="1" x14ac:dyDescent="0.35">
      <c r="A702" t="s">
        <v>793</v>
      </c>
      <c r="B702" t="s">
        <v>794</v>
      </c>
      <c r="C702" s="1">
        <v>45658</v>
      </c>
      <c r="D702">
        <v>73</v>
      </c>
      <c r="E702" t="s">
        <v>61</v>
      </c>
      <c r="F702" t="str">
        <f>VLOOKUP(E702,'states and regions'!A$2:B$38,2,FALSE)</f>
        <v>North West</v>
      </c>
      <c r="G702" t="s">
        <v>29</v>
      </c>
      <c r="H702" t="s">
        <v>30</v>
      </c>
      <c r="I702">
        <v>1</v>
      </c>
      <c r="J702" t="s">
        <v>37</v>
      </c>
      <c r="K702">
        <v>34</v>
      </c>
      <c r="L702" t="s">
        <v>31</v>
      </c>
      <c r="M702" s="10">
        <v>5500</v>
      </c>
      <c r="N702">
        <v>8</v>
      </c>
      <c r="O702" s="8">
        <v>44000</v>
      </c>
      <c r="P702">
        <v>154.74</v>
      </c>
      <c r="Q702" t="s">
        <v>39</v>
      </c>
    </row>
    <row r="703" spans="1:17" x14ac:dyDescent="0.35">
      <c r="A703" t="s">
        <v>795</v>
      </c>
      <c r="B703" t="s">
        <v>796</v>
      </c>
      <c r="C703" s="1">
        <v>45658</v>
      </c>
      <c r="D703">
        <v>59</v>
      </c>
      <c r="E703" t="s">
        <v>131</v>
      </c>
      <c r="F703" t="str">
        <f>VLOOKUP(E703,'states and regions'!A$2:B$38,2,FALSE)</f>
        <v>South East</v>
      </c>
      <c r="G703" t="s">
        <v>29</v>
      </c>
      <c r="H703" t="s">
        <v>30</v>
      </c>
      <c r="I703">
        <v>1</v>
      </c>
      <c r="J703" t="s">
        <v>37</v>
      </c>
      <c r="K703">
        <v>36</v>
      </c>
      <c r="L703" t="s">
        <v>83</v>
      </c>
      <c r="M703" s="10">
        <v>1000</v>
      </c>
      <c r="N703">
        <v>15</v>
      </c>
      <c r="O703" s="8">
        <v>15000</v>
      </c>
      <c r="P703">
        <v>105.29</v>
      </c>
      <c r="Q703" t="s">
        <v>39</v>
      </c>
    </row>
    <row r="704" spans="1:17" hidden="1" x14ac:dyDescent="0.35">
      <c r="A704" t="s">
        <v>797</v>
      </c>
      <c r="B704" t="s">
        <v>798</v>
      </c>
      <c r="C704" s="1">
        <v>45658</v>
      </c>
      <c r="D704">
        <v>44</v>
      </c>
      <c r="E704" t="s">
        <v>101</v>
      </c>
      <c r="F704" t="str">
        <f>VLOOKUP(E704,'states and regions'!A$2:B$38,2,FALSE)</f>
        <v>South South</v>
      </c>
      <c r="G704" t="s">
        <v>20</v>
      </c>
      <c r="H704" t="s">
        <v>30</v>
      </c>
      <c r="I704">
        <v>1</v>
      </c>
      <c r="J704" t="s">
        <v>37</v>
      </c>
      <c r="K704">
        <v>13</v>
      </c>
      <c r="L704" t="s">
        <v>58</v>
      </c>
      <c r="M704" s="10">
        <v>16000</v>
      </c>
      <c r="N704">
        <v>4</v>
      </c>
      <c r="O704" s="8">
        <v>64000</v>
      </c>
      <c r="P704">
        <v>141.76</v>
      </c>
      <c r="Q704" t="s">
        <v>39</v>
      </c>
    </row>
    <row r="705" spans="1:18" hidden="1" x14ac:dyDescent="0.35">
      <c r="A705" t="s">
        <v>799</v>
      </c>
      <c r="B705" t="s">
        <v>800</v>
      </c>
      <c r="C705" s="1">
        <v>45658</v>
      </c>
      <c r="D705">
        <v>32</v>
      </c>
      <c r="E705" t="s">
        <v>61</v>
      </c>
      <c r="F705" t="str">
        <f>VLOOKUP(E705,'states and regions'!A$2:B$38,2,FALSE)</f>
        <v>North West</v>
      </c>
      <c r="G705" t="s">
        <v>41</v>
      </c>
      <c r="H705" t="s">
        <v>21</v>
      </c>
      <c r="I705">
        <v>2</v>
      </c>
      <c r="J705" t="s">
        <v>22</v>
      </c>
      <c r="K705">
        <v>58</v>
      </c>
      <c r="L705" t="s">
        <v>65</v>
      </c>
      <c r="M705" s="10">
        <v>30000</v>
      </c>
      <c r="N705">
        <v>11</v>
      </c>
      <c r="O705" s="8">
        <v>330000</v>
      </c>
      <c r="P705">
        <v>153.99</v>
      </c>
      <c r="Q705" t="s">
        <v>24</v>
      </c>
      <c r="R705" t="s">
        <v>167</v>
      </c>
    </row>
    <row r="706" spans="1:18" hidden="1" x14ac:dyDescent="0.35">
      <c r="A706" t="s">
        <v>799</v>
      </c>
      <c r="B706" t="s">
        <v>800</v>
      </c>
      <c r="C706" s="1">
        <v>45658</v>
      </c>
      <c r="D706">
        <v>32</v>
      </c>
      <c r="E706" t="s">
        <v>61</v>
      </c>
      <c r="F706" t="str">
        <f>VLOOKUP(E706,'states and regions'!A$2:B$38,2,FALSE)</f>
        <v>North West</v>
      </c>
      <c r="G706" t="s">
        <v>36</v>
      </c>
      <c r="H706" t="s">
        <v>21</v>
      </c>
      <c r="I706">
        <v>2</v>
      </c>
      <c r="J706" t="s">
        <v>22</v>
      </c>
      <c r="K706">
        <v>58</v>
      </c>
      <c r="L706" t="s">
        <v>62</v>
      </c>
      <c r="M706" s="10">
        <v>24000</v>
      </c>
      <c r="N706">
        <v>3</v>
      </c>
      <c r="O706" s="8">
        <v>72000</v>
      </c>
      <c r="P706">
        <v>32.81</v>
      </c>
      <c r="Q706" t="s">
        <v>24</v>
      </c>
      <c r="R706" t="s">
        <v>167</v>
      </c>
    </row>
    <row r="707" spans="1:18" hidden="1" x14ac:dyDescent="0.35">
      <c r="A707" t="s">
        <v>799</v>
      </c>
      <c r="B707" t="s">
        <v>800</v>
      </c>
      <c r="C707" s="1">
        <v>45658</v>
      </c>
      <c r="D707">
        <v>32</v>
      </c>
      <c r="E707" t="s">
        <v>61</v>
      </c>
      <c r="F707" t="str">
        <f>VLOOKUP(E707,'states and regions'!A$2:B$38,2,FALSE)</f>
        <v>North West</v>
      </c>
      <c r="G707" t="s">
        <v>20</v>
      </c>
      <c r="H707" t="s">
        <v>21</v>
      </c>
      <c r="I707">
        <v>2</v>
      </c>
      <c r="J707" t="s">
        <v>22</v>
      </c>
      <c r="K707">
        <v>58</v>
      </c>
      <c r="L707" t="s">
        <v>51</v>
      </c>
      <c r="M707" s="10">
        <v>9000</v>
      </c>
      <c r="N707">
        <v>13</v>
      </c>
      <c r="O707" s="8">
        <v>117000</v>
      </c>
      <c r="P707">
        <v>155.53</v>
      </c>
      <c r="Q707" t="s">
        <v>24</v>
      </c>
      <c r="R707" t="s">
        <v>167</v>
      </c>
    </row>
    <row r="708" spans="1:18" hidden="1" x14ac:dyDescent="0.35">
      <c r="A708" t="s">
        <v>801</v>
      </c>
      <c r="B708" t="s">
        <v>802</v>
      </c>
      <c r="C708" s="1">
        <v>45717</v>
      </c>
      <c r="D708">
        <v>58</v>
      </c>
      <c r="E708" t="s">
        <v>49</v>
      </c>
      <c r="F708" t="str">
        <f>VLOOKUP(E708,'states and regions'!A$2:B$38,2,FALSE)</f>
        <v>South West</v>
      </c>
      <c r="G708" t="s">
        <v>20</v>
      </c>
      <c r="H708" t="s">
        <v>30</v>
      </c>
      <c r="I708">
        <v>2</v>
      </c>
      <c r="J708" t="s">
        <v>22</v>
      </c>
      <c r="K708">
        <v>53</v>
      </c>
      <c r="L708" t="s">
        <v>23</v>
      </c>
      <c r="M708" s="10">
        <v>35000</v>
      </c>
      <c r="N708">
        <v>16</v>
      </c>
      <c r="O708" s="8">
        <v>560000</v>
      </c>
      <c r="P708">
        <v>36.1</v>
      </c>
      <c r="Q708" t="s">
        <v>39</v>
      </c>
    </row>
    <row r="709" spans="1:18" hidden="1" x14ac:dyDescent="0.35">
      <c r="A709" t="s">
        <v>801</v>
      </c>
      <c r="B709" t="s">
        <v>802</v>
      </c>
      <c r="C709" s="1">
        <v>45717</v>
      </c>
      <c r="D709">
        <v>58</v>
      </c>
      <c r="E709" t="s">
        <v>49</v>
      </c>
      <c r="F709" t="str">
        <f>VLOOKUP(E709,'states and regions'!A$2:B$38,2,FALSE)</f>
        <v>South West</v>
      </c>
      <c r="G709" t="s">
        <v>36</v>
      </c>
      <c r="H709" t="s">
        <v>30</v>
      </c>
      <c r="I709">
        <v>2</v>
      </c>
      <c r="J709" t="s">
        <v>22</v>
      </c>
      <c r="K709">
        <v>53</v>
      </c>
      <c r="L709" t="s">
        <v>38</v>
      </c>
      <c r="M709" s="10">
        <v>20000</v>
      </c>
      <c r="N709">
        <v>14</v>
      </c>
      <c r="O709" s="8">
        <v>280000</v>
      </c>
      <c r="P709">
        <v>29.2</v>
      </c>
      <c r="Q709" t="s">
        <v>39</v>
      </c>
    </row>
    <row r="710" spans="1:18" hidden="1" x14ac:dyDescent="0.35">
      <c r="A710" t="s">
        <v>803</v>
      </c>
      <c r="B710" t="s">
        <v>804</v>
      </c>
      <c r="C710" s="1">
        <v>45658</v>
      </c>
      <c r="D710">
        <v>29</v>
      </c>
      <c r="E710" t="s">
        <v>198</v>
      </c>
      <c r="F710" t="str">
        <f>VLOOKUP(E710,'states and regions'!A$2:B$38,2,FALSE)</f>
        <v>North Central</v>
      </c>
      <c r="G710" t="s">
        <v>29</v>
      </c>
      <c r="H710" t="s">
        <v>30</v>
      </c>
      <c r="I710">
        <v>1</v>
      </c>
      <c r="J710" t="s">
        <v>37</v>
      </c>
      <c r="K710">
        <v>7</v>
      </c>
      <c r="L710" t="s">
        <v>31</v>
      </c>
      <c r="M710" s="10">
        <v>5500</v>
      </c>
      <c r="N710">
        <v>1</v>
      </c>
      <c r="O710" s="8">
        <v>5500</v>
      </c>
      <c r="P710">
        <v>30.2</v>
      </c>
      <c r="Q710" t="s">
        <v>24</v>
      </c>
      <c r="R710" t="s">
        <v>284</v>
      </c>
    </row>
    <row r="711" spans="1:18" hidden="1" x14ac:dyDescent="0.35">
      <c r="A711" t="s">
        <v>803</v>
      </c>
      <c r="B711" t="s">
        <v>804</v>
      </c>
      <c r="C711" s="1">
        <v>45658</v>
      </c>
      <c r="D711">
        <v>29</v>
      </c>
      <c r="E711" t="s">
        <v>198</v>
      </c>
      <c r="F711" t="str">
        <f>VLOOKUP(E711,'states and regions'!A$2:B$38,2,FALSE)</f>
        <v>North Central</v>
      </c>
      <c r="G711" t="s">
        <v>41</v>
      </c>
      <c r="H711" t="s">
        <v>30</v>
      </c>
      <c r="I711">
        <v>1</v>
      </c>
      <c r="J711" t="s">
        <v>37</v>
      </c>
      <c r="K711">
        <v>7</v>
      </c>
      <c r="L711" t="s">
        <v>42</v>
      </c>
      <c r="M711" s="10">
        <v>9000</v>
      </c>
      <c r="N711">
        <v>9</v>
      </c>
      <c r="O711" s="8">
        <v>81000</v>
      </c>
      <c r="P711">
        <v>133.09</v>
      </c>
      <c r="Q711" t="s">
        <v>24</v>
      </c>
      <c r="R711" t="s">
        <v>284</v>
      </c>
    </row>
    <row r="712" spans="1:18" hidden="1" x14ac:dyDescent="0.35">
      <c r="A712" t="s">
        <v>805</v>
      </c>
      <c r="B712" t="s">
        <v>806</v>
      </c>
      <c r="C712" s="1">
        <v>45689</v>
      </c>
      <c r="D712">
        <v>58</v>
      </c>
      <c r="E712" t="s">
        <v>82</v>
      </c>
      <c r="F712" t="str">
        <f>VLOOKUP(E712,'states and regions'!A$2:B$38,2,FALSE)</f>
        <v>North West</v>
      </c>
      <c r="G712" t="s">
        <v>41</v>
      </c>
      <c r="H712" t="s">
        <v>21</v>
      </c>
      <c r="I712">
        <v>4</v>
      </c>
      <c r="J712" t="s">
        <v>114</v>
      </c>
      <c r="K712">
        <v>33</v>
      </c>
      <c r="L712" t="s">
        <v>42</v>
      </c>
      <c r="M712" s="10">
        <v>9000</v>
      </c>
      <c r="N712">
        <v>16</v>
      </c>
      <c r="O712" s="8">
        <v>144000</v>
      </c>
      <c r="P712">
        <v>77.19</v>
      </c>
      <c r="Q712" t="s">
        <v>39</v>
      </c>
    </row>
    <row r="713" spans="1:18" hidden="1" x14ac:dyDescent="0.35">
      <c r="A713" t="s">
        <v>805</v>
      </c>
      <c r="B713" t="s">
        <v>806</v>
      </c>
      <c r="C713" s="1">
        <v>45689</v>
      </c>
      <c r="D713">
        <v>58</v>
      </c>
      <c r="E713" t="s">
        <v>82</v>
      </c>
      <c r="F713" t="str">
        <f>VLOOKUP(E713,'states and regions'!A$2:B$38,2,FALSE)</f>
        <v>North West</v>
      </c>
      <c r="G713" t="s">
        <v>36</v>
      </c>
      <c r="H713" t="s">
        <v>21</v>
      </c>
      <c r="I713">
        <v>4</v>
      </c>
      <c r="J713" t="s">
        <v>114</v>
      </c>
      <c r="K713">
        <v>33</v>
      </c>
      <c r="L713" t="s">
        <v>38</v>
      </c>
      <c r="M713" s="10">
        <v>20000</v>
      </c>
      <c r="N713">
        <v>12</v>
      </c>
      <c r="O713" s="8">
        <v>240000</v>
      </c>
      <c r="P713">
        <v>113.67</v>
      </c>
      <c r="Q713" t="s">
        <v>39</v>
      </c>
    </row>
    <row r="714" spans="1:18" hidden="1" x14ac:dyDescent="0.35">
      <c r="A714" t="s">
        <v>805</v>
      </c>
      <c r="B714" t="s">
        <v>806</v>
      </c>
      <c r="C714" s="1">
        <v>45689</v>
      </c>
      <c r="D714">
        <v>58</v>
      </c>
      <c r="E714" t="s">
        <v>82</v>
      </c>
      <c r="F714" t="str">
        <f>VLOOKUP(E714,'states and regions'!A$2:B$38,2,FALSE)</f>
        <v>North West</v>
      </c>
      <c r="G714" t="s">
        <v>29</v>
      </c>
      <c r="H714" t="s">
        <v>21</v>
      </c>
      <c r="I714">
        <v>4</v>
      </c>
      <c r="J714" t="s">
        <v>114</v>
      </c>
      <c r="K714">
        <v>33</v>
      </c>
      <c r="L714" t="s">
        <v>56</v>
      </c>
      <c r="M714" s="10">
        <v>3500</v>
      </c>
      <c r="N714">
        <v>13</v>
      </c>
      <c r="O714" s="8">
        <v>45500</v>
      </c>
      <c r="P714">
        <v>136.53</v>
      </c>
      <c r="Q714" t="s">
        <v>39</v>
      </c>
    </row>
    <row r="715" spans="1:18" hidden="1" x14ac:dyDescent="0.35">
      <c r="A715" t="s">
        <v>807</v>
      </c>
      <c r="B715" t="s">
        <v>808</v>
      </c>
      <c r="C715" s="1">
        <v>45689</v>
      </c>
      <c r="D715">
        <v>27</v>
      </c>
      <c r="E715" t="s">
        <v>45</v>
      </c>
      <c r="F715" t="str">
        <f>VLOOKUP(E715,'states and regions'!A$2:B$38,2,FALSE)</f>
        <v>North East</v>
      </c>
      <c r="G715" t="s">
        <v>41</v>
      </c>
      <c r="H715" t="s">
        <v>30</v>
      </c>
      <c r="I715">
        <v>3</v>
      </c>
      <c r="J715" t="s">
        <v>50</v>
      </c>
      <c r="K715">
        <v>6</v>
      </c>
      <c r="L715" t="s">
        <v>71</v>
      </c>
      <c r="M715" s="10">
        <v>14500</v>
      </c>
      <c r="N715">
        <v>10</v>
      </c>
      <c r="O715" s="8">
        <v>145000</v>
      </c>
      <c r="P715">
        <v>132.32</v>
      </c>
      <c r="Q715" t="s">
        <v>39</v>
      </c>
    </row>
    <row r="716" spans="1:18" hidden="1" x14ac:dyDescent="0.35">
      <c r="A716" t="s">
        <v>809</v>
      </c>
      <c r="B716" t="s">
        <v>810</v>
      </c>
      <c r="C716" s="1">
        <v>45689</v>
      </c>
      <c r="D716">
        <v>29</v>
      </c>
      <c r="E716" t="s">
        <v>152</v>
      </c>
      <c r="F716" t="str">
        <f>VLOOKUP(E716,'states and regions'!A$2:B$38,2,FALSE)</f>
        <v>South West</v>
      </c>
      <c r="G716" t="s">
        <v>20</v>
      </c>
      <c r="H716" t="s">
        <v>30</v>
      </c>
      <c r="I716">
        <v>2</v>
      </c>
      <c r="J716" t="s">
        <v>22</v>
      </c>
      <c r="K716">
        <v>6</v>
      </c>
      <c r="L716" t="s">
        <v>23</v>
      </c>
      <c r="M716" s="10">
        <v>35000</v>
      </c>
      <c r="N716">
        <v>18</v>
      </c>
      <c r="O716" s="8">
        <v>630000</v>
      </c>
      <c r="P716">
        <v>78.06</v>
      </c>
      <c r="Q716" t="s">
        <v>24</v>
      </c>
      <c r="R716" t="s">
        <v>265</v>
      </c>
    </row>
    <row r="717" spans="1:18" hidden="1" x14ac:dyDescent="0.35">
      <c r="A717" t="s">
        <v>811</v>
      </c>
      <c r="B717" t="s">
        <v>812</v>
      </c>
      <c r="C717" s="1">
        <v>45658</v>
      </c>
      <c r="D717">
        <v>79</v>
      </c>
      <c r="E717" t="s">
        <v>86</v>
      </c>
      <c r="F717" t="str">
        <f>VLOOKUP(E717,'states and regions'!A$2:B$38,2,FALSE)</f>
        <v>North East</v>
      </c>
      <c r="G717" t="s">
        <v>41</v>
      </c>
      <c r="H717" t="s">
        <v>30</v>
      </c>
      <c r="I717">
        <v>3</v>
      </c>
      <c r="J717" t="s">
        <v>50</v>
      </c>
      <c r="K717">
        <v>2</v>
      </c>
      <c r="L717" t="s">
        <v>38</v>
      </c>
      <c r="M717" s="10">
        <v>20000</v>
      </c>
      <c r="N717">
        <v>17</v>
      </c>
      <c r="O717" s="8">
        <v>340000</v>
      </c>
      <c r="P717">
        <v>161.52000000000001</v>
      </c>
      <c r="Q717" t="s">
        <v>24</v>
      </c>
      <c r="R717" t="s">
        <v>32</v>
      </c>
    </row>
    <row r="718" spans="1:18" hidden="1" x14ac:dyDescent="0.35">
      <c r="A718" t="s">
        <v>811</v>
      </c>
      <c r="B718" t="s">
        <v>812</v>
      </c>
      <c r="C718" s="1">
        <v>45658</v>
      </c>
      <c r="D718">
        <v>79</v>
      </c>
      <c r="E718" t="s">
        <v>86</v>
      </c>
      <c r="F718" t="str">
        <f>VLOOKUP(E718,'states and regions'!A$2:B$38,2,FALSE)</f>
        <v>North East</v>
      </c>
      <c r="G718" t="s">
        <v>20</v>
      </c>
      <c r="H718" t="s">
        <v>30</v>
      </c>
      <c r="I718">
        <v>3</v>
      </c>
      <c r="J718" t="s">
        <v>50</v>
      </c>
      <c r="K718">
        <v>2</v>
      </c>
      <c r="L718" t="s">
        <v>23</v>
      </c>
      <c r="M718" s="10">
        <v>35000</v>
      </c>
      <c r="N718">
        <v>18</v>
      </c>
      <c r="O718" s="8">
        <v>630000</v>
      </c>
      <c r="P718">
        <v>188.05</v>
      </c>
      <c r="Q718" t="s">
        <v>24</v>
      </c>
      <c r="R718" t="s">
        <v>32</v>
      </c>
    </row>
    <row r="719" spans="1:18" hidden="1" x14ac:dyDescent="0.35">
      <c r="A719" t="s">
        <v>811</v>
      </c>
      <c r="B719" t="s">
        <v>812</v>
      </c>
      <c r="C719" s="1">
        <v>45658</v>
      </c>
      <c r="D719">
        <v>79</v>
      </c>
      <c r="E719" t="s">
        <v>86</v>
      </c>
      <c r="F719" t="str">
        <f>VLOOKUP(E719,'states and regions'!A$2:B$38,2,FALSE)</f>
        <v>North East</v>
      </c>
      <c r="G719" t="s">
        <v>29</v>
      </c>
      <c r="H719" t="s">
        <v>30</v>
      </c>
      <c r="I719">
        <v>3</v>
      </c>
      <c r="J719" t="s">
        <v>50</v>
      </c>
      <c r="K719">
        <v>2</v>
      </c>
      <c r="L719" t="s">
        <v>164</v>
      </c>
      <c r="M719" s="10">
        <v>600</v>
      </c>
      <c r="N719">
        <v>8</v>
      </c>
      <c r="O719" s="8">
        <v>4800</v>
      </c>
      <c r="P719">
        <v>148.34</v>
      </c>
      <c r="Q719" t="s">
        <v>24</v>
      </c>
      <c r="R719" t="s">
        <v>32</v>
      </c>
    </row>
    <row r="720" spans="1:18" hidden="1" x14ac:dyDescent="0.35">
      <c r="A720" t="s">
        <v>813</v>
      </c>
      <c r="B720" t="s">
        <v>814</v>
      </c>
      <c r="C720" s="1">
        <v>45658</v>
      </c>
      <c r="D720">
        <v>20</v>
      </c>
      <c r="E720" t="s">
        <v>54</v>
      </c>
      <c r="F720" t="str">
        <f>VLOOKUP(E720,'states and regions'!A$2:B$38,2,FALSE)</f>
        <v>North Central</v>
      </c>
      <c r="G720" t="s">
        <v>41</v>
      </c>
      <c r="H720" t="s">
        <v>30</v>
      </c>
      <c r="I720">
        <v>4</v>
      </c>
      <c r="J720" t="s">
        <v>114</v>
      </c>
      <c r="K720">
        <v>42</v>
      </c>
      <c r="L720" t="s">
        <v>42</v>
      </c>
      <c r="M720" s="10">
        <v>9000</v>
      </c>
      <c r="N720">
        <v>2</v>
      </c>
      <c r="O720" s="8">
        <v>18000</v>
      </c>
      <c r="P720">
        <v>34.86</v>
      </c>
      <c r="Q720" t="s">
        <v>39</v>
      </c>
    </row>
    <row r="721" spans="1:18" hidden="1" x14ac:dyDescent="0.35">
      <c r="A721" t="s">
        <v>813</v>
      </c>
      <c r="B721" t="s">
        <v>814</v>
      </c>
      <c r="C721" s="1">
        <v>45658</v>
      </c>
      <c r="D721">
        <v>20</v>
      </c>
      <c r="E721" t="s">
        <v>54</v>
      </c>
      <c r="F721" t="str">
        <f>VLOOKUP(E721,'states and regions'!A$2:B$38,2,FALSE)</f>
        <v>North Central</v>
      </c>
      <c r="G721" t="s">
        <v>29</v>
      </c>
      <c r="H721" t="s">
        <v>30</v>
      </c>
      <c r="I721">
        <v>4</v>
      </c>
      <c r="J721" t="s">
        <v>114</v>
      </c>
      <c r="K721">
        <v>42</v>
      </c>
      <c r="L721" t="s">
        <v>40</v>
      </c>
      <c r="M721" s="10">
        <v>500</v>
      </c>
      <c r="N721">
        <v>4</v>
      </c>
      <c r="O721" s="8">
        <v>2000</v>
      </c>
      <c r="P721">
        <v>164.24</v>
      </c>
      <c r="Q721" t="s">
        <v>39</v>
      </c>
    </row>
    <row r="722" spans="1:18" hidden="1" x14ac:dyDescent="0.35">
      <c r="A722" t="s">
        <v>813</v>
      </c>
      <c r="B722" t="s">
        <v>814</v>
      </c>
      <c r="C722" s="1">
        <v>45658</v>
      </c>
      <c r="D722">
        <v>20</v>
      </c>
      <c r="E722" t="s">
        <v>54</v>
      </c>
      <c r="F722" t="str">
        <f>VLOOKUP(E722,'states and regions'!A$2:B$38,2,FALSE)</f>
        <v>North Central</v>
      </c>
      <c r="G722" t="s">
        <v>36</v>
      </c>
      <c r="H722" t="s">
        <v>30</v>
      </c>
      <c r="I722">
        <v>4</v>
      </c>
      <c r="J722" t="s">
        <v>114</v>
      </c>
      <c r="K722">
        <v>42</v>
      </c>
      <c r="L722" t="s">
        <v>57</v>
      </c>
      <c r="M722" s="10">
        <v>150000</v>
      </c>
      <c r="N722">
        <v>19</v>
      </c>
      <c r="O722" s="8">
        <v>2850000</v>
      </c>
      <c r="P722">
        <v>122.44</v>
      </c>
      <c r="Q722" t="s">
        <v>39</v>
      </c>
    </row>
    <row r="723" spans="1:18" hidden="1" x14ac:dyDescent="0.35">
      <c r="A723" t="s">
        <v>815</v>
      </c>
      <c r="B723" t="s">
        <v>816</v>
      </c>
      <c r="C723" s="1">
        <v>45689</v>
      </c>
      <c r="D723">
        <v>29</v>
      </c>
      <c r="E723" t="s">
        <v>176</v>
      </c>
      <c r="F723" t="str">
        <f>VLOOKUP(E723,'states and regions'!A$2:B$38,2,FALSE)</f>
        <v>South South</v>
      </c>
      <c r="G723" t="s">
        <v>36</v>
      </c>
      <c r="H723" t="s">
        <v>30</v>
      </c>
      <c r="I723">
        <v>1</v>
      </c>
      <c r="J723" t="s">
        <v>37</v>
      </c>
      <c r="K723">
        <v>39</v>
      </c>
      <c r="L723" t="s">
        <v>105</v>
      </c>
      <c r="M723" s="10">
        <v>75000</v>
      </c>
      <c r="N723">
        <v>19</v>
      </c>
      <c r="O723" s="8">
        <v>1425000</v>
      </c>
      <c r="P723">
        <v>65.180000000000007</v>
      </c>
      <c r="Q723" t="s">
        <v>39</v>
      </c>
    </row>
    <row r="724" spans="1:18" hidden="1" x14ac:dyDescent="0.35">
      <c r="A724" t="s">
        <v>815</v>
      </c>
      <c r="B724" t="s">
        <v>816</v>
      </c>
      <c r="C724" s="1">
        <v>45689</v>
      </c>
      <c r="D724">
        <v>29</v>
      </c>
      <c r="E724" t="s">
        <v>176</v>
      </c>
      <c r="F724" t="str">
        <f>VLOOKUP(E724,'states and regions'!A$2:B$38,2,FALSE)</f>
        <v>South South</v>
      </c>
      <c r="G724" t="s">
        <v>29</v>
      </c>
      <c r="H724" t="s">
        <v>30</v>
      </c>
      <c r="I724">
        <v>1</v>
      </c>
      <c r="J724" t="s">
        <v>37</v>
      </c>
      <c r="K724">
        <v>39</v>
      </c>
      <c r="L724" t="s">
        <v>193</v>
      </c>
      <c r="M724" s="10">
        <v>6500</v>
      </c>
      <c r="N724">
        <v>7</v>
      </c>
      <c r="O724" s="8">
        <v>45500</v>
      </c>
      <c r="P724">
        <v>27.9</v>
      </c>
      <c r="Q724" t="s">
        <v>39</v>
      </c>
    </row>
    <row r="725" spans="1:18" hidden="1" x14ac:dyDescent="0.35">
      <c r="A725" t="s">
        <v>817</v>
      </c>
      <c r="B725" t="s">
        <v>818</v>
      </c>
      <c r="C725" s="1">
        <v>45717</v>
      </c>
      <c r="D725">
        <v>38</v>
      </c>
      <c r="E725" t="s">
        <v>157</v>
      </c>
      <c r="F725" t="str">
        <f>VLOOKUP(E725,'states and regions'!A$2:B$38,2,FALSE)</f>
        <v>South South</v>
      </c>
      <c r="G725" t="s">
        <v>36</v>
      </c>
      <c r="H725" t="s">
        <v>21</v>
      </c>
      <c r="I725">
        <v>2</v>
      </c>
      <c r="J725" t="s">
        <v>22</v>
      </c>
      <c r="K725">
        <v>8</v>
      </c>
      <c r="L725" t="s">
        <v>65</v>
      </c>
      <c r="M725" s="10">
        <v>30000</v>
      </c>
      <c r="N725">
        <v>19</v>
      </c>
      <c r="O725" s="8">
        <v>570000</v>
      </c>
      <c r="P725">
        <v>88.01</v>
      </c>
      <c r="Q725" t="s">
        <v>39</v>
      </c>
    </row>
    <row r="726" spans="1:18" x14ac:dyDescent="0.35">
      <c r="A726" t="s">
        <v>819</v>
      </c>
      <c r="B726" t="s">
        <v>820</v>
      </c>
      <c r="C726" s="1">
        <v>45689</v>
      </c>
      <c r="D726">
        <v>33</v>
      </c>
      <c r="E726" t="s">
        <v>95</v>
      </c>
      <c r="F726" t="str">
        <f>VLOOKUP(E726,'states and regions'!A$2:B$38,2,FALSE)</f>
        <v>South East</v>
      </c>
      <c r="G726" t="s">
        <v>41</v>
      </c>
      <c r="H726" t="s">
        <v>30</v>
      </c>
      <c r="I726">
        <v>1</v>
      </c>
      <c r="J726" t="s">
        <v>37</v>
      </c>
      <c r="K726">
        <v>50</v>
      </c>
      <c r="L726" t="s">
        <v>42</v>
      </c>
      <c r="M726" s="10">
        <v>9000</v>
      </c>
      <c r="N726">
        <v>3</v>
      </c>
      <c r="O726" s="8">
        <v>27000</v>
      </c>
      <c r="P726">
        <v>36.29</v>
      </c>
      <c r="Q726" t="s">
        <v>39</v>
      </c>
    </row>
    <row r="727" spans="1:18" hidden="1" x14ac:dyDescent="0.35">
      <c r="A727" t="s">
        <v>821</v>
      </c>
      <c r="B727" t="s">
        <v>822</v>
      </c>
      <c r="C727" s="1">
        <v>45689</v>
      </c>
      <c r="D727">
        <v>69</v>
      </c>
      <c r="E727" t="s">
        <v>213</v>
      </c>
      <c r="F727" t="str">
        <f>VLOOKUP(E727,'states and regions'!A$2:B$38,2,FALSE)</f>
        <v>North East</v>
      </c>
      <c r="G727" t="s">
        <v>20</v>
      </c>
      <c r="H727" t="s">
        <v>21</v>
      </c>
      <c r="I727">
        <v>3</v>
      </c>
      <c r="J727" t="s">
        <v>50</v>
      </c>
      <c r="K727">
        <v>14</v>
      </c>
      <c r="L727" t="s">
        <v>58</v>
      </c>
      <c r="M727" s="10">
        <v>16000</v>
      </c>
      <c r="N727">
        <v>16</v>
      </c>
      <c r="O727" s="8">
        <v>256000</v>
      </c>
      <c r="P727">
        <v>119.46</v>
      </c>
      <c r="Q727" t="s">
        <v>39</v>
      </c>
    </row>
    <row r="728" spans="1:18" hidden="1" x14ac:dyDescent="0.35">
      <c r="A728" t="s">
        <v>821</v>
      </c>
      <c r="B728" t="s">
        <v>822</v>
      </c>
      <c r="C728" s="1">
        <v>45689</v>
      </c>
      <c r="D728">
        <v>69</v>
      </c>
      <c r="E728" t="s">
        <v>213</v>
      </c>
      <c r="F728" t="str">
        <f>VLOOKUP(E728,'states and regions'!A$2:B$38,2,FALSE)</f>
        <v>North East</v>
      </c>
      <c r="G728" t="s">
        <v>41</v>
      </c>
      <c r="H728" t="s">
        <v>21</v>
      </c>
      <c r="I728">
        <v>3</v>
      </c>
      <c r="J728" t="s">
        <v>50</v>
      </c>
      <c r="K728">
        <v>14</v>
      </c>
      <c r="L728" t="s">
        <v>62</v>
      </c>
      <c r="M728" s="10">
        <v>24000</v>
      </c>
      <c r="N728">
        <v>10</v>
      </c>
      <c r="O728" s="8">
        <v>240000</v>
      </c>
      <c r="P728">
        <v>190.08</v>
      </c>
      <c r="Q728" t="s">
        <v>39</v>
      </c>
    </row>
    <row r="729" spans="1:18" hidden="1" x14ac:dyDescent="0.35">
      <c r="A729" t="s">
        <v>823</v>
      </c>
      <c r="B729" t="s">
        <v>824</v>
      </c>
      <c r="C729" s="1">
        <v>45658</v>
      </c>
      <c r="D729">
        <v>69</v>
      </c>
      <c r="E729" t="s">
        <v>452</v>
      </c>
      <c r="F729" t="str">
        <f>VLOOKUP(E729,'states and regions'!A$2:B$38,2,FALSE)</f>
        <v>South West</v>
      </c>
      <c r="G729" t="s">
        <v>36</v>
      </c>
      <c r="H729" t="s">
        <v>21</v>
      </c>
      <c r="I729">
        <v>5</v>
      </c>
      <c r="J729" t="s">
        <v>55</v>
      </c>
      <c r="K729">
        <v>13</v>
      </c>
      <c r="L729" t="s">
        <v>57</v>
      </c>
      <c r="M729" s="10">
        <v>150000</v>
      </c>
      <c r="N729">
        <v>7</v>
      </c>
      <c r="O729" s="8">
        <v>1050000</v>
      </c>
      <c r="P729">
        <v>154.18</v>
      </c>
      <c r="Q729" t="s">
        <v>39</v>
      </c>
    </row>
    <row r="730" spans="1:18" hidden="1" x14ac:dyDescent="0.35">
      <c r="A730" t="s">
        <v>823</v>
      </c>
      <c r="B730" t="s">
        <v>824</v>
      </c>
      <c r="C730" s="1">
        <v>45658</v>
      </c>
      <c r="D730">
        <v>69</v>
      </c>
      <c r="E730" t="s">
        <v>452</v>
      </c>
      <c r="F730" t="str">
        <f>VLOOKUP(E730,'states and regions'!A$2:B$38,2,FALSE)</f>
        <v>South West</v>
      </c>
      <c r="G730" t="s">
        <v>29</v>
      </c>
      <c r="H730" t="s">
        <v>21</v>
      </c>
      <c r="I730">
        <v>5</v>
      </c>
      <c r="J730" t="s">
        <v>55</v>
      </c>
      <c r="K730">
        <v>13</v>
      </c>
      <c r="L730" t="s">
        <v>40</v>
      </c>
      <c r="M730" s="10">
        <v>500</v>
      </c>
      <c r="N730">
        <v>4</v>
      </c>
      <c r="O730" s="8">
        <v>2000</v>
      </c>
      <c r="P730">
        <v>11.09</v>
      </c>
      <c r="Q730" t="s">
        <v>39</v>
      </c>
    </row>
    <row r="731" spans="1:18" hidden="1" x14ac:dyDescent="0.35">
      <c r="A731" t="s">
        <v>823</v>
      </c>
      <c r="B731" t="s">
        <v>824</v>
      </c>
      <c r="C731" s="1">
        <v>45658</v>
      </c>
      <c r="D731">
        <v>69</v>
      </c>
      <c r="E731" t="s">
        <v>452</v>
      </c>
      <c r="F731" t="str">
        <f>VLOOKUP(E731,'states and regions'!A$2:B$38,2,FALSE)</f>
        <v>South West</v>
      </c>
      <c r="G731" t="s">
        <v>41</v>
      </c>
      <c r="H731" t="s">
        <v>21</v>
      </c>
      <c r="I731">
        <v>5</v>
      </c>
      <c r="J731" t="s">
        <v>55</v>
      </c>
      <c r="K731">
        <v>13</v>
      </c>
      <c r="L731" t="s">
        <v>38</v>
      </c>
      <c r="M731" s="10">
        <v>20000</v>
      </c>
      <c r="N731">
        <v>16</v>
      </c>
      <c r="O731" s="8">
        <v>320000</v>
      </c>
      <c r="P731">
        <v>137.21</v>
      </c>
      <c r="Q731" t="s">
        <v>39</v>
      </c>
    </row>
    <row r="732" spans="1:18" hidden="1" x14ac:dyDescent="0.35">
      <c r="A732" t="s">
        <v>825</v>
      </c>
      <c r="B732" t="s">
        <v>826</v>
      </c>
      <c r="C732" s="1">
        <v>45717</v>
      </c>
      <c r="D732">
        <v>38</v>
      </c>
      <c r="E732" t="s">
        <v>28</v>
      </c>
      <c r="F732" t="str">
        <f>VLOOKUP(E732,'states and regions'!A$2:B$38,2,FALSE)</f>
        <v>North Central</v>
      </c>
      <c r="G732" t="s">
        <v>29</v>
      </c>
      <c r="H732" t="s">
        <v>21</v>
      </c>
      <c r="I732">
        <v>3</v>
      </c>
      <c r="J732" t="s">
        <v>50</v>
      </c>
      <c r="K732">
        <v>4</v>
      </c>
      <c r="L732" t="s">
        <v>83</v>
      </c>
      <c r="M732" s="10">
        <v>1000</v>
      </c>
      <c r="N732">
        <v>18</v>
      </c>
      <c r="O732" s="8">
        <v>18000</v>
      </c>
      <c r="P732">
        <v>148.21</v>
      </c>
      <c r="Q732" t="s">
        <v>24</v>
      </c>
      <c r="R732" t="s">
        <v>96</v>
      </c>
    </row>
    <row r="733" spans="1:18" hidden="1" x14ac:dyDescent="0.35">
      <c r="A733" t="s">
        <v>825</v>
      </c>
      <c r="B733" t="s">
        <v>826</v>
      </c>
      <c r="C733" s="1">
        <v>45717</v>
      </c>
      <c r="D733">
        <v>38</v>
      </c>
      <c r="E733" t="s">
        <v>28</v>
      </c>
      <c r="F733" t="str">
        <f>VLOOKUP(E733,'states and regions'!A$2:B$38,2,FALSE)</f>
        <v>North Central</v>
      </c>
      <c r="G733" t="s">
        <v>41</v>
      </c>
      <c r="H733" t="s">
        <v>21</v>
      </c>
      <c r="I733">
        <v>3</v>
      </c>
      <c r="J733" t="s">
        <v>50</v>
      </c>
      <c r="K733">
        <v>4</v>
      </c>
      <c r="L733" t="s">
        <v>38</v>
      </c>
      <c r="M733" s="10">
        <v>20000</v>
      </c>
      <c r="N733">
        <v>1</v>
      </c>
      <c r="O733" s="8">
        <v>20000</v>
      </c>
      <c r="P733">
        <v>32.03</v>
      </c>
      <c r="Q733" t="s">
        <v>24</v>
      </c>
      <c r="R733" t="s">
        <v>96</v>
      </c>
    </row>
    <row r="734" spans="1:18" hidden="1" x14ac:dyDescent="0.35">
      <c r="A734" t="s">
        <v>827</v>
      </c>
      <c r="B734" t="s">
        <v>828</v>
      </c>
      <c r="C734" s="1">
        <v>45689</v>
      </c>
      <c r="D734">
        <v>30</v>
      </c>
      <c r="E734" t="s">
        <v>146</v>
      </c>
      <c r="F734" t="str">
        <f>VLOOKUP(E734,'states and regions'!A$2:B$38,2,FALSE)</f>
        <v>North West</v>
      </c>
      <c r="G734" t="s">
        <v>20</v>
      </c>
      <c r="H734" t="s">
        <v>21</v>
      </c>
      <c r="I734">
        <v>5</v>
      </c>
      <c r="J734" t="s">
        <v>55</v>
      </c>
      <c r="K734">
        <v>47</v>
      </c>
      <c r="L734" t="s">
        <v>51</v>
      </c>
      <c r="M734" s="10">
        <v>9000</v>
      </c>
      <c r="N734">
        <v>4</v>
      </c>
      <c r="O734" s="8">
        <v>36000</v>
      </c>
      <c r="P734">
        <v>46.4</v>
      </c>
      <c r="Q734" t="s">
        <v>39</v>
      </c>
    </row>
    <row r="735" spans="1:18" hidden="1" x14ac:dyDescent="0.35">
      <c r="A735" t="s">
        <v>827</v>
      </c>
      <c r="B735" t="s">
        <v>828</v>
      </c>
      <c r="C735" s="1">
        <v>45689</v>
      </c>
      <c r="D735">
        <v>30</v>
      </c>
      <c r="E735" t="s">
        <v>146</v>
      </c>
      <c r="F735" t="str">
        <f>VLOOKUP(E735,'states and regions'!A$2:B$38,2,FALSE)</f>
        <v>North West</v>
      </c>
      <c r="G735" t="s">
        <v>36</v>
      </c>
      <c r="H735" t="s">
        <v>21</v>
      </c>
      <c r="I735">
        <v>5</v>
      </c>
      <c r="J735" t="s">
        <v>55</v>
      </c>
      <c r="K735">
        <v>47</v>
      </c>
      <c r="L735" t="s">
        <v>115</v>
      </c>
      <c r="M735" s="10">
        <v>25000</v>
      </c>
      <c r="N735">
        <v>8</v>
      </c>
      <c r="O735" s="8">
        <v>200000</v>
      </c>
      <c r="P735">
        <v>45.94</v>
      </c>
      <c r="Q735" t="s">
        <v>39</v>
      </c>
    </row>
    <row r="736" spans="1:18" hidden="1" x14ac:dyDescent="0.35">
      <c r="A736" t="s">
        <v>829</v>
      </c>
      <c r="B736" t="s">
        <v>830</v>
      </c>
      <c r="C736" s="1">
        <v>45689</v>
      </c>
      <c r="D736">
        <v>41</v>
      </c>
      <c r="E736" t="s">
        <v>61</v>
      </c>
      <c r="F736" t="str">
        <f>VLOOKUP(E736,'states and regions'!A$2:B$38,2,FALSE)</f>
        <v>North West</v>
      </c>
      <c r="G736" t="s">
        <v>20</v>
      </c>
      <c r="H736" t="s">
        <v>21</v>
      </c>
      <c r="I736">
        <v>5</v>
      </c>
      <c r="J736" t="s">
        <v>55</v>
      </c>
      <c r="K736">
        <v>5</v>
      </c>
      <c r="L736" t="s">
        <v>23</v>
      </c>
      <c r="M736" s="10">
        <v>35000</v>
      </c>
      <c r="N736">
        <v>12</v>
      </c>
      <c r="O736" s="8">
        <v>420000</v>
      </c>
      <c r="P736">
        <v>36.020000000000003</v>
      </c>
      <c r="Q736" t="s">
        <v>39</v>
      </c>
    </row>
    <row r="737" spans="1:18" hidden="1" x14ac:dyDescent="0.35">
      <c r="A737" t="s">
        <v>829</v>
      </c>
      <c r="B737" t="s">
        <v>830</v>
      </c>
      <c r="C737" s="1">
        <v>45689</v>
      </c>
      <c r="D737">
        <v>41</v>
      </c>
      <c r="E737" t="s">
        <v>61</v>
      </c>
      <c r="F737" t="str">
        <f>VLOOKUP(E737,'states and regions'!A$2:B$38,2,FALSE)</f>
        <v>North West</v>
      </c>
      <c r="G737" t="s">
        <v>41</v>
      </c>
      <c r="H737" t="s">
        <v>21</v>
      </c>
      <c r="I737">
        <v>5</v>
      </c>
      <c r="J737" t="s">
        <v>55</v>
      </c>
      <c r="K737">
        <v>5</v>
      </c>
      <c r="L737" t="s">
        <v>38</v>
      </c>
      <c r="M737" s="10">
        <v>20000</v>
      </c>
      <c r="N737">
        <v>7</v>
      </c>
      <c r="O737" s="8">
        <v>140000</v>
      </c>
      <c r="P737">
        <v>91.82</v>
      </c>
      <c r="Q737" t="s">
        <v>39</v>
      </c>
    </row>
    <row r="738" spans="1:18" hidden="1" x14ac:dyDescent="0.35">
      <c r="A738" t="s">
        <v>831</v>
      </c>
      <c r="B738" t="s">
        <v>832</v>
      </c>
      <c r="C738" s="1">
        <v>45658</v>
      </c>
      <c r="D738">
        <v>50</v>
      </c>
      <c r="E738" t="s">
        <v>121</v>
      </c>
      <c r="F738" t="str">
        <f>VLOOKUP(E738,'states and regions'!A$2:B$38,2,FALSE)</f>
        <v>North Central</v>
      </c>
      <c r="G738" t="s">
        <v>29</v>
      </c>
      <c r="H738" t="s">
        <v>30</v>
      </c>
      <c r="I738">
        <v>5</v>
      </c>
      <c r="J738" t="s">
        <v>55</v>
      </c>
      <c r="K738">
        <v>9</v>
      </c>
      <c r="L738" t="s">
        <v>31</v>
      </c>
      <c r="M738" s="10">
        <v>5500</v>
      </c>
      <c r="N738">
        <v>11</v>
      </c>
      <c r="O738" s="8">
        <v>60500</v>
      </c>
      <c r="P738">
        <v>83.94</v>
      </c>
      <c r="Q738" t="s">
        <v>24</v>
      </c>
      <c r="R738" t="s">
        <v>265</v>
      </c>
    </row>
    <row r="739" spans="1:18" hidden="1" x14ac:dyDescent="0.35">
      <c r="A739" t="s">
        <v>833</v>
      </c>
      <c r="B739" t="s">
        <v>834</v>
      </c>
      <c r="C739" s="1">
        <v>45689</v>
      </c>
      <c r="D739">
        <v>53</v>
      </c>
      <c r="E739" t="s">
        <v>28</v>
      </c>
      <c r="F739" t="str">
        <f>VLOOKUP(E739,'states and regions'!A$2:B$38,2,FALSE)</f>
        <v>North Central</v>
      </c>
      <c r="G739" t="s">
        <v>29</v>
      </c>
      <c r="H739" t="s">
        <v>21</v>
      </c>
      <c r="I739">
        <v>1</v>
      </c>
      <c r="J739" t="s">
        <v>37</v>
      </c>
      <c r="K739">
        <v>37</v>
      </c>
      <c r="L739" t="s">
        <v>31</v>
      </c>
      <c r="M739" s="10">
        <v>5500</v>
      </c>
      <c r="N739">
        <v>14</v>
      </c>
      <c r="O739" s="8">
        <v>77000</v>
      </c>
      <c r="P739">
        <v>56.19</v>
      </c>
      <c r="Q739" t="s">
        <v>39</v>
      </c>
    </row>
    <row r="740" spans="1:18" hidden="1" x14ac:dyDescent="0.35">
      <c r="A740" t="s">
        <v>833</v>
      </c>
      <c r="B740" t="s">
        <v>834</v>
      </c>
      <c r="C740" s="1">
        <v>45689</v>
      </c>
      <c r="D740">
        <v>53</v>
      </c>
      <c r="E740" t="s">
        <v>28</v>
      </c>
      <c r="F740" t="str">
        <f>VLOOKUP(E740,'states and regions'!A$2:B$38,2,FALSE)</f>
        <v>North Central</v>
      </c>
      <c r="G740" t="s">
        <v>41</v>
      </c>
      <c r="H740" t="s">
        <v>21</v>
      </c>
      <c r="I740">
        <v>1</v>
      </c>
      <c r="J740" t="s">
        <v>37</v>
      </c>
      <c r="K740">
        <v>37</v>
      </c>
      <c r="L740" t="s">
        <v>38</v>
      </c>
      <c r="M740" s="10">
        <v>20000</v>
      </c>
      <c r="N740">
        <v>14</v>
      </c>
      <c r="O740" s="8">
        <v>280000</v>
      </c>
      <c r="P740">
        <v>49.94</v>
      </c>
      <c r="Q740" t="s">
        <v>39</v>
      </c>
    </row>
    <row r="741" spans="1:18" hidden="1" x14ac:dyDescent="0.35">
      <c r="A741" t="s">
        <v>833</v>
      </c>
      <c r="B741" t="s">
        <v>834</v>
      </c>
      <c r="C741" s="1">
        <v>45689</v>
      </c>
      <c r="D741">
        <v>53</v>
      </c>
      <c r="E741" t="s">
        <v>28</v>
      </c>
      <c r="F741" t="str">
        <f>VLOOKUP(E741,'states and regions'!A$2:B$38,2,FALSE)</f>
        <v>North Central</v>
      </c>
      <c r="G741" t="s">
        <v>20</v>
      </c>
      <c r="H741" t="s">
        <v>21</v>
      </c>
      <c r="I741">
        <v>1</v>
      </c>
      <c r="J741" t="s">
        <v>37</v>
      </c>
      <c r="K741">
        <v>37</v>
      </c>
      <c r="L741" t="s">
        <v>46</v>
      </c>
      <c r="M741" s="10">
        <v>4500</v>
      </c>
      <c r="N741">
        <v>19</v>
      </c>
      <c r="O741" s="8">
        <v>85500</v>
      </c>
      <c r="P741">
        <v>178.42</v>
      </c>
      <c r="Q741" t="s">
        <v>39</v>
      </c>
    </row>
    <row r="742" spans="1:18" hidden="1" x14ac:dyDescent="0.35">
      <c r="A742" t="s">
        <v>835</v>
      </c>
      <c r="B742" t="s">
        <v>433</v>
      </c>
      <c r="C742" s="1">
        <v>45689</v>
      </c>
      <c r="D742">
        <v>16</v>
      </c>
      <c r="E742" t="s">
        <v>110</v>
      </c>
      <c r="F742" t="str">
        <f>VLOOKUP(E742,'states and regions'!A$2:B$38,2,FALSE)</f>
        <v>North Central</v>
      </c>
      <c r="G742" t="s">
        <v>29</v>
      </c>
      <c r="H742" t="s">
        <v>21</v>
      </c>
      <c r="I742">
        <v>5</v>
      </c>
      <c r="J742" t="s">
        <v>55</v>
      </c>
      <c r="K742">
        <v>3</v>
      </c>
      <c r="L742" t="s">
        <v>83</v>
      </c>
      <c r="M742" s="10">
        <v>1000</v>
      </c>
      <c r="N742">
        <v>8</v>
      </c>
      <c r="O742" s="8">
        <v>8000</v>
      </c>
      <c r="P742">
        <v>90.76</v>
      </c>
      <c r="Q742" t="s">
        <v>24</v>
      </c>
      <c r="R742" t="s">
        <v>25</v>
      </c>
    </row>
    <row r="743" spans="1:18" hidden="1" x14ac:dyDescent="0.35">
      <c r="A743" t="s">
        <v>836</v>
      </c>
      <c r="B743" t="s">
        <v>837</v>
      </c>
      <c r="C743" s="1">
        <v>45717</v>
      </c>
      <c r="D743">
        <v>17</v>
      </c>
      <c r="E743" t="s">
        <v>110</v>
      </c>
      <c r="F743" t="str">
        <f>VLOOKUP(E743,'states and regions'!A$2:B$38,2,FALSE)</f>
        <v>North Central</v>
      </c>
      <c r="G743" t="s">
        <v>29</v>
      </c>
      <c r="H743" t="s">
        <v>21</v>
      </c>
      <c r="I743">
        <v>3</v>
      </c>
      <c r="J743" t="s">
        <v>50</v>
      </c>
      <c r="K743">
        <v>9</v>
      </c>
      <c r="L743" t="s">
        <v>40</v>
      </c>
      <c r="M743" s="10">
        <v>500</v>
      </c>
      <c r="N743">
        <v>15</v>
      </c>
      <c r="O743" s="8">
        <v>7500</v>
      </c>
      <c r="P743">
        <v>32.78</v>
      </c>
      <c r="Q743" t="s">
        <v>24</v>
      </c>
      <c r="R743" t="s">
        <v>76</v>
      </c>
    </row>
    <row r="744" spans="1:18" hidden="1" x14ac:dyDescent="0.35">
      <c r="A744" t="s">
        <v>838</v>
      </c>
      <c r="B744" t="s">
        <v>839</v>
      </c>
      <c r="C744" s="1">
        <v>45689</v>
      </c>
      <c r="D744">
        <v>74</v>
      </c>
      <c r="E744" t="s">
        <v>35</v>
      </c>
      <c r="F744" t="str">
        <f>VLOOKUP(E744,'states and regions'!A$2:B$38,2,FALSE)</f>
        <v>North West</v>
      </c>
      <c r="G744" t="s">
        <v>29</v>
      </c>
      <c r="H744" t="s">
        <v>21</v>
      </c>
      <c r="I744">
        <v>2</v>
      </c>
      <c r="J744" t="s">
        <v>22</v>
      </c>
      <c r="K744">
        <v>56</v>
      </c>
      <c r="L744" t="s">
        <v>102</v>
      </c>
      <c r="M744" s="10">
        <v>900</v>
      </c>
      <c r="N744">
        <v>3</v>
      </c>
      <c r="O744" s="8">
        <v>2700</v>
      </c>
      <c r="P744">
        <v>172.15</v>
      </c>
      <c r="Q744" t="s">
        <v>39</v>
      </c>
    </row>
    <row r="745" spans="1:18" hidden="1" x14ac:dyDescent="0.35">
      <c r="A745" t="s">
        <v>838</v>
      </c>
      <c r="B745" t="s">
        <v>839</v>
      </c>
      <c r="C745" s="1">
        <v>45689</v>
      </c>
      <c r="D745">
        <v>74</v>
      </c>
      <c r="E745" t="s">
        <v>35</v>
      </c>
      <c r="F745" t="str">
        <f>VLOOKUP(E745,'states and regions'!A$2:B$38,2,FALSE)</f>
        <v>North West</v>
      </c>
      <c r="G745" t="s">
        <v>36</v>
      </c>
      <c r="H745" t="s">
        <v>21</v>
      </c>
      <c r="I745">
        <v>2</v>
      </c>
      <c r="J745" t="s">
        <v>22</v>
      </c>
      <c r="K745">
        <v>56</v>
      </c>
      <c r="L745" t="s">
        <v>105</v>
      </c>
      <c r="M745" s="10">
        <v>75000</v>
      </c>
      <c r="N745">
        <v>11</v>
      </c>
      <c r="O745" s="8">
        <v>825000</v>
      </c>
      <c r="P745">
        <v>178.74</v>
      </c>
      <c r="Q745" t="s">
        <v>39</v>
      </c>
    </row>
    <row r="746" spans="1:18" hidden="1" x14ac:dyDescent="0.35">
      <c r="A746" t="s">
        <v>840</v>
      </c>
      <c r="B746" t="s">
        <v>841</v>
      </c>
      <c r="C746" s="1">
        <v>45717</v>
      </c>
      <c r="D746">
        <v>20</v>
      </c>
      <c r="E746" t="s">
        <v>101</v>
      </c>
      <c r="F746" t="str">
        <f>VLOOKUP(E746,'states and regions'!A$2:B$38,2,FALSE)</f>
        <v>South South</v>
      </c>
      <c r="G746" t="s">
        <v>41</v>
      </c>
      <c r="H746" t="s">
        <v>30</v>
      </c>
      <c r="I746">
        <v>5</v>
      </c>
      <c r="J746" t="s">
        <v>55</v>
      </c>
      <c r="K746">
        <v>49</v>
      </c>
      <c r="L746" t="s">
        <v>62</v>
      </c>
      <c r="M746" s="10">
        <v>24000</v>
      </c>
      <c r="N746">
        <v>2</v>
      </c>
      <c r="O746" s="8">
        <v>48000</v>
      </c>
      <c r="P746">
        <v>176.23</v>
      </c>
      <c r="Q746" t="s">
        <v>39</v>
      </c>
    </row>
    <row r="747" spans="1:18" hidden="1" x14ac:dyDescent="0.35">
      <c r="A747" t="s">
        <v>842</v>
      </c>
      <c r="B747" t="s">
        <v>843</v>
      </c>
      <c r="C747" s="1">
        <v>45717</v>
      </c>
      <c r="D747">
        <v>62</v>
      </c>
      <c r="E747" t="s">
        <v>49</v>
      </c>
      <c r="F747" t="str">
        <f>VLOOKUP(E747,'states and regions'!A$2:B$38,2,FALSE)</f>
        <v>South West</v>
      </c>
      <c r="G747" t="s">
        <v>36</v>
      </c>
      <c r="H747" t="s">
        <v>21</v>
      </c>
      <c r="I747">
        <v>4</v>
      </c>
      <c r="J747" t="s">
        <v>114</v>
      </c>
      <c r="K747">
        <v>25</v>
      </c>
      <c r="L747" t="s">
        <v>38</v>
      </c>
      <c r="M747" s="10">
        <v>20000</v>
      </c>
      <c r="N747">
        <v>7</v>
      </c>
      <c r="O747" s="8">
        <v>140000</v>
      </c>
      <c r="P747">
        <v>112.37</v>
      </c>
      <c r="Q747" t="s">
        <v>39</v>
      </c>
    </row>
    <row r="748" spans="1:18" hidden="1" x14ac:dyDescent="0.35">
      <c r="A748" t="s">
        <v>842</v>
      </c>
      <c r="B748" t="s">
        <v>843</v>
      </c>
      <c r="C748" s="1">
        <v>45717</v>
      </c>
      <c r="D748">
        <v>62</v>
      </c>
      <c r="E748" t="s">
        <v>49</v>
      </c>
      <c r="F748" t="str">
        <f>VLOOKUP(E748,'states and regions'!A$2:B$38,2,FALSE)</f>
        <v>South West</v>
      </c>
      <c r="G748" t="s">
        <v>41</v>
      </c>
      <c r="H748" t="s">
        <v>21</v>
      </c>
      <c r="I748">
        <v>4</v>
      </c>
      <c r="J748" t="s">
        <v>114</v>
      </c>
      <c r="K748">
        <v>25</v>
      </c>
      <c r="L748" t="s">
        <v>38</v>
      </c>
      <c r="M748" s="10">
        <v>20000</v>
      </c>
      <c r="N748">
        <v>8</v>
      </c>
      <c r="O748" s="8">
        <v>160000</v>
      </c>
      <c r="P748">
        <v>196.26</v>
      </c>
      <c r="Q748" t="s">
        <v>39</v>
      </c>
    </row>
    <row r="749" spans="1:18" hidden="1" x14ac:dyDescent="0.35">
      <c r="A749" t="s">
        <v>844</v>
      </c>
      <c r="B749" t="s">
        <v>845</v>
      </c>
      <c r="C749" s="1">
        <v>45689</v>
      </c>
      <c r="D749">
        <v>30</v>
      </c>
      <c r="E749" t="s">
        <v>213</v>
      </c>
      <c r="F749" t="str">
        <f>VLOOKUP(E749,'states and regions'!A$2:B$38,2,FALSE)</f>
        <v>North East</v>
      </c>
      <c r="G749" t="s">
        <v>29</v>
      </c>
      <c r="H749" t="s">
        <v>21</v>
      </c>
      <c r="I749">
        <v>3</v>
      </c>
      <c r="J749" t="s">
        <v>50</v>
      </c>
      <c r="K749">
        <v>49</v>
      </c>
      <c r="L749" t="s">
        <v>102</v>
      </c>
      <c r="M749" s="10">
        <v>900</v>
      </c>
      <c r="N749">
        <v>12</v>
      </c>
      <c r="O749" s="8">
        <v>10800</v>
      </c>
      <c r="P749">
        <v>13.14</v>
      </c>
      <c r="Q749" t="s">
        <v>39</v>
      </c>
    </row>
    <row r="750" spans="1:18" hidden="1" x14ac:dyDescent="0.35">
      <c r="A750" t="s">
        <v>844</v>
      </c>
      <c r="B750" t="s">
        <v>845</v>
      </c>
      <c r="C750" s="1">
        <v>45689</v>
      </c>
      <c r="D750">
        <v>30</v>
      </c>
      <c r="E750" t="s">
        <v>213</v>
      </c>
      <c r="F750" t="str">
        <f>VLOOKUP(E750,'states and regions'!A$2:B$38,2,FALSE)</f>
        <v>North East</v>
      </c>
      <c r="G750" t="s">
        <v>20</v>
      </c>
      <c r="H750" t="s">
        <v>21</v>
      </c>
      <c r="I750">
        <v>3</v>
      </c>
      <c r="J750" t="s">
        <v>50</v>
      </c>
      <c r="K750">
        <v>49</v>
      </c>
      <c r="L750" t="s">
        <v>23</v>
      </c>
      <c r="M750" s="10">
        <v>35000</v>
      </c>
      <c r="N750">
        <v>17</v>
      </c>
      <c r="O750" s="8">
        <v>595000</v>
      </c>
      <c r="P750">
        <v>97.5</v>
      </c>
      <c r="Q750" t="s">
        <v>39</v>
      </c>
    </row>
    <row r="751" spans="1:18" hidden="1" x14ac:dyDescent="0.35">
      <c r="A751" t="s">
        <v>846</v>
      </c>
      <c r="B751" t="s">
        <v>847</v>
      </c>
      <c r="C751" s="1">
        <v>45717</v>
      </c>
      <c r="D751">
        <v>76</v>
      </c>
      <c r="E751" t="s">
        <v>86</v>
      </c>
      <c r="F751" t="str">
        <f>VLOOKUP(E751,'states and regions'!A$2:B$38,2,FALSE)</f>
        <v>North East</v>
      </c>
      <c r="G751" t="s">
        <v>41</v>
      </c>
      <c r="H751" t="s">
        <v>30</v>
      </c>
      <c r="I751">
        <v>1</v>
      </c>
      <c r="J751" t="s">
        <v>37</v>
      </c>
      <c r="K751">
        <v>29</v>
      </c>
      <c r="L751" t="s">
        <v>71</v>
      </c>
      <c r="M751" s="10">
        <v>14500</v>
      </c>
      <c r="N751">
        <v>10</v>
      </c>
      <c r="O751" s="8">
        <v>145000</v>
      </c>
      <c r="P751">
        <v>179.64</v>
      </c>
      <c r="Q751" t="s">
        <v>24</v>
      </c>
      <c r="R751" t="s">
        <v>167</v>
      </c>
    </row>
    <row r="752" spans="1:18" hidden="1" x14ac:dyDescent="0.35">
      <c r="A752" t="s">
        <v>848</v>
      </c>
      <c r="B752" t="s">
        <v>849</v>
      </c>
      <c r="C752" s="1">
        <v>45689</v>
      </c>
      <c r="D752">
        <v>29</v>
      </c>
      <c r="E752" t="s">
        <v>28</v>
      </c>
      <c r="F752" t="str">
        <f>VLOOKUP(E752,'states and regions'!A$2:B$38,2,FALSE)</f>
        <v>North Central</v>
      </c>
      <c r="G752" t="s">
        <v>41</v>
      </c>
      <c r="H752" t="s">
        <v>30</v>
      </c>
      <c r="I752">
        <v>4</v>
      </c>
      <c r="J752" t="s">
        <v>114</v>
      </c>
      <c r="K752">
        <v>8</v>
      </c>
      <c r="L752" t="s">
        <v>62</v>
      </c>
      <c r="M752" s="10">
        <v>24000</v>
      </c>
      <c r="N752">
        <v>16</v>
      </c>
      <c r="O752" s="8">
        <v>384000</v>
      </c>
      <c r="P752">
        <v>186.38</v>
      </c>
      <c r="Q752" t="s">
        <v>24</v>
      </c>
      <c r="R752" t="s">
        <v>265</v>
      </c>
    </row>
    <row r="753" spans="1:18" hidden="1" x14ac:dyDescent="0.35">
      <c r="A753" t="s">
        <v>848</v>
      </c>
      <c r="B753" t="s">
        <v>849</v>
      </c>
      <c r="C753" s="1">
        <v>45689</v>
      </c>
      <c r="D753">
        <v>29</v>
      </c>
      <c r="E753" t="s">
        <v>28</v>
      </c>
      <c r="F753" t="str">
        <f>VLOOKUP(E753,'states and regions'!A$2:B$38,2,FALSE)</f>
        <v>North Central</v>
      </c>
      <c r="G753" t="s">
        <v>20</v>
      </c>
      <c r="H753" t="s">
        <v>30</v>
      </c>
      <c r="I753">
        <v>4</v>
      </c>
      <c r="J753" t="s">
        <v>114</v>
      </c>
      <c r="K753">
        <v>8</v>
      </c>
      <c r="L753" t="s">
        <v>51</v>
      </c>
      <c r="M753" s="10">
        <v>9000</v>
      </c>
      <c r="N753">
        <v>1</v>
      </c>
      <c r="O753" s="8">
        <v>9000</v>
      </c>
      <c r="P753">
        <v>84.32</v>
      </c>
      <c r="Q753" t="s">
        <v>24</v>
      </c>
      <c r="R753" t="s">
        <v>265</v>
      </c>
    </row>
    <row r="754" spans="1:18" hidden="1" x14ac:dyDescent="0.35">
      <c r="A754" t="s">
        <v>848</v>
      </c>
      <c r="B754" t="s">
        <v>849</v>
      </c>
      <c r="C754" s="1">
        <v>45689</v>
      </c>
      <c r="D754">
        <v>29</v>
      </c>
      <c r="E754" t="s">
        <v>28</v>
      </c>
      <c r="F754" t="str">
        <f>VLOOKUP(E754,'states and regions'!A$2:B$38,2,FALSE)</f>
        <v>North Central</v>
      </c>
      <c r="G754" t="s">
        <v>36</v>
      </c>
      <c r="H754" t="s">
        <v>30</v>
      </c>
      <c r="I754">
        <v>4</v>
      </c>
      <c r="J754" t="s">
        <v>114</v>
      </c>
      <c r="K754">
        <v>8</v>
      </c>
      <c r="L754" t="s">
        <v>62</v>
      </c>
      <c r="M754" s="10">
        <v>24000</v>
      </c>
      <c r="N754">
        <v>1</v>
      </c>
      <c r="O754" s="8">
        <v>24000</v>
      </c>
      <c r="P754">
        <v>38.22</v>
      </c>
      <c r="Q754" t="s">
        <v>24</v>
      </c>
      <c r="R754" t="s">
        <v>265</v>
      </c>
    </row>
    <row r="755" spans="1:18" hidden="1" x14ac:dyDescent="0.35">
      <c r="A755" t="s">
        <v>850</v>
      </c>
      <c r="B755" t="s">
        <v>851</v>
      </c>
      <c r="C755" s="1">
        <v>45717</v>
      </c>
      <c r="D755">
        <v>58</v>
      </c>
      <c r="E755" t="s">
        <v>110</v>
      </c>
      <c r="F755" t="str">
        <f>VLOOKUP(E755,'states and regions'!A$2:B$38,2,FALSE)</f>
        <v>North Central</v>
      </c>
      <c r="G755" t="s">
        <v>29</v>
      </c>
      <c r="H755" t="s">
        <v>30</v>
      </c>
      <c r="I755">
        <v>4</v>
      </c>
      <c r="J755" t="s">
        <v>114</v>
      </c>
      <c r="K755">
        <v>42</v>
      </c>
      <c r="L755" t="s">
        <v>164</v>
      </c>
      <c r="M755" s="10">
        <v>600</v>
      </c>
      <c r="N755">
        <v>10</v>
      </c>
      <c r="O755" s="8">
        <v>6000</v>
      </c>
      <c r="P755">
        <v>179.71</v>
      </c>
      <c r="Q755" t="s">
        <v>39</v>
      </c>
    </row>
    <row r="756" spans="1:18" hidden="1" x14ac:dyDescent="0.35">
      <c r="A756" t="s">
        <v>850</v>
      </c>
      <c r="B756" t="s">
        <v>851</v>
      </c>
      <c r="C756" s="1">
        <v>45717</v>
      </c>
      <c r="D756">
        <v>58</v>
      </c>
      <c r="E756" t="s">
        <v>110</v>
      </c>
      <c r="F756" t="str">
        <f>VLOOKUP(E756,'states and regions'!A$2:B$38,2,FALSE)</f>
        <v>North Central</v>
      </c>
      <c r="G756" t="s">
        <v>20</v>
      </c>
      <c r="H756" t="s">
        <v>30</v>
      </c>
      <c r="I756">
        <v>4</v>
      </c>
      <c r="J756" t="s">
        <v>114</v>
      </c>
      <c r="K756">
        <v>42</v>
      </c>
      <c r="L756" t="s">
        <v>46</v>
      </c>
      <c r="M756" s="10">
        <v>4500</v>
      </c>
      <c r="N756">
        <v>8</v>
      </c>
      <c r="O756" s="8">
        <v>36000</v>
      </c>
      <c r="P756">
        <v>157.96</v>
      </c>
      <c r="Q756" t="s">
        <v>39</v>
      </c>
    </row>
    <row r="757" spans="1:18" hidden="1" x14ac:dyDescent="0.35">
      <c r="A757" t="s">
        <v>850</v>
      </c>
      <c r="B757" t="s">
        <v>851</v>
      </c>
      <c r="C757" s="1">
        <v>45717</v>
      </c>
      <c r="D757">
        <v>58</v>
      </c>
      <c r="E757" t="s">
        <v>110</v>
      </c>
      <c r="F757" t="str">
        <f>VLOOKUP(E757,'states and regions'!A$2:B$38,2,FALSE)</f>
        <v>North Central</v>
      </c>
      <c r="G757" t="s">
        <v>36</v>
      </c>
      <c r="H757" t="s">
        <v>30</v>
      </c>
      <c r="I757">
        <v>4</v>
      </c>
      <c r="J757" t="s">
        <v>114</v>
      </c>
      <c r="K757">
        <v>42</v>
      </c>
      <c r="L757" t="s">
        <v>57</v>
      </c>
      <c r="M757" s="10">
        <v>150000</v>
      </c>
      <c r="N757">
        <v>10</v>
      </c>
      <c r="O757" s="8">
        <v>1500000</v>
      </c>
      <c r="P757">
        <v>74.69</v>
      </c>
      <c r="Q757" t="s">
        <v>39</v>
      </c>
    </row>
    <row r="758" spans="1:18" hidden="1" x14ac:dyDescent="0.35">
      <c r="A758" t="s">
        <v>852</v>
      </c>
      <c r="B758" t="s">
        <v>853</v>
      </c>
      <c r="C758" s="1">
        <v>45689</v>
      </c>
      <c r="D758">
        <v>34</v>
      </c>
      <c r="E758" t="s">
        <v>152</v>
      </c>
      <c r="F758" t="str">
        <f>VLOOKUP(E758,'states and regions'!A$2:B$38,2,FALSE)</f>
        <v>South West</v>
      </c>
      <c r="G758" t="s">
        <v>36</v>
      </c>
      <c r="H758" t="s">
        <v>30</v>
      </c>
      <c r="I758">
        <v>5</v>
      </c>
      <c r="J758" t="s">
        <v>55</v>
      </c>
      <c r="K758">
        <v>30</v>
      </c>
      <c r="L758" t="s">
        <v>65</v>
      </c>
      <c r="M758" s="10">
        <v>30000</v>
      </c>
      <c r="N758">
        <v>4</v>
      </c>
      <c r="O758" s="8">
        <v>120000</v>
      </c>
      <c r="P758">
        <v>32.67</v>
      </c>
      <c r="Q758" t="s">
        <v>39</v>
      </c>
    </row>
    <row r="759" spans="1:18" hidden="1" x14ac:dyDescent="0.35">
      <c r="A759" t="s">
        <v>852</v>
      </c>
      <c r="B759" t="s">
        <v>853</v>
      </c>
      <c r="C759" s="1">
        <v>45689</v>
      </c>
      <c r="D759">
        <v>34</v>
      </c>
      <c r="E759" t="s">
        <v>152</v>
      </c>
      <c r="F759" t="str">
        <f>VLOOKUP(E759,'states and regions'!A$2:B$38,2,FALSE)</f>
        <v>South West</v>
      </c>
      <c r="G759" t="s">
        <v>41</v>
      </c>
      <c r="H759" t="s">
        <v>30</v>
      </c>
      <c r="I759">
        <v>5</v>
      </c>
      <c r="J759" t="s">
        <v>55</v>
      </c>
      <c r="K759">
        <v>30</v>
      </c>
      <c r="L759" t="s">
        <v>42</v>
      </c>
      <c r="M759" s="10">
        <v>9000</v>
      </c>
      <c r="N759">
        <v>19</v>
      </c>
      <c r="O759" s="8">
        <v>171000</v>
      </c>
      <c r="P759">
        <v>198.76</v>
      </c>
      <c r="Q759" t="s">
        <v>39</v>
      </c>
    </row>
    <row r="760" spans="1:18" hidden="1" x14ac:dyDescent="0.35">
      <c r="A760" t="s">
        <v>852</v>
      </c>
      <c r="B760" t="s">
        <v>853</v>
      </c>
      <c r="C760" s="1">
        <v>45689</v>
      </c>
      <c r="D760">
        <v>34</v>
      </c>
      <c r="E760" t="s">
        <v>152</v>
      </c>
      <c r="F760" t="str">
        <f>VLOOKUP(E760,'states and regions'!A$2:B$38,2,FALSE)</f>
        <v>South West</v>
      </c>
      <c r="G760" t="s">
        <v>29</v>
      </c>
      <c r="H760" t="s">
        <v>30</v>
      </c>
      <c r="I760">
        <v>5</v>
      </c>
      <c r="J760" t="s">
        <v>55</v>
      </c>
      <c r="K760">
        <v>30</v>
      </c>
      <c r="L760" t="s">
        <v>164</v>
      </c>
      <c r="M760" s="10">
        <v>600</v>
      </c>
      <c r="N760">
        <v>12</v>
      </c>
      <c r="O760" s="8">
        <v>7200</v>
      </c>
      <c r="P760">
        <v>88.46</v>
      </c>
      <c r="Q760" t="s">
        <v>39</v>
      </c>
    </row>
    <row r="761" spans="1:18" hidden="1" x14ac:dyDescent="0.35">
      <c r="A761" t="s">
        <v>854</v>
      </c>
      <c r="B761" t="s">
        <v>855</v>
      </c>
      <c r="C761" s="1">
        <v>45689</v>
      </c>
      <c r="D761">
        <v>42</v>
      </c>
      <c r="E761" t="s">
        <v>128</v>
      </c>
      <c r="F761" t="str">
        <f>VLOOKUP(E761,'states and regions'!A$2:B$38,2,FALSE)</f>
        <v>South South</v>
      </c>
      <c r="G761" t="s">
        <v>36</v>
      </c>
      <c r="H761" t="s">
        <v>30</v>
      </c>
      <c r="I761">
        <v>3</v>
      </c>
      <c r="J761" t="s">
        <v>50</v>
      </c>
      <c r="K761">
        <v>23</v>
      </c>
      <c r="L761" t="s">
        <v>38</v>
      </c>
      <c r="M761" s="10">
        <v>20000</v>
      </c>
      <c r="N761">
        <v>13</v>
      </c>
      <c r="O761" s="8">
        <v>260000</v>
      </c>
      <c r="P761">
        <v>184.13</v>
      </c>
      <c r="Q761" t="s">
        <v>39</v>
      </c>
    </row>
    <row r="762" spans="1:18" hidden="1" x14ac:dyDescent="0.35">
      <c r="A762" t="s">
        <v>856</v>
      </c>
      <c r="B762" t="s">
        <v>857</v>
      </c>
      <c r="C762" s="1">
        <v>45658</v>
      </c>
      <c r="D762">
        <v>34</v>
      </c>
      <c r="E762" t="s">
        <v>35</v>
      </c>
      <c r="F762" t="str">
        <f>VLOOKUP(E762,'states and regions'!A$2:B$38,2,FALSE)</f>
        <v>North West</v>
      </c>
      <c r="G762" t="s">
        <v>36</v>
      </c>
      <c r="H762" t="s">
        <v>30</v>
      </c>
      <c r="I762">
        <v>5</v>
      </c>
      <c r="J762" t="s">
        <v>55</v>
      </c>
      <c r="K762">
        <v>10</v>
      </c>
      <c r="L762" t="s">
        <v>62</v>
      </c>
      <c r="M762" s="10">
        <v>24000</v>
      </c>
      <c r="N762">
        <v>19</v>
      </c>
      <c r="O762" s="8">
        <v>456000</v>
      </c>
      <c r="P762">
        <v>193.94</v>
      </c>
      <c r="Q762" t="s">
        <v>39</v>
      </c>
    </row>
    <row r="763" spans="1:18" hidden="1" x14ac:dyDescent="0.35">
      <c r="A763" t="s">
        <v>856</v>
      </c>
      <c r="B763" t="s">
        <v>857</v>
      </c>
      <c r="C763" s="1">
        <v>45658</v>
      </c>
      <c r="D763">
        <v>34</v>
      </c>
      <c r="E763" t="s">
        <v>35</v>
      </c>
      <c r="F763" t="str">
        <f>VLOOKUP(E763,'states and regions'!A$2:B$38,2,FALSE)</f>
        <v>North West</v>
      </c>
      <c r="G763" t="s">
        <v>20</v>
      </c>
      <c r="H763" t="s">
        <v>30</v>
      </c>
      <c r="I763">
        <v>5</v>
      </c>
      <c r="J763" t="s">
        <v>55</v>
      </c>
      <c r="K763">
        <v>10</v>
      </c>
      <c r="L763" t="s">
        <v>46</v>
      </c>
      <c r="M763" s="10">
        <v>4500</v>
      </c>
      <c r="N763">
        <v>15</v>
      </c>
      <c r="O763" s="8">
        <v>67500</v>
      </c>
      <c r="P763">
        <v>160.02000000000001</v>
      </c>
      <c r="Q763" t="s">
        <v>39</v>
      </c>
    </row>
    <row r="764" spans="1:18" hidden="1" x14ac:dyDescent="0.35">
      <c r="A764" t="s">
        <v>858</v>
      </c>
      <c r="B764" t="s">
        <v>859</v>
      </c>
      <c r="C764" s="1">
        <v>45658</v>
      </c>
      <c r="D764">
        <v>30</v>
      </c>
      <c r="E764" t="s">
        <v>213</v>
      </c>
      <c r="F764" t="str">
        <f>VLOOKUP(E764,'states and regions'!A$2:B$38,2,FALSE)</f>
        <v>North East</v>
      </c>
      <c r="G764" t="s">
        <v>29</v>
      </c>
      <c r="H764" t="s">
        <v>21</v>
      </c>
      <c r="I764">
        <v>3</v>
      </c>
      <c r="J764" t="s">
        <v>50</v>
      </c>
      <c r="K764">
        <v>9</v>
      </c>
      <c r="L764" t="s">
        <v>56</v>
      </c>
      <c r="M764" s="10">
        <v>3500</v>
      </c>
      <c r="N764">
        <v>2</v>
      </c>
      <c r="O764" s="8">
        <v>7000</v>
      </c>
      <c r="P764">
        <v>18.95</v>
      </c>
      <c r="Q764" t="s">
        <v>24</v>
      </c>
      <c r="R764" t="s">
        <v>25</v>
      </c>
    </row>
    <row r="765" spans="1:18" hidden="1" x14ac:dyDescent="0.35">
      <c r="A765" t="s">
        <v>860</v>
      </c>
      <c r="B765" t="s">
        <v>861</v>
      </c>
      <c r="C765" s="1">
        <v>45658</v>
      </c>
      <c r="D765">
        <v>44</v>
      </c>
      <c r="E765" t="s">
        <v>192</v>
      </c>
      <c r="F765" t="str">
        <f>VLOOKUP(E765,'states and regions'!A$2:B$38,2,FALSE)</f>
        <v>South South</v>
      </c>
      <c r="G765" t="s">
        <v>41</v>
      </c>
      <c r="H765" t="s">
        <v>21</v>
      </c>
      <c r="I765">
        <v>5</v>
      </c>
      <c r="J765" t="s">
        <v>55</v>
      </c>
      <c r="K765">
        <v>2</v>
      </c>
      <c r="L765" t="s">
        <v>38</v>
      </c>
      <c r="M765" s="10">
        <v>20000</v>
      </c>
      <c r="N765">
        <v>20</v>
      </c>
      <c r="O765" s="8">
        <v>400000</v>
      </c>
      <c r="P765">
        <v>98.35</v>
      </c>
      <c r="Q765" t="s">
        <v>39</v>
      </c>
    </row>
    <row r="766" spans="1:18" hidden="1" x14ac:dyDescent="0.35">
      <c r="A766" t="s">
        <v>860</v>
      </c>
      <c r="B766" t="s">
        <v>861</v>
      </c>
      <c r="C766" s="1">
        <v>45658</v>
      </c>
      <c r="D766">
        <v>44</v>
      </c>
      <c r="E766" t="s">
        <v>192</v>
      </c>
      <c r="F766" t="str">
        <f>VLOOKUP(E766,'states and regions'!A$2:B$38,2,FALSE)</f>
        <v>South South</v>
      </c>
      <c r="G766" t="s">
        <v>36</v>
      </c>
      <c r="H766" t="s">
        <v>21</v>
      </c>
      <c r="I766">
        <v>5</v>
      </c>
      <c r="J766" t="s">
        <v>55</v>
      </c>
      <c r="K766">
        <v>2</v>
      </c>
      <c r="L766" t="s">
        <v>42</v>
      </c>
      <c r="M766" s="10">
        <v>9000</v>
      </c>
      <c r="N766">
        <v>12</v>
      </c>
      <c r="O766" s="8">
        <v>108000</v>
      </c>
      <c r="P766">
        <v>181.74</v>
      </c>
      <c r="Q766" t="s">
        <v>39</v>
      </c>
    </row>
    <row r="767" spans="1:18" hidden="1" x14ac:dyDescent="0.35">
      <c r="A767" t="s">
        <v>860</v>
      </c>
      <c r="B767" t="s">
        <v>861</v>
      </c>
      <c r="C767" s="1">
        <v>45658</v>
      </c>
      <c r="D767">
        <v>44</v>
      </c>
      <c r="E767" t="s">
        <v>192</v>
      </c>
      <c r="F767" t="str">
        <f>VLOOKUP(E767,'states and regions'!A$2:B$38,2,FALSE)</f>
        <v>South South</v>
      </c>
      <c r="G767" t="s">
        <v>20</v>
      </c>
      <c r="H767" t="s">
        <v>21</v>
      </c>
      <c r="I767">
        <v>5</v>
      </c>
      <c r="J767" t="s">
        <v>55</v>
      </c>
      <c r="K767">
        <v>2</v>
      </c>
      <c r="L767" t="s">
        <v>23</v>
      </c>
      <c r="M767" s="10">
        <v>35000</v>
      </c>
      <c r="N767">
        <v>14</v>
      </c>
      <c r="O767" s="8">
        <v>490000</v>
      </c>
      <c r="P767">
        <v>30.02</v>
      </c>
      <c r="Q767" t="s">
        <v>39</v>
      </c>
    </row>
    <row r="768" spans="1:18" hidden="1" x14ac:dyDescent="0.35">
      <c r="A768" t="s">
        <v>862</v>
      </c>
      <c r="B768" t="s">
        <v>863</v>
      </c>
      <c r="C768" s="1">
        <v>45717</v>
      </c>
      <c r="D768">
        <v>65</v>
      </c>
      <c r="E768" t="s">
        <v>45</v>
      </c>
      <c r="F768" t="str">
        <f>VLOOKUP(E768,'states and regions'!A$2:B$38,2,FALSE)</f>
        <v>North East</v>
      </c>
      <c r="G768" t="s">
        <v>41</v>
      </c>
      <c r="H768" t="s">
        <v>21</v>
      </c>
      <c r="I768">
        <v>3</v>
      </c>
      <c r="J768" t="s">
        <v>50</v>
      </c>
      <c r="K768">
        <v>19</v>
      </c>
      <c r="L768" t="s">
        <v>71</v>
      </c>
      <c r="M768" s="10">
        <v>14500</v>
      </c>
      <c r="N768">
        <v>14</v>
      </c>
      <c r="O768" s="8">
        <v>203000</v>
      </c>
      <c r="P768">
        <v>148.43</v>
      </c>
      <c r="Q768" t="s">
        <v>39</v>
      </c>
    </row>
    <row r="769" spans="1:18" hidden="1" x14ac:dyDescent="0.35">
      <c r="A769" t="s">
        <v>862</v>
      </c>
      <c r="B769" t="s">
        <v>863</v>
      </c>
      <c r="C769" s="1">
        <v>45717</v>
      </c>
      <c r="D769">
        <v>65</v>
      </c>
      <c r="E769" t="s">
        <v>45</v>
      </c>
      <c r="F769" t="str">
        <f>VLOOKUP(E769,'states and regions'!A$2:B$38,2,FALSE)</f>
        <v>North East</v>
      </c>
      <c r="G769" t="s">
        <v>29</v>
      </c>
      <c r="H769" t="s">
        <v>21</v>
      </c>
      <c r="I769">
        <v>3</v>
      </c>
      <c r="J769" t="s">
        <v>50</v>
      </c>
      <c r="K769">
        <v>19</v>
      </c>
      <c r="L769" t="s">
        <v>31</v>
      </c>
      <c r="M769" s="10">
        <v>5500</v>
      </c>
      <c r="N769">
        <v>14</v>
      </c>
      <c r="O769" s="8">
        <v>77000</v>
      </c>
      <c r="P769">
        <v>58.08</v>
      </c>
      <c r="Q769" t="s">
        <v>39</v>
      </c>
    </row>
    <row r="770" spans="1:18" hidden="1" x14ac:dyDescent="0.35">
      <c r="A770" t="s">
        <v>864</v>
      </c>
      <c r="B770" t="s">
        <v>865</v>
      </c>
      <c r="C770" s="1">
        <v>45717</v>
      </c>
      <c r="D770">
        <v>33</v>
      </c>
      <c r="E770" t="s">
        <v>299</v>
      </c>
      <c r="F770" t="str">
        <f>VLOOKUP(E770,'states and regions'!A$2:B$38,2,FALSE)</f>
        <v>North West</v>
      </c>
      <c r="G770" t="s">
        <v>36</v>
      </c>
      <c r="H770" t="s">
        <v>21</v>
      </c>
      <c r="I770">
        <v>4</v>
      </c>
      <c r="J770" t="s">
        <v>114</v>
      </c>
      <c r="K770">
        <v>14</v>
      </c>
      <c r="L770" t="s">
        <v>38</v>
      </c>
      <c r="M770" s="10">
        <v>20000</v>
      </c>
      <c r="N770">
        <v>9</v>
      </c>
      <c r="O770" s="8">
        <v>180000</v>
      </c>
      <c r="P770">
        <v>1.82</v>
      </c>
      <c r="Q770" t="s">
        <v>39</v>
      </c>
    </row>
    <row r="771" spans="1:18" hidden="1" x14ac:dyDescent="0.35">
      <c r="A771" t="s">
        <v>864</v>
      </c>
      <c r="B771" t="s">
        <v>865</v>
      </c>
      <c r="C771" s="1">
        <v>45717</v>
      </c>
      <c r="D771">
        <v>33</v>
      </c>
      <c r="E771" t="s">
        <v>299</v>
      </c>
      <c r="F771" t="str">
        <f>VLOOKUP(E771,'states and regions'!A$2:B$38,2,FALSE)</f>
        <v>North West</v>
      </c>
      <c r="G771" t="s">
        <v>41</v>
      </c>
      <c r="H771" t="s">
        <v>21</v>
      </c>
      <c r="I771">
        <v>4</v>
      </c>
      <c r="J771" t="s">
        <v>114</v>
      </c>
      <c r="K771">
        <v>14</v>
      </c>
      <c r="L771" t="s">
        <v>71</v>
      </c>
      <c r="M771" s="10">
        <v>14500</v>
      </c>
      <c r="N771">
        <v>15</v>
      </c>
      <c r="O771" s="8">
        <v>217500</v>
      </c>
      <c r="P771">
        <v>35.39</v>
      </c>
      <c r="Q771" t="s">
        <v>39</v>
      </c>
    </row>
    <row r="772" spans="1:18" hidden="1" x14ac:dyDescent="0.35">
      <c r="A772" t="s">
        <v>864</v>
      </c>
      <c r="B772" t="s">
        <v>865</v>
      </c>
      <c r="C772" s="1">
        <v>45717</v>
      </c>
      <c r="D772">
        <v>33</v>
      </c>
      <c r="E772" t="s">
        <v>299</v>
      </c>
      <c r="F772" t="str">
        <f>VLOOKUP(E772,'states and regions'!A$2:B$38,2,FALSE)</f>
        <v>North West</v>
      </c>
      <c r="G772" t="s">
        <v>20</v>
      </c>
      <c r="H772" t="s">
        <v>21</v>
      </c>
      <c r="I772">
        <v>4</v>
      </c>
      <c r="J772" t="s">
        <v>114</v>
      </c>
      <c r="K772">
        <v>14</v>
      </c>
      <c r="L772" t="s">
        <v>46</v>
      </c>
      <c r="M772" s="10">
        <v>4500</v>
      </c>
      <c r="N772">
        <v>13</v>
      </c>
      <c r="O772" s="8">
        <v>58500</v>
      </c>
      <c r="P772">
        <v>40.25</v>
      </c>
      <c r="Q772" t="s">
        <v>39</v>
      </c>
    </row>
    <row r="773" spans="1:18" hidden="1" x14ac:dyDescent="0.35">
      <c r="A773" t="s">
        <v>866</v>
      </c>
      <c r="B773" t="s">
        <v>867</v>
      </c>
      <c r="C773" s="1">
        <v>45717</v>
      </c>
      <c r="D773">
        <v>78</v>
      </c>
      <c r="E773" t="s">
        <v>128</v>
      </c>
      <c r="F773" t="str">
        <f>VLOOKUP(E773,'states and regions'!A$2:B$38,2,FALSE)</f>
        <v>South South</v>
      </c>
      <c r="G773" t="s">
        <v>20</v>
      </c>
      <c r="H773" t="s">
        <v>30</v>
      </c>
      <c r="I773">
        <v>4</v>
      </c>
      <c r="J773" t="s">
        <v>114</v>
      </c>
      <c r="K773">
        <v>54</v>
      </c>
      <c r="L773" t="s">
        <v>58</v>
      </c>
      <c r="M773" s="10">
        <v>16000</v>
      </c>
      <c r="N773">
        <v>10</v>
      </c>
      <c r="O773" s="8">
        <v>160000</v>
      </c>
      <c r="P773">
        <v>31.23</v>
      </c>
      <c r="Q773" t="s">
        <v>39</v>
      </c>
    </row>
    <row r="774" spans="1:18" hidden="1" x14ac:dyDescent="0.35">
      <c r="A774" t="s">
        <v>866</v>
      </c>
      <c r="B774" t="s">
        <v>867</v>
      </c>
      <c r="C774" s="1">
        <v>45717</v>
      </c>
      <c r="D774">
        <v>78</v>
      </c>
      <c r="E774" t="s">
        <v>128</v>
      </c>
      <c r="F774" t="str">
        <f>VLOOKUP(E774,'states and regions'!A$2:B$38,2,FALSE)</f>
        <v>South South</v>
      </c>
      <c r="G774" t="s">
        <v>41</v>
      </c>
      <c r="H774" t="s">
        <v>30</v>
      </c>
      <c r="I774">
        <v>4</v>
      </c>
      <c r="J774" t="s">
        <v>114</v>
      </c>
      <c r="K774">
        <v>54</v>
      </c>
      <c r="L774" t="s">
        <v>71</v>
      </c>
      <c r="M774" s="10">
        <v>14500</v>
      </c>
      <c r="N774">
        <v>10</v>
      </c>
      <c r="O774" s="8">
        <v>145000</v>
      </c>
      <c r="P774">
        <v>25.27</v>
      </c>
      <c r="Q774" t="s">
        <v>39</v>
      </c>
    </row>
    <row r="775" spans="1:18" hidden="1" x14ac:dyDescent="0.35">
      <c r="A775" t="s">
        <v>868</v>
      </c>
      <c r="B775" t="s">
        <v>869</v>
      </c>
      <c r="C775" s="1">
        <v>45658</v>
      </c>
      <c r="D775">
        <v>38</v>
      </c>
      <c r="E775" t="s">
        <v>90</v>
      </c>
      <c r="F775" t="str">
        <f>VLOOKUP(E775,'states and regions'!A$2:B$38,2,FALSE)</f>
        <v>North East</v>
      </c>
      <c r="G775" t="s">
        <v>36</v>
      </c>
      <c r="H775" t="s">
        <v>21</v>
      </c>
      <c r="I775">
        <v>3</v>
      </c>
      <c r="J775" t="s">
        <v>50</v>
      </c>
      <c r="K775">
        <v>2</v>
      </c>
      <c r="L775" t="s">
        <v>57</v>
      </c>
      <c r="M775" s="10">
        <v>150000</v>
      </c>
      <c r="N775">
        <v>9</v>
      </c>
      <c r="O775" s="8">
        <v>1350000</v>
      </c>
      <c r="P775">
        <v>113.33</v>
      </c>
      <c r="Q775" t="s">
        <v>39</v>
      </c>
    </row>
    <row r="776" spans="1:18" hidden="1" x14ac:dyDescent="0.35">
      <c r="A776" t="s">
        <v>870</v>
      </c>
      <c r="B776" t="s">
        <v>871</v>
      </c>
      <c r="C776" s="1">
        <v>45717</v>
      </c>
      <c r="D776">
        <v>31</v>
      </c>
      <c r="E776" t="s">
        <v>45</v>
      </c>
      <c r="F776" t="str">
        <f>VLOOKUP(E776,'states and regions'!A$2:B$38,2,FALSE)</f>
        <v>North East</v>
      </c>
      <c r="G776" t="s">
        <v>36</v>
      </c>
      <c r="H776" t="s">
        <v>21</v>
      </c>
      <c r="I776">
        <v>2</v>
      </c>
      <c r="J776" t="s">
        <v>22</v>
      </c>
      <c r="K776">
        <v>55</v>
      </c>
      <c r="L776" t="s">
        <v>57</v>
      </c>
      <c r="M776" s="10">
        <v>150000</v>
      </c>
      <c r="N776">
        <v>5</v>
      </c>
      <c r="O776" s="8">
        <v>750000</v>
      </c>
      <c r="P776">
        <v>175.72</v>
      </c>
      <c r="Q776" t="s">
        <v>39</v>
      </c>
    </row>
    <row r="777" spans="1:18" hidden="1" x14ac:dyDescent="0.35">
      <c r="A777" t="s">
        <v>872</v>
      </c>
      <c r="B777" t="s">
        <v>873</v>
      </c>
      <c r="C777" s="1">
        <v>45689</v>
      </c>
      <c r="D777">
        <v>36</v>
      </c>
      <c r="E777" t="s">
        <v>49</v>
      </c>
      <c r="F777" t="str">
        <f>VLOOKUP(E777,'states and regions'!A$2:B$38,2,FALSE)</f>
        <v>South West</v>
      </c>
      <c r="G777" t="s">
        <v>41</v>
      </c>
      <c r="H777" t="s">
        <v>30</v>
      </c>
      <c r="I777">
        <v>3</v>
      </c>
      <c r="J777" t="s">
        <v>50</v>
      </c>
      <c r="K777">
        <v>24</v>
      </c>
      <c r="L777" t="s">
        <v>38</v>
      </c>
      <c r="M777" s="10">
        <v>20000</v>
      </c>
      <c r="N777">
        <v>20</v>
      </c>
      <c r="O777" s="8">
        <v>400000</v>
      </c>
      <c r="P777">
        <v>153.06</v>
      </c>
      <c r="Q777" t="s">
        <v>24</v>
      </c>
      <c r="R777" t="s">
        <v>96</v>
      </c>
    </row>
    <row r="778" spans="1:18" hidden="1" x14ac:dyDescent="0.35">
      <c r="A778" t="s">
        <v>872</v>
      </c>
      <c r="B778" t="s">
        <v>873</v>
      </c>
      <c r="C778" s="1">
        <v>45689</v>
      </c>
      <c r="D778">
        <v>36</v>
      </c>
      <c r="E778" t="s">
        <v>49</v>
      </c>
      <c r="F778" t="str">
        <f>VLOOKUP(E778,'states and regions'!A$2:B$38,2,FALSE)</f>
        <v>South West</v>
      </c>
      <c r="G778" t="s">
        <v>36</v>
      </c>
      <c r="H778" t="s">
        <v>30</v>
      </c>
      <c r="I778">
        <v>3</v>
      </c>
      <c r="J778" t="s">
        <v>50</v>
      </c>
      <c r="K778">
        <v>24</v>
      </c>
      <c r="L778" t="s">
        <v>65</v>
      </c>
      <c r="M778" s="10">
        <v>30000</v>
      </c>
      <c r="N778">
        <v>11</v>
      </c>
      <c r="O778" s="8">
        <v>330000</v>
      </c>
      <c r="P778">
        <v>108.97</v>
      </c>
      <c r="Q778" t="s">
        <v>24</v>
      </c>
      <c r="R778" t="s">
        <v>96</v>
      </c>
    </row>
    <row r="779" spans="1:18" hidden="1" x14ac:dyDescent="0.35">
      <c r="A779" t="s">
        <v>872</v>
      </c>
      <c r="B779" t="s">
        <v>873</v>
      </c>
      <c r="C779" s="1">
        <v>45689</v>
      </c>
      <c r="D779">
        <v>36</v>
      </c>
      <c r="E779" t="s">
        <v>49</v>
      </c>
      <c r="F779" t="str">
        <f>VLOOKUP(E779,'states and regions'!A$2:B$38,2,FALSE)</f>
        <v>South West</v>
      </c>
      <c r="G779" t="s">
        <v>29</v>
      </c>
      <c r="H779" t="s">
        <v>30</v>
      </c>
      <c r="I779">
        <v>3</v>
      </c>
      <c r="J779" t="s">
        <v>50</v>
      </c>
      <c r="K779">
        <v>24</v>
      </c>
      <c r="L779" t="s">
        <v>40</v>
      </c>
      <c r="M779" s="10">
        <v>500</v>
      </c>
      <c r="N779">
        <v>12</v>
      </c>
      <c r="O779" s="8">
        <v>6000</v>
      </c>
      <c r="P779">
        <v>54.66</v>
      </c>
      <c r="Q779" t="s">
        <v>24</v>
      </c>
      <c r="R779" t="s">
        <v>96</v>
      </c>
    </row>
    <row r="780" spans="1:18" hidden="1" x14ac:dyDescent="0.35">
      <c r="A780" t="s">
        <v>874</v>
      </c>
      <c r="B780" t="s">
        <v>875</v>
      </c>
      <c r="C780" s="1">
        <v>45717</v>
      </c>
      <c r="D780">
        <v>61</v>
      </c>
      <c r="E780" t="s">
        <v>54</v>
      </c>
      <c r="F780" t="str">
        <f>VLOOKUP(E780,'states and regions'!A$2:B$38,2,FALSE)</f>
        <v>North Central</v>
      </c>
      <c r="G780" t="s">
        <v>36</v>
      </c>
      <c r="H780" t="s">
        <v>21</v>
      </c>
      <c r="I780">
        <v>3</v>
      </c>
      <c r="J780" t="s">
        <v>50</v>
      </c>
      <c r="K780">
        <v>9</v>
      </c>
      <c r="L780" t="s">
        <v>38</v>
      </c>
      <c r="M780" s="10">
        <v>20000</v>
      </c>
      <c r="N780">
        <v>17</v>
      </c>
      <c r="O780" s="8">
        <v>340000</v>
      </c>
      <c r="P780">
        <v>43.97</v>
      </c>
      <c r="Q780" t="s">
        <v>39</v>
      </c>
    </row>
    <row r="781" spans="1:18" hidden="1" x14ac:dyDescent="0.35">
      <c r="A781" t="s">
        <v>874</v>
      </c>
      <c r="B781" t="s">
        <v>875</v>
      </c>
      <c r="C781" s="1">
        <v>45717</v>
      </c>
      <c r="D781">
        <v>61</v>
      </c>
      <c r="E781" t="s">
        <v>54</v>
      </c>
      <c r="F781" t="str">
        <f>VLOOKUP(E781,'states and regions'!A$2:B$38,2,FALSE)</f>
        <v>North Central</v>
      </c>
      <c r="G781" t="s">
        <v>41</v>
      </c>
      <c r="H781" t="s">
        <v>21</v>
      </c>
      <c r="I781">
        <v>3</v>
      </c>
      <c r="J781" t="s">
        <v>50</v>
      </c>
      <c r="K781">
        <v>9</v>
      </c>
      <c r="L781" t="s">
        <v>38</v>
      </c>
      <c r="M781" s="10">
        <v>20000</v>
      </c>
      <c r="N781">
        <v>18</v>
      </c>
      <c r="O781" s="8">
        <v>360000</v>
      </c>
      <c r="P781">
        <v>166.4</v>
      </c>
      <c r="Q781" t="s">
        <v>39</v>
      </c>
    </row>
    <row r="782" spans="1:18" hidden="1" x14ac:dyDescent="0.35">
      <c r="A782" t="s">
        <v>876</v>
      </c>
      <c r="B782" t="s">
        <v>877</v>
      </c>
      <c r="C782" s="1">
        <v>45658</v>
      </c>
      <c r="D782">
        <v>30</v>
      </c>
      <c r="E782" t="s">
        <v>110</v>
      </c>
      <c r="F782" t="str">
        <f>VLOOKUP(E782,'states and regions'!A$2:B$38,2,FALSE)</f>
        <v>North Central</v>
      </c>
      <c r="G782" t="s">
        <v>29</v>
      </c>
      <c r="H782" t="s">
        <v>30</v>
      </c>
      <c r="I782">
        <v>1</v>
      </c>
      <c r="J782" t="s">
        <v>37</v>
      </c>
      <c r="K782">
        <v>59</v>
      </c>
      <c r="L782" t="s">
        <v>56</v>
      </c>
      <c r="M782" s="10">
        <v>3500</v>
      </c>
      <c r="N782">
        <v>12</v>
      </c>
      <c r="O782" s="8">
        <v>42000</v>
      </c>
      <c r="P782">
        <v>62.66</v>
      </c>
      <c r="Q782" t="s">
        <v>39</v>
      </c>
    </row>
    <row r="783" spans="1:18" hidden="1" x14ac:dyDescent="0.35">
      <c r="A783" t="s">
        <v>878</v>
      </c>
      <c r="B783" t="s">
        <v>879</v>
      </c>
      <c r="C783" s="1">
        <v>45717</v>
      </c>
      <c r="D783">
        <v>72</v>
      </c>
      <c r="E783" t="s">
        <v>75</v>
      </c>
      <c r="F783" t="str">
        <f>VLOOKUP(E783,'states and regions'!A$2:B$38,2,FALSE)</f>
        <v>North East</v>
      </c>
      <c r="G783" t="s">
        <v>20</v>
      </c>
      <c r="H783" t="s">
        <v>30</v>
      </c>
      <c r="I783">
        <v>1</v>
      </c>
      <c r="J783" t="s">
        <v>37</v>
      </c>
      <c r="K783">
        <v>12</v>
      </c>
      <c r="L783" t="s">
        <v>46</v>
      </c>
      <c r="M783" s="10">
        <v>4500</v>
      </c>
      <c r="N783">
        <v>5</v>
      </c>
      <c r="O783" s="8">
        <v>22500</v>
      </c>
      <c r="P783">
        <v>171.43</v>
      </c>
      <c r="Q783" t="s">
        <v>39</v>
      </c>
    </row>
    <row r="784" spans="1:18" hidden="1" x14ac:dyDescent="0.35">
      <c r="A784" t="s">
        <v>880</v>
      </c>
      <c r="B784" t="s">
        <v>881</v>
      </c>
      <c r="C784" s="1">
        <v>45658</v>
      </c>
      <c r="D784">
        <v>55</v>
      </c>
      <c r="E784" t="s">
        <v>140</v>
      </c>
      <c r="F784" t="str">
        <f>VLOOKUP(E784,'states and regions'!A$2:B$38,2,FALSE)</f>
        <v>North East</v>
      </c>
      <c r="G784" t="s">
        <v>41</v>
      </c>
      <c r="H784" t="s">
        <v>21</v>
      </c>
      <c r="I784">
        <v>4</v>
      </c>
      <c r="J784" t="s">
        <v>114</v>
      </c>
      <c r="K784">
        <v>9</v>
      </c>
      <c r="L784" t="s">
        <v>42</v>
      </c>
      <c r="M784" s="10">
        <v>9000</v>
      </c>
      <c r="N784">
        <v>14</v>
      </c>
      <c r="O784" s="8">
        <v>126000</v>
      </c>
      <c r="P784">
        <v>155.05000000000001</v>
      </c>
      <c r="Q784" t="s">
        <v>39</v>
      </c>
    </row>
    <row r="785" spans="1:18" x14ac:dyDescent="0.35">
      <c r="A785" t="s">
        <v>882</v>
      </c>
      <c r="B785" t="s">
        <v>883</v>
      </c>
      <c r="C785" s="1">
        <v>45658</v>
      </c>
      <c r="D785">
        <v>41</v>
      </c>
      <c r="E785" t="s">
        <v>95</v>
      </c>
      <c r="F785" t="str">
        <f>VLOOKUP(E785,'states and regions'!A$2:B$38,2,FALSE)</f>
        <v>South East</v>
      </c>
      <c r="G785" t="s">
        <v>41</v>
      </c>
      <c r="H785" t="s">
        <v>21</v>
      </c>
      <c r="I785">
        <v>4</v>
      </c>
      <c r="J785" t="s">
        <v>114</v>
      </c>
      <c r="K785">
        <v>51</v>
      </c>
      <c r="L785" t="s">
        <v>65</v>
      </c>
      <c r="M785" s="10">
        <v>30000</v>
      </c>
      <c r="N785">
        <v>4</v>
      </c>
      <c r="O785" s="8">
        <v>120000</v>
      </c>
      <c r="P785">
        <v>133.68</v>
      </c>
      <c r="Q785" t="s">
        <v>24</v>
      </c>
      <c r="R785" t="s">
        <v>96</v>
      </c>
    </row>
    <row r="786" spans="1:18" hidden="1" x14ac:dyDescent="0.35">
      <c r="A786" t="s">
        <v>884</v>
      </c>
      <c r="B786" t="s">
        <v>885</v>
      </c>
      <c r="C786" s="1">
        <v>45717</v>
      </c>
      <c r="D786">
        <v>42</v>
      </c>
      <c r="E786" t="s">
        <v>121</v>
      </c>
      <c r="F786" t="str">
        <f>VLOOKUP(E786,'states and regions'!A$2:B$38,2,FALSE)</f>
        <v>North Central</v>
      </c>
      <c r="G786" t="s">
        <v>36</v>
      </c>
      <c r="H786" t="s">
        <v>21</v>
      </c>
      <c r="I786">
        <v>1</v>
      </c>
      <c r="J786" t="s">
        <v>37</v>
      </c>
      <c r="K786">
        <v>43</v>
      </c>
      <c r="L786" t="s">
        <v>115</v>
      </c>
      <c r="M786" s="10">
        <v>25000</v>
      </c>
      <c r="N786">
        <v>17</v>
      </c>
      <c r="O786" s="8">
        <v>425000</v>
      </c>
      <c r="P786">
        <v>32.53</v>
      </c>
      <c r="Q786" t="s">
        <v>24</v>
      </c>
      <c r="R786" t="s">
        <v>32</v>
      </c>
    </row>
    <row r="787" spans="1:18" hidden="1" x14ac:dyDescent="0.35">
      <c r="A787" t="s">
        <v>884</v>
      </c>
      <c r="B787" t="s">
        <v>885</v>
      </c>
      <c r="C787" s="1">
        <v>45717</v>
      </c>
      <c r="D787">
        <v>42</v>
      </c>
      <c r="E787" t="s">
        <v>121</v>
      </c>
      <c r="F787" t="str">
        <f>VLOOKUP(E787,'states and regions'!A$2:B$38,2,FALSE)</f>
        <v>North Central</v>
      </c>
      <c r="G787" t="s">
        <v>29</v>
      </c>
      <c r="H787" t="s">
        <v>21</v>
      </c>
      <c r="I787">
        <v>1</v>
      </c>
      <c r="J787" t="s">
        <v>37</v>
      </c>
      <c r="K787">
        <v>43</v>
      </c>
      <c r="L787" t="s">
        <v>72</v>
      </c>
      <c r="M787" s="10">
        <v>350</v>
      </c>
      <c r="N787">
        <v>3</v>
      </c>
      <c r="O787" s="8">
        <v>1050</v>
      </c>
      <c r="P787">
        <v>101.23</v>
      </c>
      <c r="Q787" t="s">
        <v>24</v>
      </c>
      <c r="R787" t="s">
        <v>32</v>
      </c>
    </row>
    <row r="788" spans="1:18" hidden="1" x14ac:dyDescent="0.35">
      <c r="A788" t="s">
        <v>884</v>
      </c>
      <c r="B788" t="s">
        <v>885</v>
      </c>
      <c r="C788" s="1">
        <v>45717</v>
      </c>
      <c r="D788">
        <v>42</v>
      </c>
      <c r="E788" t="s">
        <v>121</v>
      </c>
      <c r="F788" t="str">
        <f>VLOOKUP(E788,'states and regions'!A$2:B$38,2,FALSE)</f>
        <v>North Central</v>
      </c>
      <c r="G788" t="s">
        <v>20</v>
      </c>
      <c r="H788" t="s">
        <v>21</v>
      </c>
      <c r="I788">
        <v>1</v>
      </c>
      <c r="J788" t="s">
        <v>37</v>
      </c>
      <c r="K788">
        <v>43</v>
      </c>
      <c r="L788" t="s">
        <v>58</v>
      </c>
      <c r="M788" s="10">
        <v>16000</v>
      </c>
      <c r="N788">
        <v>1</v>
      </c>
      <c r="O788" s="8">
        <v>16000</v>
      </c>
      <c r="P788">
        <v>164.01</v>
      </c>
      <c r="Q788" t="s">
        <v>24</v>
      </c>
      <c r="R788" t="s">
        <v>32</v>
      </c>
    </row>
    <row r="789" spans="1:18" hidden="1" x14ac:dyDescent="0.35">
      <c r="A789" t="s">
        <v>886</v>
      </c>
      <c r="B789" t="s">
        <v>887</v>
      </c>
      <c r="C789" s="1">
        <v>45658</v>
      </c>
      <c r="D789">
        <v>43</v>
      </c>
      <c r="E789" t="s">
        <v>121</v>
      </c>
      <c r="F789" t="str">
        <f>VLOOKUP(E789,'states and regions'!A$2:B$38,2,FALSE)</f>
        <v>North Central</v>
      </c>
      <c r="G789" t="s">
        <v>29</v>
      </c>
      <c r="H789" t="s">
        <v>30</v>
      </c>
      <c r="I789">
        <v>1</v>
      </c>
      <c r="J789" t="s">
        <v>37</v>
      </c>
      <c r="K789">
        <v>11</v>
      </c>
      <c r="L789" t="s">
        <v>31</v>
      </c>
      <c r="M789" s="10">
        <v>5500</v>
      </c>
      <c r="N789">
        <v>4</v>
      </c>
      <c r="O789" s="8">
        <v>22000</v>
      </c>
      <c r="P789">
        <v>134.87</v>
      </c>
      <c r="Q789" t="s">
        <v>39</v>
      </c>
    </row>
    <row r="790" spans="1:18" hidden="1" x14ac:dyDescent="0.35">
      <c r="A790" t="s">
        <v>886</v>
      </c>
      <c r="B790" t="s">
        <v>887</v>
      </c>
      <c r="C790" s="1">
        <v>45658</v>
      </c>
      <c r="D790">
        <v>43</v>
      </c>
      <c r="E790" t="s">
        <v>121</v>
      </c>
      <c r="F790" t="str">
        <f>VLOOKUP(E790,'states and regions'!A$2:B$38,2,FALSE)</f>
        <v>North Central</v>
      </c>
      <c r="G790" t="s">
        <v>20</v>
      </c>
      <c r="H790" t="s">
        <v>30</v>
      </c>
      <c r="I790">
        <v>1</v>
      </c>
      <c r="J790" t="s">
        <v>37</v>
      </c>
      <c r="K790">
        <v>11</v>
      </c>
      <c r="L790" t="s">
        <v>46</v>
      </c>
      <c r="M790" s="10">
        <v>4500</v>
      </c>
      <c r="N790">
        <v>13</v>
      </c>
      <c r="O790" s="8">
        <v>58500</v>
      </c>
      <c r="P790">
        <v>167.03</v>
      </c>
      <c r="Q790" t="s">
        <v>39</v>
      </c>
    </row>
    <row r="791" spans="1:18" hidden="1" x14ac:dyDescent="0.35">
      <c r="A791" t="s">
        <v>886</v>
      </c>
      <c r="B791" t="s">
        <v>887</v>
      </c>
      <c r="C791" s="1">
        <v>45658</v>
      </c>
      <c r="D791">
        <v>43</v>
      </c>
      <c r="E791" t="s">
        <v>121</v>
      </c>
      <c r="F791" t="str">
        <f>VLOOKUP(E791,'states and regions'!A$2:B$38,2,FALSE)</f>
        <v>North Central</v>
      </c>
      <c r="G791" t="s">
        <v>41</v>
      </c>
      <c r="H791" t="s">
        <v>30</v>
      </c>
      <c r="I791">
        <v>1</v>
      </c>
      <c r="J791" t="s">
        <v>37</v>
      </c>
      <c r="K791">
        <v>11</v>
      </c>
      <c r="L791" t="s">
        <v>71</v>
      </c>
      <c r="M791" s="10">
        <v>14500</v>
      </c>
      <c r="N791">
        <v>8</v>
      </c>
      <c r="O791" s="8">
        <v>116000</v>
      </c>
      <c r="P791">
        <v>43.25</v>
      </c>
      <c r="Q791" t="s">
        <v>39</v>
      </c>
    </row>
    <row r="792" spans="1:18" hidden="1" x14ac:dyDescent="0.35">
      <c r="A792" t="s">
        <v>888</v>
      </c>
      <c r="B792" t="s">
        <v>889</v>
      </c>
      <c r="C792" s="1">
        <v>45658</v>
      </c>
      <c r="D792">
        <v>30</v>
      </c>
      <c r="E792" t="s">
        <v>258</v>
      </c>
      <c r="F792" t="str">
        <f>VLOOKUP(E792,'states and regions'!A$2:B$38,2,FALSE)</f>
        <v>North Central</v>
      </c>
      <c r="G792" t="s">
        <v>36</v>
      </c>
      <c r="H792" t="s">
        <v>21</v>
      </c>
      <c r="I792">
        <v>5</v>
      </c>
      <c r="J792" t="s">
        <v>55</v>
      </c>
      <c r="K792">
        <v>30</v>
      </c>
      <c r="L792" t="s">
        <v>42</v>
      </c>
      <c r="M792" s="10">
        <v>9000</v>
      </c>
      <c r="N792">
        <v>16</v>
      </c>
      <c r="O792" s="8">
        <v>144000</v>
      </c>
      <c r="P792">
        <v>16.91</v>
      </c>
      <c r="Q792" t="s">
        <v>24</v>
      </c>
      <c r="R792" t="s">
        <v>32</v>
      </c>
    </row>
    <row r="793" spans="1:18" hidden="1" x14ac:dyDescent="0.35">
      <c r="A793" t="s">
        <v>888</v>
      </c>
      <c r="B793" t="s">
        <v>889</v>
      </c>
      <c r="C793" s="1">
        <v>45658</v>
      </c>
      <c r="D793">
        <v>30</v>
      </c>
      <c r="E793" t="s">
        <v>258</v>
      </c>
      <c r="F793" t="str">
        <f>VLOOKUP(E793,'states and regions'!A$2:B$38,2,FALSE)</f>
        <v>North Central</v>
      </c>
      <c r="G793" t="s">
        <v>29</v>
      </c>
      <c r="H793" t="s">
        <v>21</v>
      </c>
      <c r="I793">
        <v>5</v>
      </c>
      <c r="J793" t="s">
        <v>55</v>
      </c>
      <c r="K793">
        <v>30</v>
      </c>
      <c r="L793" t="s">
        <v>83</v>
      </c>
      <c r="M793" s="10">
        <v>1000</v>
      </c>
      <c r="N793">
        <v>15</v>
      </c>
      <c r="O793" s="8">
        <v>15000</v>
      </c>
      <c r="P793">
        <v>77.260000000000005</v>
      </c>
      <c r="Q793" t="s">
        <v>24</v>
      </c>
      <c r="R793" t="s">
        <v>32</v>
      </c>
    </row>
    <row r="794" spans="1:18" hidden="1" x14ac:dyDescent="0.35">
      <c r="A794" t="s">
        <v>890</v>
      </c>
      <c r="B794" t="s">
        <v>891</v>
      </c>
      <c r="C794" s="1">
        <v>45689</v>
      </c>
      <c r="D794">
        <v>72</v>
      </c>
      <c r="E794" t="s">
        <v>113</v>
      </c>
      <c r="F794" t="str">
        <f>VLOOKUP(E794,'states and regions'!A$2:B$38,2,FALSE)</f>
        <v>South West</v>
      </c>
      <c r="G794" t="s">
        <v>36</v>
      </c>
      <c r="H794" t="s">
        <v>30</v>
      </c>
      <c r="I794">
        <v>2</v>
      </c>
      <c r="J794" t="s">
        <v>22</v>
      </c>
      <c r="K794">
        <v>19</v>
      </c>
      <c r="L794" t="s">
        <v>42</v>
      </c>
      <c r="M794" s="10">
        <v>9000</v>
      </c>
      <c r="N794">
        <v>16</v>
      </c>
      <c r="O794" s="8">
        <v>144000</v>
      </c>
      <c r="P794">
        <v>199.75</v>
      </c>
      <c r="Q794" t="s">
        <v>39</v>
      </c>
    </row>
    <row r="795" spans="1:18" hidden="1" x14ac:dyDescent="0.35">
      <c r="A795" t="s">
        <v>890</v>
      </c>
      <c r="B795" t="s">
        <v>891</v>
      </c>
      <c r="C795" s="1">
        <v>45689</v>
      </c>
      <c r="D795">
        <v>72</v>
      </c>
      <c r="E795" t="s">
        <v>113</v>
      </c>
      <c r="F795" t="str">
        <f>VLOOKUP(E795,'states and regions'!A$2:B$38,2,FALSE)</f>
        <v>South West</v>
      </c>
      <c r="G795" t="s">
        <v>41</v>
      </c>
      <c r="H795" t="s">
        <v>30</v>
      </c>
      <c r="I795">
        <v>2</v>
      </c>
      <c r="J795" t="s">
        <v>22</v>
      </c>
      <c r="K795">
        <v>19</v>
      </c>
      <c r="L795" t="s">
        <v>42</v>
      </c>
      <c r="M795" s="10">
        <v>9000</v>
      </c>
      <c r="N795">
        <v>17</v>
      </c>
      <c r="O795" s="8">
        <v>153000</v>
      </c>
      <c r="P795">
        <v>79.58</v>
      </c>
      <c r="Q795" t="s">
        <v>39</v>
      </c>
    </row>
    <row r="796" spans="1:18" hidden="1" x14ac:dyDescent="0.35">
      <c r="A796" t="s">
        <v>892</v>
      </c>
      <c r="B796" t="s">
        <v>463</v>
      </c>
      <c r="C796" s="1">
        <v>45658</v>
      </c>
      <c r="D796">
        <v>31</v>
      </c>
      <c r="E796" t="s">
        <v>54</v>
      </c>
      <c r="F796" t="str">
        <f>VLOOKUP(E796,'states and regions'!A$2:B$38,2,FALSE)</f>
        <v>North Central</v>
      </c>
      <c r="G796" t="s">
        <v>20</v>
      </c>
      <c r="H796" t="s">
        <v>30</v>
      </c>
      <c r="I796">
        <v>2</v>
      </c>
      <c r="J796" t="s">
        <v>22</v>
      </c>
      <c r="K796">
        <v>26</v>
      </c>
      <c r="L796" t="s">
        <v>23</v>
      </c>
      <c r="M796" s="10">
        <v>35000</v>
      </c>
      <c r="N796">
        <v>14</v>
      </c>
      <c r="O796" s="8">
        <v>490000</v>
      </c>
      <c r="P796">
        <v>24.99</v>
      </c>
      <c r="Q796" t="s">
        <v>24</v>
      </c>
      <c r="R796" t="s">
        <v>265</v>
      </c>
    </row>
    <row r="797" spans="1:18" hidden="1" x14ac:dyDescent="0.35">
      <c r="A797" t="s">
        <v>892</v>
      </c>
      <c r="B797" t="s">
        <v>463</v>
      </c>
      <c r="C797" s="1">
        <v>45658</v>
      </c>
      <c r="D797">
        <v>31</v>
      </c>
      <c r="E797" t="s">
        <v>54</v>
      </c>
      <c r="F797" t="str">
        <f>VLOOKUP(E797,'states and regions'!A$2:B$38,2,FALSE)</f>
        <v>North Central</v>
      </c>
      <c r="G797" t="s">
        <v>36</v>
      </c>
      <c r="H797" t="s">
        <v>30</v>
      </c>
      <c r="I797">
        <v>2</v>
      </c>
      <c r="J797" t="s">
        <v>22</v>
      </c>
      <c r="K797">
        <v>26</v>
      </c>
      <c r="L797" t="s">
        <v>57</v>
      </c>
      <c r="M797" s="10">
        <v>150000</v>
      </c>
      <c r="N797">
        <v>19</v>
      </c>
      <c r="O797" s="8">
        <v>2850000</v>
      </c>
      <c r="P797">
        <v>56.06</v>
      </c>
      <c r="Q797" t="s">
        <v>24</v>
      </c>
      <c r="R797" t="s">
        <v>265</v>
      </c>
    </row>
    <row r="798" spans="1:18" hidden="1" x14ac:dyDescent="0.35">
      <c r="A798" t="s">
        <v>893</v>
      </c>
      <c r="B798" t="s">
        <v>894</v>
      </c>
      <c r="C798" s="1">
        <v>45689</v>
      </c>
      <c r="D798">
        <v>67</v>
      </c>
      <c r="E798" t="s">
        <v>152</v>
      </c>
      <c r="F798" t="str">
        <f>VLOOKUP(E798,'states and regions'!A$2:B$38,2,FALSE)</f>
        <v>South West</v>
      </c>
      <c r="G798" t="s">
        <v>29</v>
      </c>
      <c r="H798" t="s">
        <v>30</v>
      </c>
      <c r="I798">
        <v>4</v>
      </c>
      <c r="J798" t="s">
        <v>114</v>
      </c>
      <c r="K798">
        <v>43</v>
      </c>
      <c r="L798" t="s">
        <v>83</v>
      </c>
      <c r="M798" s="10">
        <v>1000</v>
      </c>
      <c r="N798">
        <v>16</v>
      </c>
      <c r="O798" s="8">
        <v>16000</v>
      </c>
      <c r="P798">
        <v>24.88</v>
      </c>
      <c r="Q798" t="s">
        <v>39</v>
      </c>
    </row>
    <row r="799" spans="1:18" hidden="1" x14ac:dyDescent="0.35">
      <c r="A799" t="s">
        <v>895</v>
      </c>
      <c r="B799" t="s">
        <v>896</v>
      </c>
      <c r="C799" s="1">
        <v>45658</v>
      </c>
      <c r="D799">
        <v>45</v>
      </c>
      <c r="E799" t="s">
        <v>140</v>
      </c>
      <c r="F799" t="str">
        <f>VLOOKUP(E799,'states and regions'!A$2:B$38,2,FALSE)</f>
        <v>North East</v>
      </c>
      <c r="G799" t="s">
        <v>20</v>
      </c>
      <c r="H799" t="s">
        <v>21</v>
      </c>
      <c r="I799">
        <v>1</v>
      </c>
      <c r="J799" t="s">
        <v>37</v>
      </c>
      <c r="K799">
        <v>7</v>
      </c>
      <c r="L799" t="s">
        <v>23</v>
      </c>
      <c r="M799" s="10">
        <v>35000</v>
      </c>
      <c r="N799">
        <v>11</v>
      </c>
      <c r="O799" s="8">
        <v>385000</v>
      </c>
      <c r="P799">
        <v>121.11</v>
      </c>
      <c r="Q799" t="s">
        <v>39</v>
      </c>
    </row>
    <row r="800" spans="1:18" x14ac:dyDescent="0.35">
      <c r="A800" t="s">
        <v>897</v>
      </c>
      <c r="B800" t="s">
        <v>898</v>
      </c>
      <c r="C800" s="1">
        <v>45689</v>
      </c>
      <c r="D800">
        <v>54</v>
      </c>
      <c r="E800" t="s">
        <v>95</v>
      </c>
      <c r="F800" t="str">
        <f>VLOOKUP(E800,'states and regions'!A$2:B$38,2,FALSE)</f>
        <v>South East</v>
      </c>
      <c r="G800" t="s">
        <v>29</v>
      </c>
      <c r="H800" t="s">
        <v>21</v>
      </c>
      <c r="I800">
        <v>4</v>
      </c>
      <c r="J800" t="s">
        <v>114</v>
      </c>
      <c r="K800">
        <v>43</v>
      </c>
      <c r="L800" t="s">
        <v>40</v>
      </c>
      <c r="M800" s="10">
        <v>500</v>
      </c>
      <c r="N800">
        <v>18</v>
      </c>
      <c r="O800" s="8">
        <v>9000</v>
      </c>
      <c r="P800">
        <v>108.72</v>
      </c>
      <c r="Q800" t="s">
        <v>24</v>
      </c>
      <c r="R800" t="s">
        <v>284</v>
      </c>
    </row>
    <row r="801" spans="1:18" x14ac:dyDescent="0.35">
      <c r="A801" t="s">
        <v>897</v>
      </c>
      <c r="B801" t="s">
        <v>898</v>
      </c>
      <c r="C801" s="1">
        <v>45689</v>
      </c>
      <c r="D801">
        <v>54</v>
      </c>
      <c r="E801" t="s">
        <v>95</v>
      </c>
      <c r="F801" t="str">
        <f>VLOOKUP(E801,'states and regions'!A$2:B$38,2,FALSE)</f>
        <v>South East</v>
      </c>
      <c r="G801" t="s">
        <v>36</v>
      </c>
      <c r="H801" t="s">
        <v>21</v>
      </c>
      <c r="I801">
        <v>4</v>
      </c>
      <c r="J801" t="s">
        <v>114</v>
      </c>
      <c r="K801">
        <v>43</v>
      </c>
      <c r="L801" t="s">
        <v>42</v>
      </c>
      <c r="M801" s="10">
        <v>9000</v>
      </c>
      <c r="N801">
        <v>2</v>
      </c>
      <c r="O801" s="8">
        <v>18000</v>
      </c>
      <c r="P801">
        <v>190.54</v>
      </c>
      <c r="Q801" t="s">
        <v>24</v>
      </c>
      <c r="R801" t="s">
        <v>284</v>
      </c>
    </row>
    <row r="802" spans="1:18" hidden="1" x14ac:dyDescent="0.35">
      <c r="A802" t="s">
        <v>899</v>
      </c>
      <c r="B802" t="s">
        <v>900</v>
      </c>
      <c r="C802" s="1">
        <v>45689</v>
      </c>
      <c r="D802">
        <v>31</v>
      </c>
      <c r="E802" t="s">
        <v>61</v>
      </c>
      <c r="F802" t="str">
        <f>VLOOKUP(E802,'states and regions'!A$2:B$38,2,FALSE)</f>
        <v>North West</v>
      </c>
      <c r="G802" t="s">
        <v>20</v>
      </c>
      <c r="H802" t="s">
        <v>30</v>
      </c>
      <c r="I802">
        <v>4</v>
      </c>
      <c r="J802" t="s">
        <v>114</v>
      </c>
      <c r="K802">
        <v>21</v>
      </c>
      <c r="L802" t="s">
        <v>51</v>
      </c>
      <c r="M802" s="10">
        <v>9000</v>
      </c>
      <c r="N802">
        <v>6</v>
      </c>
      <c r="O802" s="8">
        <v>54000</v>
      </c>
      <c r="P802">
        <v>177</v>
      </c>
      <c r="Q802" t="s">
        <v>39</v>
      </c>
    </row>
    <row r="803" spans="1:18" hidden="1" x14ac:dyDescent="0.35">
      <c r="A803" t="s">
        <v>901</v>
      </c>
      <c r="B803" t="s">
        <v>902</v>
      </c>
      <c r="C803" s="1">
        <v>45689</v>
      </c>
      <c r="D803">
        <v>71</v>
      </c>
      <c r="E803" t="s">
        <v>140</v>
      </c>
      <c r="F803" t="str">
        <f>VLOOKUP(E803,'states and regions'!A$2:B$38,2,FALSE)</f>
        <v>North East</v>
      </c>
      <c r="G803" t="s">
        <v>29</v>
      </c>
      <c r="H803" t="s">
        <v>30</v>
      </c>
      <c r="I803">
        <v>4</v>
      </c>
      <c r="J803" t="s">
        <v>114</v>
      </c>
      <c r="K803">
        <v>46</v>
      </c>
      <c r="L803" t="s">
        <v>31</v>
      </c>
      <c r="M803" s="10">
        <v>5500</v>
      </c>
      <c r="N803">
        <v>6</v>
      </c>
      <c r="O803" s="8">
        <v>33000</v>
      </c>
      <c r="P803">
        <v>112.67</v>
      </c>
      <c r="Q803" t="s">
        <v>39</v>
      </c>
    </row>
    <row r="804" spans="1:18" hidden="1" x14ac:dyDescent="0.35">
      <c r="A804" t="s">
        <v>901</v>
      </c>
      <c r="B804" t="s">
        <v>902</v>
      </c>
      <c r="C804" s="1">
        <v>45689</v>
      </c>
      <c r="D804">
        <v>71</v>
      </c>
      <c r="E804" t="s">
        <v>140</v>
      </c>
      <c r="F804" t="str">
        <f>VLOOKUP(E804,'states and regions'!A$2:B$38,2,FALSE)</f>
        <v>North East</v>
      </c>
      <c r="G804" t="s">
        <v>36</v>
      </c>
      <c r="H804" t="s">
        <v>30</v>
      </c>
      <c r="I804">
        <v>4</v>
      </c>
      <c r="J804" t="s">
        <v>114</v>
      </c>
      <c r="K804">
        <v>46</v>
      </c>
      <c r="L804" t="s">
        <v>42</v>
      </c>
      <c r="M804" s="10">
        <v>9000</v>
      </c>
      <c r="N804">
        <v>16</v>
      </c>
      <c r="O804" s="8">
        <v>144000</v>
      </c>
      <c r="P804">
        <v>78.58</v>
      </c>
      <c r="Q804" t="s">
        <v>39</v>
      </c>
    </row>
    <row r="805" spans="1:18" hidden="1" x14ac:dyDescent="0.35">
      <c r="A805" t="s">
        <v>901</v>
      </c>
      <c r="B805" t="s">
        <v>902</v>
      </c>
      <c r="C805" s="1">
        <v>45689</v>
      </c>
      <c r="D805">
        <v>71</v>
      </c>
      <c r="E805" t="s">
        <v>140</v>
      </c>
      <c r="F805" t="str">
        <f>VLOOKUP(E805,'states and regions'!A$2:B$38,2,FALSE)</f>
        <v>North East</v>
      </c>
      <c r="G805" t="s">
        <v>20</v>
      </c>
      <c r="H805" t="s">
        <v>30</v>
      </c>
      <c r="I805">
        <v>4</v>
      </c>
      <c r="J805" t="s">
        <v>114</v>
      </c>
      <c r="K805">
        <v>46</v>
      </c>
      <c r="L805" t="s">
        <v>23</v>
      </c>
      <c r="M805" s="10">
        <v>35000</v>
      </c>
      <c r="N805">
        <v>12</v>
      </c>
      <c r="O805" s="8">
        <v>420000</v>
      </c>
      <c r="P805">
        <v>123.58</v>
      </c>
      <c r="Q805" t="s">
        <v>39</v>
      </c>
    </row>
    <row r="806" spans="1:18" hidden="1" x14ac:dyDescent="0.35">
      <c r="A806" t="s">
        <v>903</v>
      </c>
      <c r="B806" t="s">
        <v>904</v>
      </c>
      <c r="C806" s="1">
        <v>45658</v>
      </c>
      <c r="D806">
        <v>57</v>
      </c>
      <c r="E806" t="s">
        <v>49</v>
      </c>
      <c r="F806" t="str">
        <f>VLOOKUP(E806,'states and regions'!A$2:B$38,2,FALSE)</f>
        <v>South West</v>
      </c>
      <c r="G806" t="s">
        <v>41</v>
      </c>
      <c r="H806" t="s">
        <v>21</v>
      </c>
      <c r="I806">
        <v>2</v>
      </c>
      <c r="J806" t="s">
        <v>22</v>
      </c>
      <c r="K806">
        <v>38</v>
      </c>
      <c r="L806" t="s">
        <v>65</v>
      </c>
      <c r="M806" s="10">
        <v>30000</v>
      </c>
      <c r="N806">
        <v>14</v>
      </c>
      <c r="O806" s="8">
        <v>420000</v>
      </c>
      <c r="P806">
        <v>76.42</v>
      </c>
      <c r="Q806" t="s">
        <v>39</v>
      </c>
    </row>
    <row r="807" spans="1:18" hidden="1" x14ac:dyDescent="0.35">
      <c r="A807" t="s">
        <v>903</v>
      </c>
      <c r="B807" t="s">
        <v>904</v>
      </c>
      <c r="C807" s="1">
        <v>45658</v>
      </c>
      <c r="D807">
        <v>57</v>
      </c>
      <c r="E807" t="s">
        <v>49</v>
      </c>
      <c r="F807" t="str">
        <f>VLOOKUP(E807,'states and regions'!A$2:B$38,2,FALSE)</f>
        <v>South West</v>
      </c>
      <c r="G807" t="s">
        <v>36</v>
      </c>
      <c r="H807" t="s">
        <v>21</v>
      </c>
      <c r="I807">
        <v>2</v>
      </c>
      <c r="J807" t="s">
        <v>22</v>
      </c>
      <c r="K807">
        <v>38</v>
      </c>
      <c r="L807" t="s">
        <v>115</v>
      </c>
      <c r="M807" s="10">
        <v>25000</v>
      </c>
      <c r="N807">
        <v>14</v>
      </c>
      <c r="O807" s="8">
        <v>350000</v>
      </c>
      <c r="P807">
        <v>198.39</v>
      </c>
      <c r="Q807" t="s">
        <v>39</v>
      </c>
    </row>
    <row r="808" spans="1:18" x14ac:dyDescent="0.35">
      <c r="A808" t="s">
        <v>905</v>
      </c>
      <c r="B808" t="s">
        <v>906</v>
      </c>
      <c r="C808" s="1">
        <v>45717</v>
      </c>
      <c r="D808">
        <v>23</v>
      </c>
      <c r="E808" t="s">
        <v>70</v>
      </c>
      <c r="F808" t="str">
        <f>VLOOKUP(E808,'states and regions'!A$2:B$38,2,FALSE)</f>
        <v>South East</v>
      </c>
      <c r="G808" t="s">
        <v>36</v>
      </c>
      <c r="H808" t="s">
        <v>21</v>
      </c>
      <c r="I808">
        <v>5</v>
      </c>
      <c r="J808" t="s">
        <v>55</v>
      </c>
      <c r="K808">
        <v>16</v>
      </c>
      <c r="L808" t="s">
        <v>38</v>
      </c>
      <c r="M808" s="10">
        <v>20000</v>
      </c>
      <c r="N808">
        <v>1</v>
      </c>
      <c r="O808" s="8">
        <v>20000</v>
      </c>
      <c r="P808">
        <v>67.849999999999994</v>
      </c>
      <c r="Q808" t="s">
        <v>24</v>
      </c>
      <c r="R808" t="s">
        <v>284</v>
      </c>
    </row>
    <row r="809" spans="1:18" hidden="1" x14ac:dyDescent="0.35">
      <c r="A809" t="s">
        <v>907</v>
      </c>
      <c r="B809" t="s">
        <v>908</v>
      </c>
      <c r="C809" s="1">
        <v>45689</v>
      </c>
      <c r="D809">
        <v>57</v>
      </c>
      <c r="E809" t="s">
        <v>128</v>
      </c>
      <c r="F809" t="str">
        <f>VLOOKUP(E809,'states and regions'!A$2:B$38,2,FALSE)</f>
        <v>South South</v>
      </c>
      <c r="G809" t="s">
        <v>36</v>
      </c>
      <c r="H809" t="s">
        <v>30</v>
      </c>
      <c r="I809">
        <v>5</v>
      </c>
      <c r="J809" t="s">
        <v>55</v>
      </c>
      <c r="K809">
        <v>43</v>
      </c>
      <c r="L809" t="s">
        <v>57</v>
      </c>
      <c r="M809" s="10">
        <v>150000</v>
      </c>
      <c r="N809">
        <v>11</v>
      </c>
      <c r="O809" s="8">
        <v>1650000</v>
      </c>
      <c r="P809">
        <v>117.8</v>
      </c>
      <c r="Q809" t="s">
        <v>39</v>
      </c>
    </row>
    <row r="810" spans="1:18" hidden="1" x14ac:dyDescent="0.35">
      <c r="A810" t="s">
        <v>907</v>
      </c>
      <c r="B810" t="s">
        <v>908</v>
      </c>
      <c r="C810" s="1">
        <v>45689</v>
      </c>
      <c r="D810">
        <v>57</v>
      </c>
      <c r="E810" t="s">
        <v>128</v>
      </c>
      <c r="F810" t="str">
        <f>VLOOKUP(E810,'states and regions'!A$2:B$38,2,FALSE)</f>
        <v>South South</v>
      </c>
      <c r="G810" t="s">
        <v>41</v>
      </c>
      <c r="H810" t="s">
        <v>30</v>
      </c>
      <c r="I810">
        <v>5</v>
      </c>
      <c r="J810" t="s">
        <v>55</v>
      </c>
      <c r="K810">
        <v>43</v>
      </c>
      <c r="L810" t="s">
        <v>71</v>
      </c>
      <c r="M810" s="10">
        <v>14500</v>
      </c>
      <c r="N810">
        <v>11</v>
      </c>
      <c r="O810" s="8">
        <v>159500</v>
      </c>
      <c r="P810">
        <v>114.29</v>
      </c>
      <c r="Q810" t="s">
        <v>39</v>
      </c>
    </row>
    <row r="811" spans="1:18" x14ac:dyDescent="0.35">
      <c r="A811" t="s">
        <v>909</v>
      </c>
      <c r="B811" t="s">
        <v>910</v>
      </c>
      <c r="C811" s="1">
        <v>45689</v>
      </c>
      <c r="D811">
        <v>78</v>
      </c>
      <c r="E811" t="s">
        <v>95</v>
      </c>
      <c r="F811" t="str">
        <f>VLOOKUP(E811,'states and regions'!A$2:B$38,2,FALSE)</f>
        <v>South East</v>
      </c>
      <c r="G811" t="s">
        <v>36</v>
      </c>
      <c r="H811" t="s">
        <v>21</v>
      </c>
      <c r="I811">
        <v>5</v>
      </c>
      <c r="J811" t="s">
        <v>55</v>
      </c>
      <c r="K811">
        <v>22</v>
      </c>
      <c r="L811" t="s">
        <v>115</v>
      </c>
      <c r="M811" s="10">
        <v>25000</v>
      </c>
      <c r="N811">
        <v>7</v>
      </c>
      <c r="O811" s="8">
        <v>175000</v>
      </c>
      <c r="P811">
        <v>193.9</v>
      </c>
      <c r="Q811" t="s">
        <v>39</v>
      </c>
    </row>
    <row r="812" spans="1:18" x14ac:dyDescent="0.35">
      <c r="A812" t="s">
        <v>909</v>
      </c>
      <c r="B812" t="s">
        <v>910</v>
      </c>
      <c r="C812" s="1">
        <v>45689</v>
      </c>
      <c r="D812">
        <v>78</v>
      </c>
      <c r="E812" t="s">
        <v>95</v>
      </c>
      <c r="F812" t="str">
        <f>VLOOKUP(E812,'states and regions'!A$2:B$38,2,FALSE)</f>
        <v>South East</v>
      </c>
      <c r="G812" t="s">
        <v>41</v>
      </c>
      <c r="H812" t="s">
        <v>21</v>
      </c>
      <c r="I812">
        <v>5</v>
      </c>
      <c r="J812" t="s">
        <v>55</v>
      </c>
      <c r="K812">
        <v>22</v>
      </c>
      <c r="L812" t="s">
        <v>71</v>
      </c>
      <c r="M812" s="10">
        <v>14500</v>
      </c>
      <c r="N812">
        <v>3</v>
      </c>
      <c r="O812" s="8">
        <v>43500</v>
      </c>
      <c r="P812">
        <v>127.27</v>
      </c>
      <c r="Q812" t="s">
        <v>39</v>
      </c>
    </row>
    <row r="813" spans="1:18" x14ac:dyDescent="0.35">
      <c r="A813" t="s">
        <v>909</v>
      </c>
      <c r="B813" t="s">
        <v>910</v>
      </c>
      <c r="C813" s="1">
        <v>45689</v>
      </c>
      <c r="D813">
        <v>78</v>
      </c>
      <c r="E813" t="s">
        <v>95</v>
      </c>
      <c r="F813" t="str">
        <f>VLOOKUP(E813,'states and regions'!A$2:B$38,2,FALSE)</f>
        <v>South East</v>
      </c>
      <c r="G813" t="s">
        <v>20</v>
      </c>
      <c r="H813" t="s">
        <v>21</v>
      </c>
      <c r="I813">
        <v>5</v>
      </c>
      <c r="J813" t="s">
        <v>55</v>
      </c>
      <c r="K813">
        <v>22</v>
      </c>
      <c r="L813" t="s">
        <v>46</v>
      </c>
      <c r="M813" s="10">
        <v>4500</v>
      </c>
      <c r="N813">
        <v>2</v>
      </c>
      <c r="O813" s="8">
        <v>9000</v>
      </c>
      <c r="P813">
        <v>57.83</v>
      </c>
      <c r="Q813" t="s">
        <v>39</v>
      </c>
    </row>
    <row r="814" spans="1:18" hidden="1" x14ac:dyDescent="0.35">
      <c r="A814" t="s">
        <v>911</v>
      </c>
      <c r="B814" t="s">
        <v>912</v>
      </c>
      <c r="C814" s="1">
        <v>45658</v>
      </c>
      <c r="D814">
        <v>67</v>
      </c>
      <c r="E814" t="s">
        <v>113</v>
      </c>
      <c r="F814" t="str">
        <f>VLOOKUP(E814,'states and regions'!A$2:B$38,2,FALSE)</f>
        <v>South West</v>
      </c>
      <c r="G814" t="s">
        <v>29</v>
      </c>
      <c r="H814" t="s">
        <v>21</v>
      </c>
      <c r="I814">
        <v>5</v>
      </c>
      <c r="J814" t="s">
        <v>55</v>
      </c>
      <c r="K814">
        <v>46</v>
      </c>
      <c r="L814" t="s">
        <v>87</v>
      </c>
      <c r="M814" s="10">
        <v>7500</v>
      </c>
      <c r="N814">
        <v>3</v>
      </c>
      <c r="O814" s="8">
        <v>22500</v>
      </c>
      <c r="P814">
        <v>42.34</v>
      </c>
      <c r="Q814" t="s">
        <v>39</v>
      </c>
    </row>
    <row r="815" spans="1:18" x14ac:dyDescent="0.35">
      <c r="A815" t="s">
        <v>913</v>
      </c>
      <c r="B815" t="s">
        <v>914</v>
      </c>
      <c r="C815" s="1">
        <v>45717</v>
      </c>
      <c r="D815">
        <v>80</v>
      </c>
      <c r="E815" t="s">
        <v>149</v>
      </c>
      <c r="F815" t="str">
        <f>VLOOKUP(E815,'states and regions'!A$2:B$38,2,FALSE)</f>
        <v>South East</v>
      </c>
      <c r="G815" t="s">
        <v>29</v>
      </c>
      <c r="H815" t="s">
        <v>30</v>
      </c>
      <c r="I815">
        <v>2</v>
      </c>
      <c r="J815" t="s">
        <v>22</v>
      </c>
      <c r="K815">
        <v>43</v>
      </c>
      <c r="L815" t="s">
        <v>193</v>
      </c>
      <c r="M815" s="10">
        <v>6500</v>
      </c>
      <c r="N815">
        <v>1</v>
      </c>
      <c r="O815" s="8">
        <v>6500</v>
      </c>
      <c r="P815">
        <v>36.53</v>
      </c>
      <c r="Q815" t="s">
        <v>39</v>
      </c>
    </row>
    <row r="816" spans="1:18" x14ac:dyDescent="0.35">
      <c r="A816" t="s">
        <v>913</v>
      </c>
      <c r="B816" t="s">
        <v>914</v>
      </c>
      <c r="C816" s="1">
        <v>45717</v>
      </c>
      <c r="D816">
        <v>80</v>
      </c>
      <c r="E816" t="s">
        <v>149</v>
      </c>
      <c r="F816" t="str">
        <f>VLOOKUP(E816,'states and regions'!A$2:B$38,2,FALSE)</f>
        <v>South East</v>
      </c>
      <c r="G816" t="s">
        <v>36</v>
      </c>
      <c r="H816" t="s">
        <v>30</v>
      </c>
      <c r="I816">
        <v>2</v>
      </c>
      <c r="J816" t="s">
        <v>22</v>
      </c>
      <c r="K816">
        <v>43</v>
      </c>
      <c r="L816" t="s">
        <v>65</v>
      </c>
      <c r="M816" s="10">
        <v>30000</v>
      </c>
      <c r="N816">
        <v>7</v>
      </c>
      <c r="O816" s="8">
        <v>210000</v>
      </c>
      <c r="P816">
        <v>115.58</v>
      </c>
      <c r="Q816" t="s">
        <v>39</v>
      </c>
    </row>
    <row r="817" spans="1:18" hidden="1" x14ac:dyDescent="0.35">
      <c r="A817" t="s">
        <v>915</v>
      </c>
      <c r="B817" t="s">
        <v>916</v>
      </c>
      <c r="C817" s="1">
        <v>45658</v>
      </c>
      <c r="D817">
        <v>50</v>
      </c>
      <c r="E817" t="s">
        <v>86</v>
      </c>
      <c r="F817" t="str">
        <f>VLOOKUP(E817,'states and regions'!A$2:B$38,2,FALSE)</f>
        <v>North East</v>
      </c>
      <c r="G817" t="s">
        <v>20</v>
      </c>
      <c r="H817" t="s">
        <v>30</v>
      </c>
      <c r="I817">
        <v>5</v>
      </c>
      <c r="J817" t="s">
        <v>55</v>
      </c>
      <c r="K817">
        <v>60</v>
      </c>
      <c r="L817" t="s">
        <v>46</v>
      </c>
      <c r="M817" s="10">
        <v>4500</v>
      </c>
      <c r="N817">
        <v>10</v>
      </c>
      <c r="O817" s="8">
        <v>45000</v>
      </c>
      <c r="P817">
        <v>149.41</v>
      </c>
      <c r="Q817" t="s">
        <v>24</v>
      </c>
      <c r="R817" t="s">
        <v>167</v>
      </c>
    </row>
    <row r="818" spans="1:18" hidden="1" x14ac:dyDescent="0.35">
      <c r="A818" t="s">
        <v>917</v>
      </c>
      <c r="B818" t="s">
        <v>918</v>
      </c>
      <c r="C818" s="1">
        <v>45689</v>
      </c>
      <c r="D818">
        <v>68</v>
      </c>
      <c r="E818" t="s">
        <v>258</v>
      </c>
      <c r="F818" t="str">
        <f>VLOOKUP(E818,'states and regions'!A$2:B$38,2,FALSE)</f>
        <v>North Central</v>
      </c>
      <c r="G818" t="s">
        <v>20</v>
      </c>
      <c r="H818" t="s">
        <v>21</v>
      </c>
      <c r="I818">
        <v>4</v>
      </c>
      <c r="J818" t="s">
        <v>114</v>
      </c>
      <c r="K818">
        <v>41</v>
      </c>
      <c r="L818" t="s">
        <v>23</v>
      </c>
      <c r="M818" s="10">
        <v>35000</v>
      </c>
      <c r="N818">
        <v>5</v>
      </c>
      <c r="O818" s="8">
        <v>175000</v>
      </c>
      <c r="P818">
        <v>48.08</v>
      </c>
      <c r="Q818" t="s">
        <v>24</v>
      </c>
      <c r="R818" t="s">
        <v>96</v>
      </c>
    </row>
    <row r="819" spans="1:18" hidden="1" x14ac:dyDescent="0.35">
      <c r="A819" t="s">
        <v>917</v>
      </c>
      <c r="B819" t="s">
        <v>918</v>
      </c>
      <c r="C819" s="1">
        <v>45689</v>
      </c>
      <c r="D819">
        <v>68</v>
      </c>
      <c r="E819" t="s">
        <v>258</v>
      </c>
      <c r="F819" t="str">
        <f>VLOOKUP(E819,'states and regions'!A$2:B$38,2,FALSE)</f>
        <v>North Central</v>
      </c>
      <c r="G819" t="s">
        <v>29</v>
      </c>
      <c r="H819" t="s">
        <v>21</v>
      </c>
      <c r="I819">
        <v>4</v>
      </c>
      <c r="J819" t="s">
        <v>114</v>
      </c>
      <c r="K819">
        <v>41</v>
      </c>
      <c r="L819" t="s">
        <v>72</v>
      </c>
      <c r="M819" s="10">
        <v>350</v>
      </c>
      <c r="N819">
        <v>10</v>
      </c>
      <c r="O819" s="8">
        <v>3500</v>
      </c>
      <c r="P819">
        <v>6.03</v>
      </c>
      <c r="Q819" t="s">
        <v>24</v>
      </c>
      <c r="R819" t="s">
        <v>96</v>
      </c>
    </row>
    <row r="820" spans="1:18" hidden="1" x14ac:dyDescent="0.35">
      <c r="A820" t="s">
        <v>917</v>
      </c>
      <c r="B820" t="s">
        <v>918</v>
      </c>
      <c r="C820" s="1">
        <v>45689</v>
      </c>
      <c r="D820">
        <v>68</v>
      </c>
      <c r="E820" t="s">
        <v>258</v>
      </c>
      <c r="F820" t="str">
        <f>VLOOKUP(E820,'states and regions'!A$2:B$38,2,FALSE)</f>
        <v>North Central</v>
      </c>
      <c r="G820" t="s">
        <v>41</v>
      </c>
      <c r="H820" t="s">
        <v>21</v>
      </c>
      <c r="I820">
        <v>4</v>
      </c>
      <c r="J820" t="s">
        <v>114</v>
      </c>
      <c r="K820">
        <v>41</v>
      </c>
      <c r="L820" t="s">
        <v>71</v>
      </c>
      <c r="M820" s="10">
        <v>14500</v>
      </c>
      <c r="N820">
        <v>14</v>
      </c>
      <c r="O820" s="8">
        <v>203000</v>
      </c>
      <c r="P820">
        <v>97.33</v>
      </c>
      <c r="Q820" t="s">
        <v>24</v>
      </c>
      <c r="R820" t="s">
        <v>96</v>
      </c>
    </row>
    <row r="821" spans="1:18" hidden="1" x14ac:dyDescent="0.35">
      <c r="A821" t="s">
        <v>919</v>
      </c>
      <c r="B821" t="s">
        <v>920</v>
      </c>
      <c r="C821" s="1">
        <v>45689</v>
      </c>
      <c r="D821">
        <v>20</v>
      </c>
      <c r="E821" t="s">
        <v>121</v>
      </c>
      <c r="F821" t="str">
        <f>VLOOKUP(E821,'states and regions'!A$2:B$38,2,FALSE)</f>
        <v>North Central</v>
      </c>
      <c r="G821" t="s">
        <v>20</v>
      </c>
      <c r="H821" t="s">
        <v>21</v>
      </c>
      <c r="I821">
        <v>1</v>
      </c>
      <c r="J821" t="s">
        <v>37</v>
      </c>
      <c r="K821">
        <v>18</v>
      </c>
      <c r="L821" t="s">
        <v>58</v>
      </c>
      <c r="M821" s="10">
        <v>16000</v>
      </c>
      <c r="N821">
        <v>16</v>
      </c>
      <c r="O821" s="8">
        <v>256000</v>
      </c>
      <c r="P821">
        <v>192.78</v>
      </c>
      <c r="Q821" t="s">
        <v>24</v>
      </c>
      <c r="R821" t="s">
        <v>32</v>
      </c>
    </row>
    <row r="822" spans="1:18" hidden="1" x14ac:dyDescent="0.35">
      <c r="A822" t="s">
        <v>919</v>
      </c>
      <c r="B822" t="s">
        <v>920</v>
      </c>
      <c r="C822" s="1">
        <v>45689</v>
      </c>
      <c r="D822">
        <v>20</v>
      </c>
      <c r="E822" t="s">
        <v>121</v>
      </c>
      <c r="F822" t="str">
        <f>VLOOKUP(E822,'states and regions'!A$2:B$38,2,FALSE)</f>
        <v>North Central</v>
      </c>
      <c r="G822" t="s">
        <v>36</v>
      </c>
      <c r="H822" t="s">
        <v>21</v>
      </c>
      <c r="I822">
        <v>1</v>
      </c>
      <c r="J822" t="s">
        <v>37</v>
      </c>
      <c r="K822">
        <v>18</v>
      </c>
      <c r="L822" t="s">
        <v>42</v>
      </c>
      <c r="M822" s="10">
        <v>9000</v>
      </c>
      <c r="N822">
        <v>3</v>
      </c>
      <c r="O822" s="8">
        <v>27000</v>
      </c>
      <c r="P822">
        <v>11.54</v>
      </c>
      <c r="Q822" t="s">
        <v>24</v>
      </c>
      <c r="R822" t="s">
        <v>32</v>
      </c>
    </row>
    <row r="823" spans="1:18" hidden="1" x14ac:dyDescent="0.35">
      <c r="A823" t="s">
        <v>921</v>
      </c>
      <c r="B823" t="s">
        <v>922</v>
      </c>
      <c r="C823" s="1">
        <v>45717</v>
      </c>
      <c r="D823">
        <v>54</v>
      </c>
      <c r="E823" t="s">
        <v>146</v>
      </c>
      <c r="F823" t="str">
        <f>VLOOKUP(E823,'states and regions'!A$2:B$38,2,FALSE)</f>
        <v>North West</v>
      </c>
      <c r="G823" t="s">
        <v>20</v>
      </c>
      <c r="H823" t="s">
        <v>30</v>
      </c>
      <c r="I823">
        <v>1</v>
      </c>
      <c r="J823" t="s">
        <v>37</v>
      </c>
      <c r="K823">
        <v>58</v>
      </c>
      <c r="L823" t="s">
        <v>58</v>
      </c>
      <c r="M823" s="10">
        <v>16000</v>
      </c>
      <c r="N823">
        <v>19</v>
      </c>
      <c r="O823" s="8">
        <v>304000</v>
      </c>
      <c r="P823">
        <v>104.63</v>
      </c>
      <c r="Q823" t="s">
        <v>39</v>
      </c>
    </row>
    <row r="824" spans="1:18" hidden="1" x14ac:dyDescent="0.35">
      <c r="A824" t="s">
        <v>921</v>
      </c>
      <c r="B824" t="s">
        <v>922</v>
      </c>
      <c r="C824" s="1">
        <v>45717</v>
      </c>
      <c r="D824">
        <v>54</v>
      </c>
      <c r="E824" t="s">
        <v>146</v>
      </c>
      <c r="F824" t="str">
        <f>VLOOKUP(E824,'states and regions'!A$2:B$38,2,FALSE)</f>
        <v>North West</v>
      </c>
      <c r="G824" t="s">
        <v>41</v>
      </c>
      <c r="H824" t="s">
        <v>30</v>
      </c>
      <c r="I824">
        <v>1</v>
      </c>
      <c r="J824" t="s">
        <v>37</v>
      </c>
      <c r="K824">
        <v>58</v>
      </c>
      <c r="L824" t="s">
        <v>62</v>
      </c>
      <c r="M824" s="10">
        <v>24000</v>
      </c>
      <c r="N824">
        <v>3</v>
      </c>
      <c r="O824" s="8">
        <v>72000</v>
      </c>
      <c r="P824">
        <v>50.74</v>
      </c>
      <c r="Q824" t="s">
        <v>39</v>
      </c>
    </row>
    <row r="825" spans="1:18" hidden="1" x14ac:dyDescent="0.35">
      <c r="A825" t="s">
        <v>921</v>
      </c>
      <c r="B825" t="s">
        <v>922</v>
      </c>
      <c r="C825" s="1">
        <v>45717</v>
      </c>
      <c r="D825">
        <v>54</v>
      </c>
      <c r="E825" t="s">
        <v>146</v>
      </c>
      <c r="F825" t="str">
        <f>VLOOKUP(E825,'states and regions'!A$2:B$38,2,FALSE)</f>
        <v>North West</v>
      </c>
      <c r="G825" t="s">
        <v>36</v>
      </c>
      <c r="H825" t="s">
        <v>30</v>
      </c>
      <c r="I825">
        <v>1</v>
      </c>
      <c r="J825" t="s">
        <v>37</v>
      </c>
      <c r="K825">
        <v>58</v>
      </c>
      <c r="L825" t="s">
        <v>71</v>
      </c>
      <c r="M825" s="10">
        <v>14500</v>
      </c>
      <c r="N825">
        <v>11</v>
      </c>
      <c r="O825" s="8">
        <v>159500</v>
      </c>
      <c r="P825">
        <v>120.16</v>
      </c>
      <c r="Q825" t="s">
        <v>39</v>
      </c>
    </row>
    <row r="826" spans="1:18" x14ac:dyDescent="0.35">
      <c r="A826" t="s">
        <v>923</v>
      </c>
      <c r="B826" t="s">
        <v>924</v>
      </c>
      <c r="C826" s="1">
        <v>45689</v>
      </c>
      <c r="D826">
        <v>65</v>
      </c>
      <c r="E826" t="s">
        <v>70</v>
      </c>
      <c r="F826" t="str">
        <f>VLOOKUP(E826,'states and regions'!A$2:B$38,2,FALSE)</f>
        <v>South East</v>
      </c>
      <c r="G826" t="s">
        <v>29</v>
      </c>
      <c r="H826" t="s">
        <v>30</v>
      </c>
      <c r="I826">
        <v>1</v>
      </c>
      <c r="J826" t="s">
        <v>37</v>
      </c>
      <c r="K826">
        <v>14</v>
      </c>
      <c r="L826" t="s">
        <v>102</v>
      </c>
      <c r="M826" s="10">
        <v>900</v>
      </c>
      <c r="N826">
        <v>12</v>
      </c>
      <c r="O826" s="8">
        <v>10800</v>
      </c>
      <c r="P826">
        <v>98.33</v>
      </c>
      <c r="Q826" t="s">
        <v>24</v>
      </c>
      <c r="R826" t="s">
        <v>96</v>
      </c>
    </row>
    <row r="827" spans="1:18" x14ac:dyDescent="0.35">
      <c r="A827" t="s">
        <v>923</v>
      </c>
      <c r="B827" t="s">
        <v>924</v>
      </c>
      <c r="C827" s="1">
        <v>45689</v>
      </c>
      <c r="D827">
        <v>65</v>
      </c>
      <c r="E827" t="s">
        <v>70</v>
      </c>
      <c r="F827" t="str">
        <f>VLOOKUP(E827,'states and regions'!A$2:B$38,2,FALSE)</f>
        <v>South East</v>
      </c>
      <c r="G827" t="s">
        <v>20</v>
      </c>
      <c r="H827" t="s">
        <v>30</v>
      </c>
      <c r="I827">
        <v>1</v>
      </c>
      <c r="J827" t="s">
        <v>37</v>
      </c>
      <c r="K827">
        <v>14</v>
      </c>
      <c r="L827" t="s">
        <v>58</v>
      </c>
      <c r="M827" s="10">
        <v>16000</v>
      </c>
      <c r="N827">
        <v>14</v>
      </c>
      <c r="O827" s="8">
        <v>224000</v>
      </c>
      <c r="P827">
        <v>63.64</v>
      </c>
      <c r="Q827" t="s">
        <v>24</v>
      </c>
      <c r="R827" t="s">
        <v>96</v>
      </c>
    </row>
    <row r="828" spans="1:18" hidden="1" x14ac:dyDescent="0.35">
      <c r="A828" t="s">
        <v>925</v>
      </c>
      <c r="B828" t="s">
        <v>926</v>
      </c>
      <c r="C828" s="1">
        <v>45689</v>
      </c>
      <c r="D828">
        <v>47</v>
      </c>
      <c r="E828" t="s">
        <v>192</v>
      </c>
      <c r="F828" t="str">
        <f>VLOOKUP(E828,'states and regions'!A$2:B$38,2,FALSE)</f>
        <v>South South</v>
      </c>
      <c r="G828" t="s">
        <v>41</v>
      </c>
      <c r="H828" t="s">
        <v>21</v>
      </c>
      <c r="I828">
        <v>3</v>
      </c>
      <c r="J828" t="s">
        <v>50</v>
      </c>
      <c r="K828">
        <v>24</v>
      </c>
      <c r="L828" t="s">
        <v>42</v>
      </c>
      <c r="M828" s="10">
        <v>9000</v>
      </c>
      <c r="N828">
        <v>8</v>
      </c>
      <c r="O828" s="8">
        <v>72000</v>
      </c>
      <c r="P828">
        <v>138.29</v>
      </c>
      <c r="Q828" t="s">
        <v>39</v>
      </c>
    </row>
    <row r="829" spans="1:18" x14ac:dyDescent="0.35">
      <c r="A829" t="s">
        <v>927</v>
      </c>
      <c r="B829" t="s">
        <v>928</v>
      </c>
      <c r="C829" s="1">
        <v>45658</v>
      </c>
      <c r="D829">
        <v>65</v>
      </c>
      <c r="E829" t="s">
        <v>149</v>
      </c>
      <c r="F829" t="str">
        <f>VLOOKUP(E829,'states and regions'!A$2:B$38,2,FALSE)</f>
        <v>South East</v>
      </c>
      <c r="G829" t="s">
        <v>29</v>
      </c>
      <c r="H829" t="s">
        <v>30</v>
      </c>
      <c r="I829">
        <v>5</v>
      </c>
      <c r="J829" t="s">
        <v>55</v>
      </c>
      <c r="K829">
        <v>58</v>
      </c>
      <c r="L829" t="s">
        <v>87</v>
      </c>
      <c r="M829" s="10">
        <v>7500</v>
      </c>
      <c r="N829">
        <v>9</v>
      </c>
      <c r="O829" s="8">
        <v>67500</v>
      </c>
      <c r="P829">
        <v>185.54</v>
      </c>
      <c r="Q829" t="s">
        <v>39</v>
      </c>
    </row>
    <row r="830" spans="1:18" x14ac:dyDescent="0.35">
      <c r="A830" t="s">
        <v>927</v>
      </c>
      <c r="B830" t="s">
        <v>928</v>
      </c>
      <c r="C830" s="1">
        <v>45658</v>
      </c>
      <c r="D830">
        <v>65</v>
      </c>
      <c r="E830" t="s">
        <v>149</v>
      </c>
      <c r="F830" t="str">
        <f>VLOOKUP(E830,'states and regions'!A$2:B$38,2,FALSE)</f>
        <v>South East</v>
      </c>
      <c r="G830" t="s">
        <v>41</v>
      </c>
      <c r="H830" t="s">
        <v>30</v>
      </c>
      <c r="I830">
        <v>5</v>
      </c>
      <c r="J830" t="s">
        <v>55</v>
      </c>
      <c r="K830">
        <v>58</v>
      </c>
      <c r="L830" t="s">
        <v>65</v>
      </c>
      <c r="M830" s="10">
        <v>30000</v>
      </c>
      <c r="N830">
        <v>8</v>
      </c>
      <c r="O830" s="8">
        <v>240000</v>
      </c>
      <c r="P830">
        <v>18.5</v>
      </c>
      <c r="Q830" t="s">
        <v>39</v>
      </c>
    </row>
    <row r="831" spans="1:18" hidden="1" x14ac:dyDescent="0.35">
      <c r="A831" t="s">
        <v>929</v>
      </c>
      <c r="B831" t="s">
        <v>930</v>
      </c>
      <c r="C831" s="1">
        <v>45717</v>
      </c>
      <c r="D831">
        <v>42</v>
      </c>
      <c r="E831" t="s">
        <v>28</v>
      </c>
      <c r="F831" t="str">
        <f>VLOOKUP(E831,'states and regions'!A$2:B$38,2,FALSE)</f>
        <v>North Central</v>
      </c>
      <c r="G831" t="s">
        <v>41</v>
      </c>
      <c r="H831" t="s">
        <v>30</v>
      </c>
      <c r="I831">
        <v>4</v>
      </c>
      <c r="J831" t="s">
        <v>114</v>
      </c>
      <c r="K831">
        <v>41</v>
      </c>
      <c r="L831" t="s">
        <v>71</v>
      </c>
      <c r="M831" s="10">
        <v>14500</v>
      </c>
      <c r="N831">
        <v>11</v>
      </c>
      <c r="O831" s="8">
        <v>159500</v>
      </c>
      <c r="P831">
        <v>147.52000000000001</v>
      </c>
      <c r="Q831" t="s">
        <v>39</v>
      </c>
    </row>
    <row r="832" spans="1:18" hidden="1" x14ac:dyDescent="0.35">
      <c r="A832" t="s">
        <v>929</v>
      </c>
      <c r="B832" t="s">
        <v>930</v>
      </c>
      <c r="C832" s="1">
        <v>45717</v>
      </c>
      <c r="D832">
        <v>42</v>
      </c>
      <c r="E832" t="s">
        <v>28</v>
      </c>
      <c r="F832" t="str">
        <f>VLOOKUP(E832,'states and regions'!A$2:B$38,2,FALSE)</f>
        <v>North Central</v>
      </c>
      <c r="G832" t="s">
        <v>20</v>
      </c>
      <c r="H832" t="s">
        <v>30</v>
      </c>
      <c r="I832">
        <v>4</v>
      </c>
      <c r="J832" t="s">
        <v>114</v>
      </c>
      <c r="K832">
        <v>41</v>
      </c>
      <c r="L832" t="s">
        <v>23</v>
      </c>
      <c r="M832" s="10">
        <v>35000</v>
      </c>
      <c r="N832">
        <v>4</v>
      </c>
      <c r="O832" s="8">
        <v>140000</v>
      </c>
      <c r="P832">
        <v>175.41</v>
      </c>
      <c r="Q832" t="s">
        <v>39</v>
      </c>
    </row>
    <row r="833" spans="1:18" hidden="1" x14ac:dyDescent="0.35">
      <c r="A833" t="s">
        <v>931</v>
      </c>
      <c r="B833" t="s">
        <v>932</v>
      </c>
      <c r="C833" s="1">
        <v>45689</v>
      </c>
      <c r="D833">
        <v>49</v>
      </c>
      <c r="E833" t="s">
        <v>189</v>
      </c>
      <c r="F833" t="str">
        <f>VLOOKUP(E833,'states and regions'!A$2:B$38,2,FALSE)</f>
        <v>North West</v>
      </c>
      <c r="G833" t="s">
        <v>36</v>
      </c>
      <c r="H833" t="s">
        <v>21</v>
      </c>
      <c r="I833">
        <v>5</v>
      </c>
      <c r="J833" t="s">
        <v>55</v>
      </c>
      <c r="K833">
        <v>23</v>
      </c>
      <c r="L833" t="s">
        <v>42</v>
      </c>
      <c r="M833" s="10">
        <v>9000</v>
      </c>
      <c r="N833">
        <v>6</v>
      </c>
      <c r="O833" s="8">
        <v>54000</v>
      </c>
      <c r="P833">
        <v>128.44999999999999</v>
      </c>
      <c r="Q833" t="s">
        <v>39</v>
      </c>
    </row>
    <row r="834" spans="1:18" hidden="1" x14ac:dyDescent="0.35">
      <c r="A834" t="s">
        <v>931</v>
      </c>
      <c r="B834" t="s">
        <v>932</v>
      </c>
      <c r="C834" s="1">
        <v>45689</v>
      </c>
      <c r="D834">
        <v>49</v>
      </c>
      <c r="E834" t="s">
        <v>189</v>
      </c>
      <c r="F834" t="str">
        <f>VLOOKUP(E834,'states and regions'!A$2:B$38,2,FALSE)</f>
        <v>North West</v>
      </c>
      <c r="G834" t="s">
        <v>20</v>
      </c>
      <c r="H834" t="s">
        <v>21</v>
      </c>
      <c r="I834">
        <v>5</v>
      </c>
      <c r="J834" t="s">
        <v>55</v>
      </c>
      <c r="K834">
        <v>23</v>
      </c>
      <c r="L834" t="s">
        <v>23</v>
      </c>
      <c r="M834" s="10">
        <v>35000</v>
      </c>
      <c r="N834">
        <v>5</v>
      </c>
      <c r="O834" s="8">
        <v>175000</v>
      </c>
      <c r="P834">
        <v>158.31</v>
      </c>
      <c r="Q834" t="s">
        <v>39</v>
      </c>
    </row>
    <row r="835" spans="1:18" hidden="1" x14ac:dyDescent="0.35">
      <c r="A835" t="s">
        <v>931</v>
      </c>
      <c r="B835" t="s">
        <v>932</v>
      </c>
      <c r="C835" s="1">
        <v>45689</v>
      </c>
      <c r="D835">
        <v>49</v>
      </c>
      <c r="E835" t="s">
        <v>189</v>
      </c>
      <c r="F835" t="str">
        <f>VLOOKUP(E835,'states and regions'!A$2:B$38,2,FALSE)</f>
        <v>North West</v>
      </c>
      <c r="G835" t="s">
        <v>41</v>
      </c>
      <c r="H835" t="s">
        <v>21</v>
      </c>
      <c r="I835">
        <v>5</v>
      </c>
      <c r="J835" t="s">
        <v>55</v>
      </c>
      <c r="K835">
        <v>23</v>
      </c>
      <c r="L835" t="s">
        <v>42</v>
      </c>
      <c r="M835" s="10">
        <v>9000</v>
      </c>
      <c r="N835">
        <v>10</v>
      </c>
      <c r="O835" s="8">
        <v>90000</v>
      </c>
      <c r="P835">
        <v>80.430000000000007</v>
      </c>
      <c r="Q835" t="s">
        <v>39</v>
      </c>
    </row>
    <row r="836" spans="1:18" hidden="1" x14ac:dyDescent="0.35">
      <c r="A836" t="s">
        <v>933</v>
      </c>
      <c r="B836" t="s">
        <v>934</v>
      </c>
      <c r="C836" s="1">
        <v>45689</v>
      </c>
      <c r="D836">
        <v>26</v>
      </c>
      <c r="E836" t="s">
        <v>176</v>
      </c>
      <c r="F836" t="str">
        <f>VLOOKUP(E836,'states and regions'!A$2:B$38,2,FALSE)</f>
        <v>South South</v>
      </c>
      <c r="G836" t="s">
        <v>29</v>
      </c>
      <c r="H836" t="s">
        <v>21</v>
      </c>
      <c r="I836">
        <v>5</v>
      </c>
      <c r="J836" t="s">
        <v>55</v>
      </c>
      <c r="K836">
        <v>16</v>
      </c>
      <c r="L836" t="s">
        <v>164</v>
      </c>
      <c r="M836" s="10">
        <v>600</v>
      </c>
      <c r="N836">
        <v>19</v>
      </c>
      <c r="O836" s="8">
        <v>11400</v>
      </c>
      <c r="P836">
        <v>52.51</v>
      </c>
      <c r="Q836" t="s">
        <v>39</v>
      </c>
    </row>
    <row r="837" spans="1:18" hidden="1" x14ac:dyDescent="0.35">
      <c r="A837" t="s">
        <v>933</v>
      </c>
      <c r="B837" t="s">
        <v>934</v>
      </c>
      <c r="C837" s="1">
        <v>45689</v>
      </c>
      <c r="D837">
        <v>26</v>
      </c>
      <c r="E837" t="s">
        <v>176</v>
      </c>
      <c r="F837" t="str">
        <f>VLOOKUP(E837,'states and regions'!A$2:B$38,2,FALSE)</f>
        <v>South South</v>
      </c>
      <c r="G837" t="s">
        <v>20</v>
      </c>
      <c r="H837" t="s">
        <v>21</v>
      </c>
      <c r="I837">
        <v>5</v>
      </c>
      <c r="J837" t="s">
        <v>55</v>
      </c>
      <c r="K837">
        <v>16</v>
      </c>
      <c r="L837" t="s">
        <v>51</v>
      </c>
      <c r="M837" s="10">
        <v>9000</v>
      </c>
      <c r="N837">
        <v>7</v>
      </c>
      <c r="O837" s="8">
        <v>63000</v>
      </c>
      <c r="P837">
        <v>160.01</v>
      </c>
      <c r="Q837" t="s">
        <v>39</v>
      </c>
    </row>
    <row r="838" spans="1:18" hidden="1" x14ac:dyDescent="0.35">
      <c r="A838" t="s">
        <v>935</v>
      </c>
      <c r="B838" t="s">
        <v>936</v>
      </c>
      <c r="C838" s="1">
        <v>45689</v>
      </c>
      <c r="D838">
        <v>69</v>
      </c>
      <c r="E838" t="s">
        <v>45</v>
      </c>
      <c r="F838" t="str">
        <f>VLOOKUP(E838,'states and regions'!A$2:B$38,2,FALSE)</f>
        <v>North East</v>
      </c>
      <c r="G838" t="s">
        <v>20</v>
      </c>
      <c r="H838" t="s">
        <v>21</v>
      </c>
      <c r="I838">
        <v>5</v>
      </c>
      <c r="J838" t="s">
        <v>55</v>
      </c>
      <c r="K838">
        <v>26</v>
      </c>
      <c r="L838" t="s">
        <v>46</v>
      </c>
      <c r="M838" s="10">
        <v>4500</v>
      </c>
      <c r="N838">
        <v>6</v>
      </c>
      <c r="O838" s="8">
        <v>27000</v>
      </c>
      <c r="P838">
        <v>52.73</v>
      </c>
      <c r="Q838" t="s">
        <v>24</v>
      </c>
      <c r="R838" t="s">
        <v>76</v>
      </c>
    </row>
    <row r="839" spans="1:18" hidden="1" x14ac:dyDescent="0.35">
      <c r="A839" t="s">
        <v>935</v>
      </c>
      <c r="B839" t="s">
        <v>936</v>
      </c>
      <c r="C839" s="1">
        <v>45689</v>
      </c>
      <c r="D839">
        <v>69</v>
      </c>
      <c r="E839" t="s">
        <v>45</v>
      </c>
      <c r="F839" t="str">
        <f>VLOOKUP(E839,'states and regions'!A$2:B$38,2,FALSE)</f>
        <v>North East</v>
      </c>
      <c r="G839" t="s">
        <v>41</v>
      </c>
      <c r="H839" t="s">
        <v>21</v>
      </c>
      <c r="I839">
        <v>5</v>
      </c>
      <c r="J839" t="s">
        <v>55</v>
      </c>
      <c r="K839">
        <v>26</v>
      </c>
      <c r="L839" t="s">
        <v>42</v>
      </c>
      <c r="M839" s="10">
        <v>9000</v>
      </c>
      <c r="N839">
        <v>14</v>
      </c>
      <c r="O839" s="8">
        <v>126000</v>
      </c>
      <c r="P839">
        <v>80.510000000000005</v>
      </c>
      <c r="Q839" t="s">
        <v>24</v>
      </c>
      <c r="R839" t="s">
        <v>76</v>
      </c>
    </row>
    <row r="840" spans="1:18" hidden="1" x14ac:dyDescent="0.35">
      <c r="A840" t="s">
        <v>935</v>
      </c>
      <c r="B840" t="s">
        <v>936</v>
      </c>
      <c r="C840" s="1">
        <v>45689</v>
      </c>
      <c r="D840">
        <v>69</v>
      </c>
      <c r="E840" t="s">
        <v>45</v>
      </c>
      <c r="F840" t="str">
        <f>VLOOKUP(E840,'states and regions'!A$2:B$38,2,FALSE)</f>
        <v>North East</v>
      </c>
      <c r="G840" t="s">
        <v>29</v>
      </c>
      <c r="H840" t="s">
        <v>21</v>
      </c>
      <c r="I840">
        <v>5</v>
      </c>
      <c r="J840" t="s">
        <v>55</v>
      </c>
      <c r="K840">
        <v>26</v>
      </c>
      <c r="L840" t="s">
        <v>40</v>
      </c>
      <c r="M840" s="10">
        <v>500</v>
      </c>
      <c r="N840">
        <v>12</v>
      </c>
      <c r="O840" s="8">
        <v>6000</v>
      </c>
      <c r="P840">
        <v>30.28</v>
      </c>
      <c r="Q840" t="s">
        <v>24</v>
      </c>
      <c r="R840" t="s">
        <v>76</v>
      </c>
    </row>
    <row r="841" spans="1:18" hidden="1" x14ac:dyDescent="0.35">
      <c r="A841" t="s">
        <v>937</v>
      </c>
      <c r="B841" t="s">
        <v>938</v>
      </c>
      <c r="C841" s="1">
        <v>45689</v>
      </c>
      <c r="D841">
        <v>31</v>
      </c>
      <c r="E841" t="s">
        <v>452</v>
      </c>
      <c r="F841" t="str">
        <f>VLOOKUP(E841,'states and regions'!A$2:B$38,2,FALSE)</f>
        <v>South West</v>
      </c>
      <c r="G841" t="s">
        <v>20</v>
      </c>
      <c r="H841" t="s">
        <v>30</v>
      </c>
      <c r="I841">
        <v>4</v>
      </c>
      <c r="J841" t="s">
        <v>114</v>
      </c>
      <c r="K841">
        <v>50</v>
      </c>
      <c r="L841" t="s">
        <v>51</v>
      </c>
      <c r="M841" s="10">
        <v>9000</v>
      </c>
      <c r="N841">
        <v>16</v>
      </c>
      <c r="O841" s="8">
        <v>144000</v>
      </c>
      <c r="P841">
        <v>57.95</v>
      </c>
      <c r="Q841" t="s">
        <v>24</v>
      </c>
      <c r="R841" t="s">
        <v>284</v>
      </c>
    </row>
    <row r="842" spans="1:18" hidden="1" x14ac:dyDescent="0.35">
      <c r="A842" t="s">
        <v>939</v>
      </c>
      <c r="B842" t="s">
        <v>601</v>
      </c>
      <c r="C842" s="1">
        <v>45689</v>
      </c>
      <c r="D842">
        <v>32</v>
      </c>
      <c r="E842" t="s">
        <v>19</v>
      </c>
      <c r="F842" t="str">
        <f>VLOOKUP(E842,'states and regions'!A$2:B$38,2,FALSE)</f>
        <v>North Central</v>
      </c>
      <c r="G842" t="s">
        <v>29</v>
      </c>
      <c r="H842" t="s">
        <v>21</v>
      </c>
      <c r="I842">
        <v>3</v>
      </c>
      <c r="J842" t="s">
        <v>50</v>
      </c>
      <c r="K842">
        <v>39</v>
      </c>
      <c r="L842" t="s">
        <v>164</v>
      </c>
      <c r="M842" s="10">
        <v>600</v>
      </c>
      <c r="N842">
        <v>5</v>
      </c>
      <c r="O842" s="8">
        <v>3000</v>
      </c>
      <c r="P842">
        <v>82</v>
      </c>
      <c r="Q842" t="s">
        <v>39</v>
      </c>
    </row>
    <row r="843" spans="1:18" hidden="1" x14ac:dyDescent="0.35">
      <c r="A843" t="s">
        <v>940</v>
      </c>
      <c r="B843" t="s">
        <v>941</v>
      </c>
      <c r="C843" s="1">
        <v>45689</v>
      </c>
      <c r="D843">
        <v>53</v>
      </c>
      <c r="E843" t="s">
        <v>143</v>
      </c>
      <c r="F843" t="str">
        <f>VLOOKUP(E843,'states and regions'!A$2:B$38,2,FALSE)</f>
        <v>South South</v>
      </c>
      <c r="G843" t="s">
        <v>29</v>
      </c>
      <c r="H843" t="s">
        <v>21</v>
      </c>
      <c r="I843">
        <v>2</v>
      </c>
      <c r="J843" t="s">
        <v>22</v>
      </c>
      <c r="K843">
        <v>40</v>
      </c>
      <c r="L843" t="s">
        <v>31</v>
      </c>
      <c r="M843" s="10">
        <v>5500</v>
      </c>
      <c r="N843">
        <v>11</v>
      </c>
      <c r="O843" s="8">
        <v>60500</v>
      </c>
      <c r="P843">
        <v>27.07</v>
      </c>
      <c r="Q843" t="s">
        <v>39</v>
      </c>
    </row>
    <row r="844" spans="1:18" hidden="1" x14ac:dyDescent="0.35">
      <c r="A844" t="s">
        <v>940</v>
      </c>
      <c r="B844" t="s">
        <v>941</v>
      </c>
      <c r="C844" s="1">
        <v>45689</v>
      </c>
      <c r="D844">
        <v>53</v>
      </c>
      <c r="E844" t="s">
        <v>143</v>
      </c>
      <c r="F844" t="str">
        <f>VLOOKUP(E844,'states and regions'!A$2:B$38,2,FALSE)</f>
        <v>South South</v>
      </c>
      <c r="G844" t="s">
        <v>41</v>
      </c>
      <c r="H844" t="s">
        <v>21</v>
      </c>
      <c r="I844">
        <v>2</v>
      </c>
      <c r="J844" t="s">
        <v>22</v>
      </c>
      <c r="K844">
        <v>40</v>
      </c>
      <c r="L844" t="s">
        <v>71</v>
      </c>
      <c r="M844" s="10">
        <v>14500</v>
      </c>
      <c r="N844">
        <v>13</v>
      </c>
      <c r="O844" s="8">
        <v>188500</v>
      </c>
      <c r="P844">
        <v>137.53</v>
      </c>
      <c r="Q844" t="s">
        <v>39</v>
      </c>
    </row>
    <row r="845" spans="1:18" hidden="1" x14ac:dyDescent="0.35">
      <c r="A845" t="s">
        <v>940</v>
      </c>
      <c r="B845" t="s">
        <v>941</v>
      </c>
      <c r="C845" s="1">
        <v>45689</v>
      </c>
      <c r="D845">
        <v>53</v>
      </c>
      <c r="E845" t="s">
        <v>143</v>
      </c>
      <c r="F845" t="str">
        <f>VLOOKUP(E845,'states and regions'!A$2:B$38,2,FALSE)</f>
        <v>South South</v>
      </c>
      <c r="G845" t="s">
        <v>36</v>
      </c>
      <c r="H845" t="s">
        <v>21</v>
      </c>
      <c r="I845">
        <v>2</v>
      </c>
      <c r="J845" t="s">
        <v>22</v>
      </c>
      <c r="K845">
        <v>40</v>
      </c>
      <c r="L845" t="s">
        <v>105</v>
      </c>
      <c r="M845" s="10">
        <v>75000</v>
      </c>
      <c r="N845">
        <v>9</v>
      </c>
      <c r="O845" s="8">
        <v>675000</v>
      </c>
      <c r="P845">
        <v>147.35</v>
      </c>
      <c r="Q845" t="s">
        <v>39</v>
      </c>
    </row>
    <row r="846" spans="1:18" hidden="1" x14ac:dyDescent="0.35">
      <c r="A846" t="s">
        <v>942</v>
      </c>
      <c r="B846" t="s">
        <v>943</v>
      </c>
      <c r="C846" s="1">
        <v>45689</v>
      </c>
      <c r="D846">
        <v>28</v>
      </c>
      <c r="E846" t="s">
        <v>49</v>
      </c>
      <c r="F846" t="str">
        <f>VLOOKUP(E846,'states and regions'!A$2:B$38,2,FALSE)</f>
        <v>South West</v>
      </c>
      <c r="G846" t="s">
        <v>41</v>
      </c>
      <c r="H846" t="s">
        <v>21</v>
      </c>
      <c r="I846">
        <v>4</v>
      </c>
      <c r="J846" t="s">
        <v>114</v>
      </c>
      <c r="K846">
        <v>22</v>
      </c>
      <c r="L846" t="s">
        <v>62</v>
      </c>
      <c r="M846" s="10">
        <v>24000</v>
      </c>
      <c r="N846">
        <v>10</v>
      </c>
      <c r="O846" s="8">
        <v>240000</v>
      </c>
      <c r="P846">
        <v>124.12</v>
      </c>
      <c r="Q846" t="s">
        <v>39</v>
      </c>
    </row>
    <row r="847" spans="1:18" hidden="1" x14ac:dyDescent="0.35">
      <c r="A847" t="s">
        <v>942</v>
      </c>
      <c r="B847" t="s">
        <v>943</v>
      </c>
      <c r="C847" s="1">
        <v>45689</v>
      </c>
      <c r="D847">
        <v>28</v>
      </c>
      <c r="E847" t="s">
        <v>49</v>
      </c>
      <c r="F847" t="str">
        <f>VLOOKUP(E847,'states and regions'!A$2:B$38,2,FALSE)</f>
        <v>South West</v>
      </c>
      <c r="G847" t="s">
        <v>29</v>
      </c>
      <c r="H847" t="s">
        <v>21</v>
      </c>
      <c r="I847">
        <v>4</v>
      </c>
      <c r="J847" t="s">
        <v>114</v>
      </c>
      <c r="K847">
        <v>22</v>
      </c>
      <c r="L847" t="s">
        <v>87</v>
      </c>
      <c r="M847" s="10">
        <v>7500</v>
      </c>
      <c r="N847">
        <v>5</v>
      </c>
      <c r="O847" s="8">
        <v>37500</v>
      </c>
      <c r="P847">
        <v>134.41999999999999</v>
      </c>
      <c r="Q847" t="s">
        <v>39</v>
      </c>
    </row>
    <row r="848" spans="1:18" hidden="1" x14ac:dyDescent="0.35">
      <c r="A848" t="s">
        <v>942</v>
      </c>
      <c r="B848" t="s">
        <v>943</v>
      </c>
      <c r="C848" s="1">
        <v>45689</v>
      </c>
      <c r="D848">
        <v>28</v>
      </c>
      <c r="E848" t="s">
        <v>49</v>
      </c>
      <c r="F848" t="str">
        <f>VLOOKUP(E848,'states and regions'!A$2:B$38,2,FALSE)</f>
        <v>South West</v>
      </c>
      <c r="G848" t="s">
        <v>20</v>
      </c>
      <c r="H848" t="s">
        <v>21</v>
      </c>
      <c r="I848">
        <v>4</v>
      </c>
      <c r="J848" t="s">
        <v>114</v>
      </c>
      <c r="K848">
        <v>22</v>
      </c>
      <c r="L848" t="s">
        <v>58</v>
      </c>
      <c r="M848" s="10">
        <v>16000</v>
      </c>
      <c r="N848">
        <v>9</v>
      </c>
      <c r="O848" s="8">
        <v>144000</v>
      </c>
      <c r="P848">
        <v>116.31</v>
      </c>
      <c r="Q848" t="s">
        <v>39</v>
      </c>
    </row>
    <row r="849" spans="1:18" hidden="1" x14ac:dyDescent="0.35">
      <c r="A849" t="s">
        <v>944</v>
      </c>
      <c r="B849" t="s">
        <v>945</v>
      </c>
      <c r="C849" s="1">
        <v>45658</v>
      </c>
      <c r="D849">
        <v>80</v>
      </c>
      <c r="E849" t="s">
        <v>90</v>
      </c>
      <c r="F849" t="str">
        <f>VLOOKUP(E849,'states and regions'!A$2:B$38,2,FALSE)</f>
        <v>North East</v>
      </c>
      <c r="G849" t="s">
        <v>29</v>
      </c>
      <c r="H849" t="s">
        <v>30</v>
      </c>
      <c r="I849">
        <v>2</v>
      </c>
      <c r="J849" t="s">
        <v>22</v>
      </c>
      <c r="K849">
        <v>57</v>
      </c>
      <c r="L849" t="s">
        <v>83</v>
      </c>
      <c r="M849" s="10">
        <v>1000</v>
      </c>
      <c r="N849">
        <v>5</v>
      </c>
      <c r="O849" s="8">
        <v>5000</v>
      </c>
      <c r="P849">
        <v>63</v>
      </c>
      <c r="Q849" t="s">
        <v>24</v>
      </c>
      <c r="R849" t="s">
        <v>284</v>
      </c>
    </row>
    <row r="850" spans="1:18" hidden="1" x14ac:dyDescent="0.35">
      <c r="A850" t="s">
        <v>944</v>
      </c>
      <c r="B850" t="s">
        <v>945</v>
      </c>
      <c r="C850" s="1">
        <v>45658</v>
      </c>
      <c r="D850">
        <v>80</v>
      </c>
      <c r="E850" t="s">
        <v>90</v>
      </c>
      <c r="F850" t="str">
        <f>VLOOKUP(E850,'states and regions'!A$2:B$38,2,FALSE)</f>
        <v>North East</v>
      </c>
      <c r="G850" t="s">
        <v>41</v>
      </c>
      <c r="H850" t="s">
        <v>30</v>
      </c>
      <c r="I850">
        <v>2</v>
      </c>
      <c r="J850" t="s">
        <v>22</v>
      </c>
      <c r="K850">
        <v>57</v>
      </c>
      <c r="L850" t="s">
        <v>71</v>
      </c>
      <c r="M850" s="10">
        <v>14500</v>
      </c>
      <c r="N850">
        <v>9</v>
      </c>
      <c r="O850" s="8">
        <v>130500</v>
      </c>
      <c r="P850">
        <v>174.4</v>
      </c>
      <c r="Q850" t="s">
        <v>24</v>
      </c>
      <c r="R850" t="s">
        <v>284</v>
      </c>
    </row>
    <row r="851" spans="1:18" hidden="1" x14ac:dyDescent="0.35">
      <c r="A851" t="s">
        <v>944</v>
      </c>
      <c r="B851" t="s">
        <v>945</v>
      </c>
      <c r="C851" s="1">
        <v>45658</v>
      </c>
      <c r="D851">
        <v>80</v>
      </c>
      <c r="E851" t="s">
        <v>90</v>
      </c>
      <c r="F851" t="str">
        <f>VLOOKUP(E851,'states and regions'!A$2:B$38,2,FALSE)</f>
        <v>North East</v>
      </c>
      <c r="G851" t="s">
        <v>20</v>
      </c>
      <c r="H851" t="s">
        <v>30</v>
      </c>
      <c r="I851">
        <v>2</v>
      </c>
      <c r="J851" t="s">
        <v>22</v>
      </c>
      <c r="K851">
        <v>57</v>
      </c>
      <c r="L851" t="s">
        <v>51</v>
      </c>
      <c r="M851" s="10">
        <v>9000</v>
      </c>
      <c r="N851">
        <v>10</v>
      </c>
      <c r="O851" s="8">
        <v>90000</v>
      </c>
      <c r="P851">
        <v>185.28</v>
      </c>
      <c r="Q851" t="s">
        <v>24</v>
      </c>
      <c r="R851" t="s">
        <v>284</v>
      </c>
    </row>
    <row r="852" spans="1:18" hidden="1" x14ac:dyDescent="0.35">
      <c r="A852" t="s">
        <v>946</v>
      </c>
      <c r="B852" t="s">
        <v>947</v>
      </c>
      <c r="C852" s="1">
        <v>45689</v>
      </c>
      <c r="D852">
        <v>49</v>
      </c>
      <c r="E852" t="s">
        <v>75</v>
      </c>
      <c r="F852" t="str">
        <f>VLOOKUP(E852,'states and regions'!A$2:B$38,2,FALSE)</f>
        <v>North East</v>
      </c>
      <c r="G852" t="s">
        <v>20</v>
      </c>
      <c r="H852" t="s">
        <v>30</v>
      </c>
      <c r="I852">
        <v>3</v>
      </c>
      <c r="J852" t="s">
        <v>50</v>
      </c>
      <c r="K852">
        <v>28</v>
      </c>
      <c r="L852" t="s">
        <v>23</v>
      </c>
      <c r="M852" s="10">
        <v>35000</v>
      </c>
      <c r="N852">
        <v>5</v>
      </c>
      <c r="O852" s="8">
        <v>175000</v>
      </c>
      <c r="P852">
        <v>11.12</v>
      </c>
      <c r="Q852" t="s">
        <v>39</v>
      </c>
    </row>
    <row r="853" spans="1:18" hidden="1" x14ac:dyDescent="0.35">
      <c r="A853" t="s">
        <v>946</v>
      </c>
      <c r="B853" t="s">
        <v>947</v>
      </c>
      <c r="C853" s="1">
        <v>45689</v>
      </c>
      <c r="D853">
        <v>49</v>
      </c>
      <c r="E853" t="s">
        <v>75</v>
      </c>
      <c r="F853" t="str">
        <f>VLOOKUP(E853,'states and regions'!A$2:B$38,2,FALSE)</f>
        <v>North East</v>
      </c>
      <c r="G853" t="s">
        <v>36</v>
      </c>
      <c r="H853" t="s">
        <v>30</v>
      </c>
      <c r="I853">
        <v>3</v>
      </c>
      <c r="J853" t="s">
        <v>50</v>
      </c>
      <c r="K853">
        <v>28</v>
      </c>
      <c r="L853" t="s">
        <v>42</v>
      </c>
      <c r="M853" s="10">
        <v>9000</v>
      </c>
      <c r="N853">
        <v>2</v>
      </c>
      <c r="O853" s="8">
        <v>18000</v>
      </c>
      <c r="P853">
        <v>46.36</v>
      </c>
      <c r="Q853" t="s">
        <v>39</v>
      </c>
    </row>
    <row r="854" spans="1:18" hidden="1" x14ac:dyDescent="0.35">
      <c r="A854" t="s">
        <v>948</v>
      </c>
      <c r="B854" t="s">
        <v>949</v>
      </c>
      <c r="C854" s="1">
        <v>45658</v>
      </c>
      <c r="D854">
        <v>49</v>
      </c>
      <c r="E854" t="s">
        <v>28</v>
      </c>
      <c r="F854" t="str">
        <f>VLOOKUP(E854,'states and regions'!A$2:B$38,2,FALSE)</f>
        <v>North Central</v>
      </c>
      <c r="G854" t="s">
        <v>29</v>
      </c>
      <c r="H854" t="s">
        <v>30</v>
      </c>
      <c r="I854">
        <v>4</v>
      </c>
      <c r="J854" t="s">
        <v>114</v>
      </c>
      <c r="K854">
        <v>28</v>
      </c>
      <c r="L854" t="s">
        <v>83</v>
      </c>
      <c r="M854" s="10">
        <v>1000</v>
      </c>
      <c r="N854">
        <v>5</v>
      </c>
      <c r="O854" s="8">
        <v>5000</v>
      </c>
      <c r="P854">
        <v>169.24</v>
      </c>
      <c r="Q854" t="s">
        <v>24</v>
      </c>
      <c r="R854" t="s">
        <v>96</v>
      </c>
    </row>
    <row r="855" spans="1:18" hidden="1" x14ac:dyDescent="0.35">
      <c r="A855" t="s">
        <v>948</v>
      </c>
      <c r="B855" t="s">
        <v>949</v>
      </c>
      <c r="C855" s="1">
        <v>45658</v>
      </c>
      <c r="D855">
        <v>49</v>
      </c>
      <c r="E855" t="s">
        <v>28</v>
      </c>
      <c r="F855" t="str">
        <f>VLOOKUP(E855,'states and regions'!A$2:B$38,2,FALSE)</f>
        <v>North Central</v>
      </c>
      <c r="G855" t="s">
        <v>20</v>
      </c>
      <c r="H855" t="s">
        <v>30</v>
      </c>
      <c r="I855">
        <v>4</v>
      </c>
      <c r="J855" t="s">
        <v>114</v>
      </c>
      <c r="K855">
        <v>28</v>
      </c>
      <c r="L855" t="s">
        <v>58</v>
      </c>
      <c r="M855" s="10">
        <v>16000</v>
      </c>
      <c r="N855">
        <v>7</v>
      </c>
      <c r="O855" s="8">
        <v>112000</v>
      </c>
      <c r="P855">
        <v>70.25</v>
      </c>
      <c r="Q855" t="s">
        <v>24</v>
      </c>
      <c r="R855" t="s">
        <v>96</v>
      </c>
    </row>
    <row r="856" spans="1:18" hidden="1" x14ac:dyDescent="0.35">
      <c r="A856" t="s">
        <v>948</v>
      </c>
      <c r="B856" t="s">
        <v>949</v>
      </c>
      <c r="C856" s="1">
        <v>45658</v>
      </c>
      <c r="D856">
        <v>49</v>
      </c>
      <c r="E856" t="s">
        <v>28</v>
      </c>
      <c r="F856" t="str">
        <f>VLOOKUP(E856,'states and regions'!A$2:B$38,2,FALSE)</f>
        <v>North Central</v>
      </c>
      <c r="G856" t="s">
        <v>36</v>
      </c>
      <c r="H856" t="s">
        <v>30</v>
      </c>
      <c r="I856">
        <v>4</v>
      </c>
      <c r="J856" t="s">
        <v>114</v>
      </c>
      <c r="K856">
        <v>28</v>
      </c>
      <c r="L856" t="s">
        <v>62</v>
      </c>
      <c r="M856" s="10">
        <v>24000</v>
      </c>
      <c r="N856">
        <v>6</v>
      </c>
      <c r="O856" s="8">
        <v>144000</v>
      </c>
      <c r="P856">
        <v>36.54</v>
      </c>
      <c r="Q856" t="s">
        <v>24</v>
      </c>
      <c r="R856" t="s">
        <v>96</v>
      </c>
    </row>
    <row r="857" spans="1:18" hidden="1" x14ac:dyDescent="0.35">
      <c r="A857" t="s">
        <v>950</v>
      </c>
      <c r="B857" t="s">
        <v>951</v>
      </c>
      <c r="C857" s="1">
        <v>45689</v>
      </c>
      <c r="D857">
        <v>50</v>
      </c>
      <c r="E857" t="s">
        <v>79</v>
      </c>
      <c r="F857" t="str">
        <f>VLOOKUP(E857,'states and regions'!A$2:B$38,2,FALSE)</f>
        <v>South West</v>
      </c>
      <c r="G857" t="s">
        <v>29</v>
      </c>
      <c r="H857" t="s">
        <v>21</v>
      </c>
      <c r="I857">
        <v>4</v>
      </c>
      <c r="J857" t="s">
        <v>114</v>
      </c>
      <c r="K857">
        <v>34</v>
      </c>
      <c r="L857" t="s">
        <v>83</v>
      </c>
      <c r="M857" s="10">
        <v>1000</v>
      </c>
      <c r="N857">
        <v>1</v>
      </c>
      <c r="O857" s="8">
        <v>1000</v>
      </c>
      <c r="P857">
        <v>177.53</v>
      </c>
      <c r="Q857" t="s">
        <v>39</v>
      </c>
    </row>
    <row r="858" spans="1:18" hidden="1" x14ac:dyDescent="0.35">
      <c r="A858" t="s">
        <v>952</v>
      </c>
      <c r="B858" t="s">
        <v>953</v>
      </c>
      <c r="C858" s="1">
        <v>45658</v>
      </c>
      <c r="D858">
        <v>31</v>
      </c>
      <c r="E858" t="s">
        <v>82</v>
      </c>
      <c r="F858" t="str">
        <f>VLOOKUP(E858,'states and regions'!A$2:B$38,2,FALSE)</f>
        <v>North West</v>
      </c>
      <c r="G858" t="s">
        <v>29</v>
      </c>
      <c r="H858" t="s">
        <v>30</v>
      </c>
      <c r="I858">
        <v>3</v>
      </c>
      <c r="J858" t="s">
        <v>50</v>
      </c>
      <c r="K858">
        <v>38</v>
      </c>
      <c r="L858" t="s">
        <v>40</v>
      </c>
      <c r="M858" s="10">
        <v>500</v>
      </c>
      <c r="N858">
        <v>1</v>
      </c>
      <c r="O858" s="8">
        <v>500</v>
      </c>
      <c r="P858">
        <v>119.04</v>
      </c>
      <c r="Q858" t="s">
        <v>24</v>
      </c>
      <c r="R858" t="s">
        <v>76</v>
      </c>
    </row>
    <row r="859" spans="1:18" hidden="1" x14ac:dyDescent="0.35">
      <c r="A859" t="s">
        <v>952</v>
      </c>
      <c r="B859" t="s">
        <v>953</v>
      </c>
      <c r="C859" s="1">
        <v>45658</v>
      </c>
      <c r="D859">
        <v>31</v>
      </c>
      <c r="E859" t="s">
        <v>82</v>
      </c>
      <c r="F859" t="str">
        <f>VLOOKUP(E859,'states and regions'!A$2:B$38,2,FALSE)</f>
        <v>North West</v>
      </c>
      <c r="G859" t="s">
        <v>20</v>
      </c>
      <c r="H859" t="s">
        <v>30</v>
      </c>
      <c r="I859">
        <v>3</v>
      </c>
      <c r="J859" t="s">
        <v>50</v>
      </c>
      <c r="K859">
        <v>38</v>
      </c>
      <c r="L859" t="s">
        <v>51</v>
      </c>
      <c r="M859" s="10">
        <v>9000</v>
      </c>
      <c r="N859">
        <v>20</v>
      </c>
      <c r="O859" s="8">
        <v>180000</v>
      </c>
      <c r="P859">
        <v>193.97</v>
      </c>
      <c r="Q859" t="s">
        <v>24</v>
      </c>
      <c r="R859" t="s">
        <v>76</v>
      </c>
    </row>
    <row r="860" spans="1:18" hidden="1" x14ac:dyDescent="0.35">
      <c r="A860" t="s">
        <v>954</v>
      </c>
      <c r="B860" t="s">
        <v>955</v>
      </c>
      <c r="C860" s="1">
        <v>45658</v>
      </c>
      <c r="D860">
        <v>57</v>
      </c>
      <c r="E860" t="s">
        <v>140</v>
      </c>
      <c r="F860" t="str">
        <f>VLOOKUP(E860,'states and regions'!A$2:B$38,2,FALSE)</f>
        <v>North East</v>
      </c>
      <c r="G860" t="s">
        <v>41</v>
      </c>
      <c r="H860" t="s">
        <v>21</v>
      </c>
      <c r="I860">
        <v>3</v>
      </c>
      <c r="J860" t="s">
        <v>50</v>
      </c>
      <c r="K860">
        <v>56</v>
      </c>
      <c r="L860" t="s">
        <v>62</v>
      </c>
      <c r="M860" s="10">
        <v>24000</v>
      </c>
      <c r="N860">
        <v>13</v>
      </c>
      <c r="O860" s="8">
        <v>312000</v>
      </c>
      <c r="P860">
        <v>190.4</v>
      </c>
      <c r="Q860" t="s">
        <v>39</v>
      </c>
    </row>
    <row r="861" spans="1:18" hidden="1" x14ac:dyDescent="0.35">
      <c r="A861" t="s">
        <v>956</v>
      </c>
      <c r="B861" t="s">
        <v>957</v>
      </c>
      <c r="C861" s="1">
        <v>45658</v>
      </c>
      <c r="D861">
        <v>67</v>
      </c>
      <c r="E861" t="s">
        <v>143</v>
      </c>
      <c r="F861" t="str">
        <f>VLOOKUP(E861,'states and regions'!A$2:B$38,2,FALSE)</f>
        <v>South South</v>
      </c>
      <c r="G861" t="s">
        <v>29</v>
      </c>
      <c r="H861" t="s">
        <v>21</v>
      </c>
      <c r="I861">
        <v>1</v>
      </c>
      <c r="J861" t="s">
        <v>37</v>
      </c>
      <c r="K861">
        <v>16</v>
      </c>
      <c r="L861" t="s">
        <v>87</v>
      </c>
      <c r="M861" s="10">
        <v>7500</v>
      </c>
      <c r="N861">
        <v>5</v>
      </c>
      <c r="O861" s="8">
        <v>37500</v>
      </c>
      <c r="P861">
        <v>57.34</v>
      </c>
      <c r="Q861" t="s">
        <v>24</v>
      </c>
      <c r="R861" t="s">
        <v>265</v>
      </c>
    </row>
    <row r="862" spans="1:18" hidden="1" x14ac:dyDescent="0.35">
      <c r="A862" t="s">
        <v>958</v>
      </c>
      <c r="B862" t="s">
        <v>959</v>
      </c>
      <c r="C862" s="1">
        <v>45717</v>
      </c>
      <c r="D862">
        <v>54</v>
      </c>
      <c r="E862" t="s">
        <v>90</v>
      </c>
      <c r="F862" t="str">
        <f>VLOOKUP(E862,'states and regions'!A$2:B$38,2,FALSE)</f>
        <v>North East</v>
      </c>
      <c r="G862" t="s">
        <v>36</v>
      </c>
      <c r="H862" t="s">
        <v>30</v>
      </c>
      <c r="I862">
        <v>5</v>
      </c>
      <c r="J862" t="s">
        <v>55</v>
      </c>
      <c r="K862">
        <v>48</v>
      </c>
      <c r="L862" t="s">
        <v>71</v>
      </c>
      <c r="M862" s="10">
        <v>14500</v>
      </c>
      <c r="N862">
        <v>13</v>
      </c>
      <c r="O862" s="8">
        <v>188500</v>
      </c>
      <c r="P862">
        <v>98.18</v>
      </c>
      <c r="Q862" t="s">
        <v>24</v>
      </c>
      <c r="R862" t="s">
        <v>284</v>
      </c>
    </row>
    <row r="863" spans="1:18" hidden="1" x14ac:dyDescent="0.35">
      <c r="A863" t="s">
        <v>960</v>
      </c>
      <c r="B863" t="s">
        <v>961</v>
      </c>
      <c r="C863" s="1">
        <v>45658</v>
      </c>
      <c r="D863">
        <v>50</v>
      </c>
      <c r="E863" t="s">
        <v>19</v>
      </c>
      <c r="F863" t="str">
        <f>VLOOKUP(E863,'states and regions'!A$2:B$38,2,FALSE)</f>
        <v>North Central</v>
      </c>
      <c r="G863" t="s">
        <v>29</v>
      </c>
      <c r="H863" t="s">
        <v>21</v>
      </c>
      <c r="I863">
        <v>3</v>
      </c>
      <c r="J863" t="s">
        <v>50</v>
      </c>
      <c r="K863">
        <v>49</v>
      </c>
      <c r="L863" t="s">
        <v>102</v>
      </c>
      <c r="M863" s="10">
        <v>900</v>
      </c>
      <c r="N863">
        <v>15</v>
      </c>
      <c r="O863" s="8">
        <v>13500</v>
      </c>
      <c r="P863">
        <v>102.91</v>
      </c>
      <c r="Q863" t="s">
        <v>39</v>
      </c>
    </row>
    <row r="864" spans="1:18" hidden="1" x14ac:dyDescent="0.35">
      <c r="A864" t="s">
        <v>960</v>
      </c>
      <c r="B864" t="s">
        <v>961</v>
      </c>
      <c r="C864" s="1">
        <v>45658</v>
      </c>
      <c r="D864">
        <v>50</v>
      </c>
      <c r="E864" t="s">
        <v>19</v>
      </c>
      <c r="F864" t="str">
        <f>VLOOKUP(E864,'states and regions'!A$2:B$38,2,FALSE)</f>
        <v>North Central</v>
      </c>
      <c r="G864" t="s">
        <v>41</v>
      </c>
      <c r="H864" t="s">
        <v>21</v>
      </c>
      <c r="I864">
        <v>3</v>
      </c>
      <c r="J864" t="s">
        <v>50</v>
      </c>
      <c r="K864">
        <v>49</v>
      </c>
      <c r="L864" t="s">
        <v>38</v>
      </c>
      <c r="M864" s="10">
        <v>20000</v>
      </c>
      <c r="N864">
        <v>5</v>
      </c>
      <c r="O864" s="8">
        <v>100000</v>
      </c>
      <c r="P864">
        <v>129.69999999999999</v>
      </c>
      <c r="Q864" t="s">
        <v>39</v>
      </c>
    </row>
    <row r="865" spans="1:18" hidden="1" x14ac:dyDescent="0.35">
      <c r="A865" t="s">
        <v>962</v>
      </c>
      <c r="B865" t="s">
        <v>963</v>
      </c>
      <c r="C865" s="1">
        <v>45658</v>
      </c>
      <c r="D865">
        <v>26</v>
      </c>
      <c r="E865" t="s">
        <v>101</v>
      </c>
      <c r="F865" t="str">
        <f>VLOOKUP(E865,'states and regions'!A$2:B$38,2,FALSE)</f>
        <v>South South</v>
      </c>
      <c r="G865" t="s">
        <v>36</v>
      </c>
      <c r="H865" t="s">
        <v>30</v>
      </c>
      <c r="I865">
        <v>4</v>
      </c>
      <c r="J865" t="s">
        <v>114</v>
      </c>
      <c r="K865">
        <v>28</v>
      </c>
      <c r="L865" t="s">
        <v>71</v>
      </c>
      <c r="M865" s="10">
        <v>14500</v>
      </c>
      <c r="N865">
        <v>10</v>
      </c>
      <c r="O865" s="8">
        <v>145000</v>
      </c>
      <c r="P865">
        <v>104.86</v>
      </c>
      <c r="Q865" t="s">
        <v>39</v>
      </c>
    </row>
    <row r="866" spans="1:18" hidden="1" x14ac:dyDescent="0.35">
      <c r="A866" t="s">
        <v>964</v>
      </c>
      <c r="B866" t="s">
        <v>965</v>
      </c>
      <c r="C866" s="1">
        <v>45658</v>
      </c>
      <c r="D866">
        <v>25</v>
      </c>
      <c r="E866" t="s">
        <v>128</v>
      </c>
      <c r="F866" t="str">
        <f>VLOOKUP(E866,'states and regions'!A$2:B$38,2,FALSE)</f>
        <v>South South</v>
      </c>
      <c r="G866" t="s">
        <v>36</v>
      </c>
      <c r="H866" t="s">
        <v>21</v>
      </c>
      <c r="I866">
        <v>4</v>
      </c>
      <c r="J866" t="s">
        <v>114</v>
      </c>
      <c r="K866">
        <v>33</v>
      </c>
      <c r="L866" t="s">
        <v>38</v>
      </c>
      <c r="M866" s="10">
        <v>20000</v>
      </c>
      <c r="N866">
        <v>1</v>
      </c>
      <c r="O866" s="8">
        <v>20000</v>
      </c>
      <c r="P866">
        <v>153.85</v>
      </c>
      <c r="Q866" t="s">
        <v>24</v>
      </c>
      <c r="R866" t="s">
        <v>284</v>
      </c>
    </row>
    <row r="867" spans="1:18" hidden="1" x14ac:dyDescent="0.35">
      <c r="A867" t="s">
        <v>964</v>
      </c>
      <c r="B867" t="s">
        <v>965</v>
      </c>
      <c r="C867" s="1">
        <v>45658</v>
      </c>
      <c r="D867">
        <v>25</v>
      </c>
      <c r="E867" t="s">
        <v>128</v>
      </c>
      <c r="F867" t="str">
        <f>VLOOKUP(E867,'states and regions'!A$2:B$38,2,FALSE)</f>
        <v>South South</v>
      </c>
      <c r="G867" t="s">
        <v>20</v>
      </c>
      <c r="H867" t="s">
        <v>21</v>
      </c>
      <c r="I867">
        <v>4</v>
      </c>
      <c r="J867" t="s">
        <v>114</v>
      </c>
      <c r="K867">
        <v>33</v>
      </c>
      <c r="L867" t="s">
        <v>58</v>
      </c>
      <c r="M867" s="10">
        <v>16000</v>
      </c>
      <c r="N867">
        <v>15</v>
      </c>
      <c r="O867" s="8">
        <v>240000</v>
      </c>
      <c r="P867">
        <v>148.22999999999999</v>
      </c>
      <c r="Q867" t="s">
        <v>24</v>
      </c>
      <c r="R867" t="s">
        <v>284</v>
      </c>
    </row>
    <row r="868" spans="1:18" hidden="1" x14ac:dyDescent="0.35">
      <c r="A868" t="s">
        <v>964</v>
      </c>
      <c r="B868" t="s">
        <v>965</v>
      </c>
      <c r="C868" s="1">
        <v>45658</v>
      </c>
      <c r="D868">
        <v>25</v>
      </c>
      <c r="E868" t="s">
        <v>128</v>
      </c>
      <c r="F868" t="str">
        <f>VLOOKUP(E868,'states and regions'!A$2:B$38,2,FALSE)</f>
        <v>South South</v>
      </c>
      <c r="G868" t="s">
        <v>29</v>
      </c>
      <c r="H868" t="s">
        <v>21</v>
      </c>
      <c r="I868">
        <v>4</v>
      </c>
      <c r="J868" t="s">
        <v>114</v>
      </c>
      <c r="K868">
        <v>33</v>
      </c>
      <c r="L868" t="s">
        <v>164</v>
      </c>
      <c r="M868" s="10">
        <v>600</v>
      </c>
      <c r="N868">
        <v>13</v>
      </c>
      <c r="O868" s="8">
        <v>7800</v>
      </c>
      <c r="P868">
        <v>157.34</v>
      </c>
      <c r="Q868" t="s">
        <v>24</v>
      </c>
      <c r="R868" t="s">
        <v>284</v>
      </c>
    </row>
    <row r="869" spans="1:18" hidden="1" x14ac:dyDescent="0.35">
      <c r="A869" t="s">
        <v>966</v>
      </c>
      <c r="B869" t="s">
        <v>967</v>
      </c>
      <c r="C869" s="1">
        <v>45658</v>
      </c>
      <c r="D869">
        <v>26</v>
      </c>
      <c r="E869" t="s">
        <v>110</v>
      </c>
      <c r="F869" t="str">
        <f>VLOOKUP(E869,'states and regions'!A$2:B$38,2,FALSE)</f>
        <v>North Central</v>
      </c>
      <c r="G869" t="s">
        <v>36</v>
      </c>
      <c r="H869" t="s">
        <v>30</v>
      </c>
      <c r="I869">
        <v>4</v>
      </c>
      <c r="J869" t="s">
        <v>114</v>
      </c>
      <c r="K869">
        <v>21</v>
      </c>
      <c r="L869" t="s">
        <v>71</v>
      </c>
      <c r="M869" s="10">
        <v>14500</v>
      </c>
      <c r="N869">
        <v>20</v>
      </c>
      <c r="O869" s="8">
        <v>290000</v>
      </c>
      <c r="P869">
        <v>37.42</v>
      </c>
      <c r="Q869" t="s">
        <v>39</v>
      </c>
    </row>
    <row r="870" spans="1:18" hidden="1" x14ac:dyDescent="0.35">
      <c r="A870" t="s">
        <v>966</v>
      </c>
      <c r="B870" t="s">
        <v>967</v>
      </c>
      <c r="C870" s="1">
        <v>45658</v>
      </c>
      <c r="D870">
        <v>26</v>
      </c>
      <c r="E870" t="s">
        <v>110</v>
      </c>
      <c r="F870" t="str">
        <f>VLOOKUP(E870,'states and regions'!A$2:B$38,2,FALSE)</f>
        <v>North Central</v>
      </c>
      <c r="G870" t="s">
        <v>41</v>
      </c>
      <c r="H870" t="s">
        <v>30</v>
      </c>
      <c r="I870">
        <v>4</v>
      </c>
      <c r="J870" t="s">
        <v>114</v>
      </c>
      <c r="K870">
        <v>21</v>
      </c>
      <c r="L870" t="s">
        <v>65</v>
      </c>
      <c r="M870" s="10">
        <v>30000</v>
      </c>
      <c r="N870">
        <v>4</v>
      </c>
      <c r="O870" s="8">
        <v>120000</v>
      </c>
      <c r="P870">
        <v>174.39</v>
      </c>
      <c r="Q870" t="s">
        <v>39</v>
      </c>
    </row>
    <row r="871" spans="1:18" hidden="1" x14ac:dyDescent="0.35">
      <c r="A871" t="s">
        <v>968</v>
      </c>
      <c r="B871" t="s">
        <v>969</v>
      </c>
      <c r="C871" s="1">
        <v>45658</v>
      </c>
      <c r="D871">
        <v>18</v>
      </c>
      <c r="E871" t="s">
        <v>452</v>
      </c>
      <c r="F871" t="str">
        <f>VLOOKUP(E871,'states and regions'!A$2:B$38,2,FALSE)</f>
        <v>South West</v>
      </c>
      <c r="G871" t="s">
        <v>29</v>
      </c>
      <c r="H871" t="s">
        <v>30</v>
      </c>
      <c r="I871">
        <v>2</v>
      </c>
      <c r="J871" t="s">
        <v>22</v>
      </c>
      <c r="K871">
        <v>8</v>
      </c>
      <c r="L871" t="s">
        <v>193</v>
      </c>
      <c r="M871" s="10">
        <v>6500</v>
      </c>
      <c r="N871">
        <v>20</v>
      </c>
      <c r="O871" s="8">
        <v>130000</v>
      </c>
      <c r="P871">
        <v>60.91</v>
      </c>
      <c r="Q871" t="s">
        <v>39</v>
      </c>
    </row>
    <row r="872" spans="1:18" x14ac:dyDescent="0.35">
      <c r="A872" t="s">
        <v>970</v>
      </c>
      <c r="B872" t="s">
        <v>971</v>
      </c>
      <c r="C872" s="1">
        <v>45689</v>
      </c>
      <c r="D872">
        <v>66</v>
      </c>
      <c r="E872" t="s">
        <v>149</v>
      </c>
      <c r="F872" t="str">
        <f>VLOOKUP(E872,'states and regions'!A$2:B$38,2,FALSE)</f>
        <v>South East</v>
      </c>
      <c r="G872" t="s">
        <v>20</v>
      </c>
      <c r="H872" t="s">
        <v>21</v>
      </c>
      <c r="I872">
        <v>1</v>
      </c>
      <c r="J872" t="s">
        <v>37</v>
      </c>
      <c r="K872">
        <v>9</v>
      </c>
      <c r="L872" t="s">
        <v>58</v>
      </c>
      <c r="M872" s="10">
        <v>16000</v>
      </c>
      <c r="N872">
        <v>5</v>
      </c>
      <c r="O872" s="8">
        <v>80000</v>
      </c>
      <c r="P872">
        <v>42.24</v>
      </c>
      <c r="Q872" t="s">
        <v>24</v>
      </c>
      <c r="R872" t="s">
        <v>32</v>
      </c>
    </row>
    <row r="873" spans="1:18" hidden="1" x14ac:dyDescent="0.35">
      <c r="A873" t="s">
        <v>972</v>
      </c>
      <c r="B873" t="s">
        <v>973</v>
      </c>
      <c r="C873" s="1">
        <v>45717</v>
      </c>
      <c r="D873">
        <v>71</v>
      </c>
      <c r="E873" t="s">
        <v>86</v>
      </c>
      <c r="F873" t="str">
        <f>VLOOKUP(E873,'states and regions'!A$2:B$38,2,FALSE)</f>
        <v>North East</v>
      </c>
      <c r="G873" t="s">
        <v>41</v>
      </c>
      <c r="H873" t="s">
        <v>21</v>
      </c>
      <c r="I873">
        <v>4</v>
      </c>
      <c r="J873" t="s">
        <v>114</v>
      </c>
      <c r="K873">
        <v>6</v>
      </c>
      <c r="L873" t="s">
        <v>38</v>
      </c>
      <c r="M873" s="10">
        <v>20000</v>
      </c>
      <c r="N873">
        <v>15</v>
      </c>
      <c r="O873" s="8">
        <v>300000</v>
      </c>
      <c r="P873">
        <v>180.53</v>
      </c>
      <c r="Q873" t="s">
        <v>24</v>
      </c>
      <c r="R873" t="s">
        <v>167</v>
      </c>
    </row>
    <row r="874" spans="1:18" hidden="1" x14ac:dyDescent="0.35">
      <c r="A874" t="s">
        <v>974</v>
      </c>
      <c r="B874" t="s">
        <v>975</v>
      </c>
      <c r="C874" s="1">
        <v>45689</v>
      </c>
      <c r="D874">
        <v>76</v>
      </c>
      <c r="E874" t="s">
        <v>118</v>
      </c>
      <c r="F874" t="str">
        <f>VLOOKUP(E874,'states and regions'!A$2:B$38,2,FALSE)</f>
        <v>North West</v>
      </c>
      <c r="G874" t="s">
        <v>41</v>
      </c>
      <c r="H874" t="s">
        <v>30</v>
      </c>
      <c r="I874">
        <v>2</v>
      </c>
      <c r="J874" t="s">
        <v>22</v>
      </c>
      <c r="K874">
        <v>38</v>
      </c>
      <c r="L874" t="s">
        <v>42</v>
      </c>
      <c r="M874" s="10">
        <v>9000</v>
      </c>
      <c r="N874">
        <v>14</v>
      </c>
      <c r="O874" s="8">
        <v>126000</v>
      </c>
      <c r="P874">
        <v>20.98</v>
      </c>
      <c r="Q874" t="s">
        <v>24</v>
      </c>
      <c r="R874" t="s">
        <v>32</v>
      </c>
    </row>
    <row r="875" spans="1:18" hidden="1" x14ac:dyDescent="0.35">
      <c r="A875" t="s">
        <v>974</v>
      </c>
      <c r="B875" t="s">
        <v>975</v>
      </c>
      <c r="C875" s="1">
        <v>45689</v>
      </c>
      <c r="D875">
        <v>76</v>
      </c>
      <c r="E875" t="s">
        <v>118</v>
      </c>
      <c r="F875" t="str">
        <f>VLOOKUP(E875,'states and regions'!A$2:B$38,2,FALSE)</f>
        <v>North West</v>
      </c>
      <c r="G875" t="s">
        <v>20</v>
      </c>
      <c r="H875" t="s">
        <v>30</v>
      </c>
      <c r="I875">
        <v>2</v>
      </c>
      <c r="J875" t="s">
        <v>22</v>
      </c>
      <c r="K875">
        <v>38</v>
      </c>
      <c r="L875" t="s">
        <v>23</v>
      </c>
      <c r="M875" s="10">
        <v>35000</v>
      </c>
      <c r="N875">
        <v>19</v>
      </c>
      <c r="O875" s="8">
        <v>665000</v>
      </c>
      <c r="P875">
        <v>169.8</v>
      </c>
      <c r="Q875" t="s">
        <v>24</v>
      </c>
      <c r="R875" t="s">
        <v>32</v>
      </c>
    </row>
    <row r="876" spans="1:18" hidden="1" x14ac:dyDescent="0.35">
      <c r="A876" t="s">
        <v>976</v>
      </c>
      <c r="B876" t="s">
        <v>977</v>
      </c>
      <c r="C876" s="1">
        <v>45658</v>
      </c>
      <c r="D876">
        <v>20</v>
      </c>
      <c r="E876" t="s">
        <v>90</v>
      </c>
      <c r="F876" t="str">
        <f>VLOOKUP(E876,'states and regions'!A$2:B$38,2,FALSE)</f>
        <v>North East</v>
      </c>
      <c r="G876" t="s">
        <v>41</v>
      </c>
      <c r="H876" t="s">
        <v>30</v>
      </c>
      <c r="I876">
        <v>2</v>
      </c>
      <c r="J876" t="s">
        <v>22</v>
      </c>
      <c r="K876">
        <v>32</v>
      </c>
      <c r="L876" t="s">
        <v>62</v>
      </c>
      <c r="M876" s="10">
        <v>24000</v>
      </c>
      <c r="N876">
        <v>14</v>
      </c>
      <c r="O876" s="8">
        <v>336000</v>
      </c>
      <c r="P876">
        <v>13.17</v>
      </c>
      <c r="Q876" t="s">
        <v>39</v>
      </c>
    </row>
    <row r="877" spans="1:18" hidden="1" x14ac:dyDescent="0.35">
      <c r="A877" t="s">
        <v>976</v>
      </c>
      <c r="B877" t="s">
        <v>977</v>
      </c>
      <c r="C877" s="1">
        <v>45658</v>
      </c>
      <c r="D877">
        <v>20</v>
      </c>
      <c r="E877" t="s">
        <v>90</v>
      </c>
      <c r="F877" t="str">
        <f>VLOOKUP(E877,'states and regions'!A$2:B$38,2,FALSE)</f>
        <v>North East</v>
      </c>
      <c r="G877" t="s">
        <v>20</v>
      </c>
      <c r="H877" t="s">
        <v>30</v>
      </c>
      <c r="I877">
        <v>2</v>
      </c>
      <c r="J877" t="s">
        <v>22</v>
      </c>
      <c r="K877">
        <v>32</v>
      </c>
      <c r="L877" t="s">
        <v>23</v>
      </c>
      <c r="M877" s="10">
        <v>35000</v>
      </c>
      <c r="N877">
        <v>20</v>
      </c>
      <c r="O877" s="8">
        <v>700000</v>
      </c>
      <c r="P877">
        <v>23.83</v>
      </c>
      <c r="Q877" t="s">
        <v>39</v>
      </c>
    </row>
    <row r="878" spans="1:18" hidden="1" x14ac:dyDescent="0.35">
      <c r="A878" t="s">
        <v>976</v>
      </c>
      <c r="B878" t="s">
        <v>977</v>
      </c>
      <c r="C878" s="1">
        <v>45658</v>
      </c>
      <c r="D878">
        <v>20</v>
      </c>
      <c r="E878" t="s">
        <v>90</v>
      </c>
      <c r="F878" t="str">
        <f>VLOOKUP(E878,'states and regions'!A$2:B$38,2,FALSE)</f>
        <v>North East</v>
      </c>
      <c r="G878" t="s">
        <v>36</v>
      </c>
      <c r="H878" t="s">
        <v>30</v>
      </c>
      <c r="I878">
        <v>2</v>
      </c>
      <c r="J878" t="s">
        <v>22</v>
      </c>
      <c r="K878">
        <v>32</v>
      </c>
      <c r="L878" t="s">
        <v>115</v>
      </c>
      <c r="M878" s="10">
        <v>25000</v>
      </c>
      <c r="N878">
        <v>14</v>
      </c>
      <c r="O878" s="8">
        <v>350000</v>
      </c>
      <c r="P878">
        <v>89.94</v>
      </c>
      <c r="Q878" t="s">
        <v>39</v>
      </c>
    </row>
    <row r="879" spans="1:18" hidden="1" x14ac:dyDescent="0.35">
      <c r="A879" t="s">
        <v>978</v>
      </c>
      <c r="B879" t="s">
        <v>979</v>
      </c>
      <c r="C879" s="1">
        <v>45717</v>
      </c>
      <c r="D879">
        <v>36</v>
      </c>
      <c r="E879" t="s">
        <v>101</v>
      </c>
      <c r="F879" t="str">
        <f>VLOOKUP(E879,'states and regions'!A$2:B$38,2,FALSE)</f>
        <v>South South</v>
      </c>
      <c r="G879" t="s">
        <v>36</v>
      </c>
      <c r="H879" t="s">
        <v>21</v>
      </c>
      <c r="I879">
        <v>4</v>
      </c>
      <c r="J879" t="s">
        <v>114</v>
      </c>
      <c r="K879">
        <v>31</v>
      </c>
      <c r="L879" t="s">
        <v>65</v>
      </c>
      <c r="M879" s="10">
        <v>30000</v>
      </c>
      <c r="N879">
        <v>13</v>
      </c>
      <c r="O879" s="8">
        <v>390000</v>
      </c>
      <c r="P879">
        <v>176.69</v>
      </c>
      <c r="Q879" t="s">
        <v>24</v>
      </c>
      <c r="R879" t="s">
        <v>265</v>
      </c>
    </row>
    <row r="880" spans="1:18" hidden="1" x14ac:dyDescent="0.35">
      <c r="A880" t="s">
        <v>978</v>
      </c>
      <c r="B880" t="s">
        <v>979</v>
      </c>
      <c r="C880" s="1">
        <v>45717</v>
      </c>
      <c r="D880">
        <v>36</v>
      </c>
      <c r="E880" t="s">
        <v>101</v>
      </c>
      <c r="F880" t="str">
        <f>VLOOKUP(E880,'states and regions'!A$2:B$38,2,FALSE)</f>
        <v>South South</v>
      </c>
      <c r="G880" t="s">
        <v>29</v>
      </c>
      <c r="H880" t="s">
        <v>21</v>
      </c>
      <c r="I880">
        <v>4</v>
      </c>
      <c r="J880" t="s">
        <v>114</v>
      </c>
      <c r="K880">
        <v>31</v>
      </c>
      <c r="L880" t="s">
        <v>87</v>
      </c>
      <c r="M880" s="10">
        <v>7500</v>
      </c>
      <c r="N880">
        <v>12</v>
      </c>
      <c r="O880" s="8">
        <v>90000</v>
      </c>
      <c r="P880">
        <v>166.7</v>
      </c>
      <c r="Q880" t="s">
        <v>24</v>
      </c>
      <c r="R880" t="s">
        <v>265</v>
      </c>
    </row>
    <row r="881" spans="1:18" hidden="1" x14ac:dyDescent="0.35">
      <c r="A881" t="s">
        <v>978</v>
      </c>
      <c r="B881" t="s">
        <v>979</v>
      </c>
      <c r="C881" s="1">
        <v>45717</v>
      </c>
      <c r="D881">
        <v>36</v>
      </c>
      <c r="E881" t="s">
        <v>101</v>
      </c>
      <c r="F881" t="str">
        <f>VLOOKUP(E881,'states and regions'!A$2:B$38,2,FALSE)</f>
        <v>South South</v>
      </c>
      <c r="G881" t="s">
        <v>20</v>
      </c>
      <c r="H881" t="s">
        <v>21</v>
      </c>
      <c r="I881">
        <v>4</v>
      </c>
      <c r="J881" t="s">
        <v>114</v>
      </c>
      <c r="K881">
        <v>31</v>
      </c>
      <c r="L881" t="s">
        <v>23</v>
      </c>
      <c r="M881" s="10">
        <v>35000</v>
      </c>
      <c r="N881">
        <v>6</v>
      </c>
      <c r="O881" s="8">
        <v>210000</v>
      </c>
      <c r="P881">
        <v>160.05000000000001</v>
      </c>
      <c r="Q881" t="s">
        <v>24</v>
      </c>
      <c r="R881" t="s">
        <v>265</v>
      </c>
    </row>
    <row r="882" spans="1:18" hidden="1" x14ac:dyDescent="0.35">
      <c r="A882" t="s">
        <v>980</v>
      </c>
      <c r="B882" t="s">
        <v>981</v>
      </c>
      <c r="C882" s="1">
        <v>45689</v>
      </c>
      <c r="D882">
        <v>52</v>
      </c>
      <c r="E882" t="s">
        <v>299</v>
      </c>
      <c r="F882" t="str">
        <f>VLOOKUP(E882,'states and regions'!A$2:B$38,2,FALSE)</f>
        <v>North West</v>
      </c>
      <c r="G882" t="s">
        <v>29</v>
      </c>
      <c r="H882" t="s">
        <v>30</v>
      </c>
      <c r="I882">
        <v>2</v>
      </c>
      <c r="J882" t="s">
        <v>22</v>
      </c>
      <c r="K882">
        <v>9</v>
      </c>
      <c r="L882" t="s">
        <v>31</v>
      </c>
      <c r="M882" s="10">
        <v>5500</v>
      </c>
      <c r="N882">
        <v>7</v>
      </c>
      <c r="O882" s="8">
        <v>38500</v>
      </c>
      <c r="P882">
        <v>61.08</v>
      </c>
      <c r="Q882" t="s">
        <v>24</v>
      </c>
      <c r="R882" t="s">
        <v>167</v>
      </c>
    </row>
    <row r="883" spans="1:18" hidden="1" x14ac:dyDescent="0.35">
      <c r="A883" t="s">
        <v>982</v>
      </c>
      <c r="B883" t="s">
        <v>983</v>
      </c>
      <c r="C883" s="1">
        <v>45689</v>
      </c>
      <c r="D883">
        <v>18</v>
      </c>
      <c r="E883" t="s">
        <v>152</v>
      </c>
      <c r="F883" t="str">
        <f>VLOOKUP(E883,'states and regions'!A$2:B$38,2,FALSE)</f>
        <v>South West</v>
      </c>
      <c r="G883" t="s">
        <v>29</v>
      </c>
      <c r="H883" t="s">
        <v>30</v>
      </c>
      <c r="I883">
        <v>2</v>
      </c>
      <c r="J883" t="s">
        <v>22</v>
      </c>
      <c r="K883">
        <v>23</v>
      </c>
      <c r="L883" t="s">
        <v>31</v>
      </c>
      <c r="M883" s="10">
        <v>5500</v>
      </c>
      <c r="N883">
        <v>8</v>
      </c>
      <c r="O883" s="8">
        <v>44000</v>
      </c>
      <c r="P883">
        <v>23.24</v>
      </c>
      <c r="Q883" t="s">
        <v>39</v>
      </c>
    </row>
    <row r="884" spans="1:18" hidden="1" x14ac:dyDescent="0.35">
      <c r="A884" t="s">
        <v>982</v>
      </c>
      <c r="B884" t="s">
        <v>983</v>
      </c>
      <c r="C884" s="1">
        <v>45689</v>
      </c>
      <c r="D884">
        <v>18</v>
      </c>
      <c r="E884" t="s">
        <v>152</v>
      </c>
      <c r="F884" t="str">
        <f>VLOOKUP(E884,'states and regions'!A$2:B$38,2,FALSE)</f>
        <v>South West</v>
      </c>
      <c r="G884" t="s">
        <v>20</v>
      </c>
      <c r="H884" t="s">
        <v>30</v>
      </c>
      <c r="I884">
        <v>2</v>
      </c>
      <c r="J884" t="s">
        <v>22</v>
      </c>
      <c r="K884">
        <v>23</v>
      </c>
      <c r="L884" t="s">
        <v>46</v>
      </c>
      <c r="M884" s="10">
        <v>4500</v>
      </c>
      <c r="N884">
        <v>16</v>
      </c>
      <c r="O884" s="8">
        <v>72000</v>
      </c>
      <c r="P884">
        <v>112.62</v>
      </c>
      <c r="Q884" t="s">
        <v>39</v>
      </c>
    </row>
    <row r="885" spans="1:18" hidden="1" x14ac:dyDescent="0.35">
      <c r="A885" t="s">
        <v>984</v>
      </c>
      <c r="B885" t="s">
        <v>985</v>
      </c>
      <c r="C885" s="1">
        <v>45717</v>
      </c>
      <c r="D885">
        <v>59</v>
      </c>
      <c r="E885" t="s">
        <v>152</v>
      </c>
      <c r="F885" t="str">
        <f>VLOOKUP(E885,'states and regions'!A$2:B$38,2,FALSE)</f>
        <v>South West</v>
      </c>
      <c r="G885" t="s">
        <v>41</v>
      </c>
      <c r="H885" t="s">
        <v>21</v>
      </c>
      <c r="I885">
        <v>2</v>
      </c>
      <c r="J885" t="s">
        <v>22</v>
      </c>
      <c r="K885">
        <v>50</v>
      </c>
      <c r="L885" t="s">
        <v>71</v>
      </c>
      <c r="M885" s="10">
        <v>14500</v>
      </c>
      <c r="N885">
        <v>4</v>
      </c>
      <c r="O885" s="8">
        <v>58000</v>
      </c>
      <c r="P885">
        <v>159.9</v>
      </c>
      <c r="Q885" t="s">
        <v>39</v>
      </c>
    </row>
    <row r="886" spans="1:18" hidden="1" x14ac:dyDescent="0.35">
      <c r="A886" t="s">
        <v>984</v>
      </c>
      <c r="B886" t="s">
        <v>985</v>
      </c>
      <c r="C886" s="1">
        <v>45717</v>
      </c>
      <c r="D886">
        <v>59</v>
      </c>
      <c r="E886" t="s">
        <v>152</v>
      </c>
      <c r="F886" t="str">
        <f>VLOOKUP(E886,'states and regions'!A$2:B$38,2,FALSE)</f>
        <v>South West</v>
      </c>
      <c r="G886" t="s">
        <v>36</v>
      </c>
      <c r="H886" t="s">
        <v>21</v>
      </c>
      <c r="I886">
        <v>2</v>
      </c>
      <c r="J886" t="s">
        <v>22</v>
      </c>
      <c r="K886">
        <v>50</v>
      </c>
      <c r="L886" t="s">
        <v>38</v>
      </c>
      <c r="M886" s="10">
        <v>20000</v>
      </c>
      <c r="N886">
        <v>20</v>
      </c>
      <c r="O886" s="8">
        <v>400000</v>
      </c>
      <c r="P886">
        <v>156.44</v>
      </c>
      <c r="Q886" t="s">
        <v>39</v>
      </c>
    </row>
    <row r="887" spans="1:18" hidden="1" x14ac:dyDescent="0.35">
      <c r="A887" t="s">
        <v>984</v>
      </c>
      <c r="B887" t="s">
        <v>985</v>
      </c>
      <c r="C887" s="1">
        <v>45717</v>
      </c>
      <c r="D887">
        <v>59</v>
      </c>
      <c r="E887" t="s">
        <v>152</v>
      </c>
      <c r="F887" t="str">
        <f>VLOOKUP(E887,'states and regions'!A$2:B$38,2,FALSE)</f>
        <v>South West</v>
      </c>
      <c r="G887" t="s">
        <v>29</v>
      </c>
      <c r="H887" t="s">
        <v>21</v>
      </c>
      <c r="I887">
        <v>2</v>
      </c>
      <c r="J887" t="s">
        <v>22</v>
      </c>
      <c r="K887">
        <v>50</v>
      </c>
      <c r="L887" t="s">
        <v>83</v>
      </c>
      <c r="M887" s="10">
        <v>1000</v>
      </c>
      <c r="N887">
        <v>2</v>
      </c>
      <c r="O887" s="8">
        <v>2000</v>
      </c>
      <c r="P887">
        <v>164.81</v>
      </c>
      <c r="Q887" t="s">
        <v>39</v>
      </c>
    </row>
    <row r="888" spans="1:18" hidden="1" x14ac:dyDescent="0.35">
      <c r="A888" t="s">
        <v>986</v>
      </c>
      <c r="B888" t="s">
        <v>987</v>
      </c>
      <c r="C888" s="1">
        <v>45689</v>
      </c>
      <c r="D888">
        <v>29</v>
      </c>
      <c r="E888" t="s">
        <v>28</v>
      </c>
      <c r="F888" t="str">
        <f>VLOOKUP(E888,'states and regions'!A$2:B$38,2,FALSE)</f>
        <v>North Central</v>
      </c>
      <c r="G888" t="s">
        <v>29</v>
      </c>
      <c r="H888" t="s">
        <v>21</v>
      </c>
      <c r="I888">
        <v>3</v>
      </c>
      <c r="J888" t="s">
        <v>50</v>
      </c>
      <c r="K888">
        <v>56</v>
      </c>
      <c r="L888" t="s">
        <v>83</v>
      </c>
      <c r="M888" s="10">
        <v>1000</v>
      </c>
      <c r="N888">
        <v>12</v>
      </c>
      <c r="O888" s="8">
        <v>12000</v>
      </c>
      <c r="P888">
        <v>31.28</v>
      </c>
      <c r="Q888" t="s">
        <v>24</v>
      </c>
      <c r="R888" t="s">
        <v>96</v>
      </c>
    </row>
    <row r="889" spans="1:18" hidden="1" x14ac:dyDescent="0.35">
      <c r="A889" t="s">
        <v>986</v>
      </c>
      <c r="B889" t="s">
        <v>987</v>
      </c>
      <c r="C889" s="1">
        <v>45689</v>
      </c>
      <c r="D889">
        <v>29</v>
      </c>
      <c r="E889" t="s">
        <v>28</v>
      </c>
      <c r="F889" t="str">
        <f>VLOOKUP(E889,'states and regions'!A$2:B$38,2,FALSE)</f>
        <v>North Central</v>
      </c>
      <c r="G889" t="s">
        <v>36</v>
      </c>
      <c r="H889" t="s">
        <v>21</v>
      </c>
      <c r="I889">
        <v>3</v>
      </c>
      <c r="J889" t="s">
        <v>50</v>
      </c>
      <c r="K889">
        <v>56</v>
      </c>
      <c r="L889" t="s">
        <v>115</v>
      </c>
      <c r="M889" s="10">
        <v>25000</v>
      </c>
      <c r="N889">
        <v>4</v>
      </c>
      <c r="O889" s="8">
        <v>100000</v>
      </c>
      <c r="P889">
        <v>163.92</v>
      </c>
      <c r="Q889" t="s">
        <v>24</v>
      </c>
      <c r="R889" t="s">
        <v>96</v>
      </c>
    </row>
    <row r="890" spans="1:18" hidden="1" x14ac:dyDescent="0.35">
      <c r="A890" t="s">
        <v>986</v>
      </c>
      <c r="B890" t="s">
        <v>987</v>
      </c>
      <c r="C890" s="1">
        <v>45689</v>
      </c>
      <c r="D890">
        <v>29</v>
      </c>
      <c r="E890" t="s">
        <v>28</v>
      </c>
      <c r="F890" t="str">
        <f>VLOOKUP(E890,'states and regions'!A$2:B$38,2,FALSE)</f>
        <v>North Central</v>
      </c>
      <c r="G890" t="s">
        <v>20</v>
      </c>
      <c r="H890" t="s">
        <v>21</v>
      </c>
      <c r="I890">
        <v>3</v>
      </c>
      <c r="J890" t="s">
        <v>50</v>
      </c>
      <c r="K890">
        <v>56</v>
      </c>
      <c r="L890" t="s">
        <v>46</v>
      </c>
      <c r="M890" s="10">
        <v>4500</v>
      </c>
      <c r="N890">
        <v>14</v>
      </c>
      <c r="O890" s="8">
        <v>63000</v>
      </c>
      <c r="P890">
        <v>88.1</v>
      </c>
      <c r="Q890" t="s">
        <v>24</v>
      </c>
      <c r="R890" t="s">
        <v>96</v>
      </c>
    </row>
    <row r="891" spans="1:18" hidden="1" x14ac:dyDescent="0.35">
      <c r="A891" t="s">
        <v>988</v>
      </c>
      <c r="B891" t="s">
        <v>989</v>
      </c>
      <c r="C891" s="1">
        <v>45689</v>
      </c>
      <c r="D891">
        <v>47</v>
      </c>
      <c r="E891" t="s">
        <v>213</v>
      </c>
      <c r="F891" t="str">
        <f>VLOOKUP(E891,'states and regions'!A$2:B$38,2,FALSE)</f>
        <v>North East</v>
      </c>
      <c r="G891" t="s">
        <v>36</v>
      </c>
      <c r="H891" t="s">
        <v>30</v>
      </c>
      <c r="I891">
        <v>1</v>
      </c>
      <c r="J891" t="s">
        <v>37</v>
      </c>
      <c r="K891">
        <v>19</v>
      </c>
      <c r="L891" t="s">
        <v>71</v>
      </c>
      <c r="M891" s="10">
        <v>14500</v>
      </c>
      <c r="N891">
        <v>17</v>
      </c>
      <c r="O891" s="8">
        <v>246500</v>
      </c>
      <c r="P891">
        <v>30.75</v>
      </c>
      <c r="Q891" t="s">
        <v>24</v>
      </c>
      <c r="R891" t="s">
        <v>284</v>
      </c>
    </row>
    <row r="892" spans="1:18" hidden="1" x14ac:dyDescent="0.35">
      <c r="A892" t="s">
        <v>988</v>
      </c>
      <c r="B892" t="s">
        <v>989</v>
      </c>
      <c r="C892" s="1">
        <v>45689</v>
      </c>
      <c r="D892">
        <v>47</v>
      </c>
      <c r="E892" t="s">
        <v>213</v>
      </c>
      <c r="F892" t="str">
        <f>VLOOKUP(E892,'states and regions'!A$2:B$38,2,FALSE)</f>
        <v>North East</v>
      </c>
      <c r="G892" t="s">
        <v>29</v>
      </c>
      <c r="H892" t="s">
        <v>30</v>
      </c>
      <c r="I892">
        <v>1</v>
      </c>
      <c r="J892" t="s">
        <v>37</v>
      </c>
      <c r="K892">
        <v>19</v>
      </c>
      <c r="L892" t="s">
        <v>87</v>
      </c>
      <c r="M892" s="10">
        <v>7500</v>
      </c>
      <c r="N892">
        <v>5</v>
      </c>
      <c r="O892" s="8">
        <v>37500</v>
      </c>
      <c r="P892">
        <v>157.55000000000001</v>
      </c>
      <c r="Q892" t="s">
        <v>24</v>
      </c>
      <c r="R892" t="s">
        <v>284</v>
      </c>
    </row>
    <row r="893" spans="1:18" hidden="1" x14ac:dyDescent="0.35">
      <c r="A893" t="s">
        <v>990</v>
      </c>
      <c r="B893" t="s">
        <v>991</v>
      </c>
      <c r="C893" s="1">
        <v>45717</v>
      </c>
      <c r="D893">
        <v>68</v>
      </c>
      <c r="E893" t="s">
        <v>110</v>
      </c>
      <c r="F893" t="str">
        <f>VLOOKUP(E893,'states and regions'!A$2:B$38,2,FALSE)</f>
        <v>North Central</v>
      </c>
      <c r="G893" t="s">
        <v>41</v>
      </c>
      <c r="H893" t="s">
        <v>30</v>
      </c>
      <c r="I893">
        <v>1</v>
      </c>
      <c r="J893" t="s">
        <v>37</v>
      </c>
      <c r="K893">
        <v>55</v>
      </c>
      <c r="L893" t="s">
        <v>42</v>
      </c>
      <c r="M893" s="10">
        <v>9000</v>
      </c>
      <c r="N893">
        <v>13</v>
      </c>
      <c r="O893" s="8">
        <v>117000</v>
      </c>
      <c r="P893">
        <v>67.989999999999995</v>
      </c>
      <c r="Q893" t="s">
        <v>39</v>
      </c>
    </row>
    <row r="894" spans="1:18" hidden="1" x14ac:dyDescent="0.35">
      <c r="A894" t="s">
        <v>992</v>
      </c>
      <c r="B894" t="s">
        <v>993</v>
      </c>
      <c r="C894" s="1">
        <v>45658</v>
      </c>
      <c r="D894">
        <v>71</v>
      </c>
      <c r="E894" t="s">
        <v>49</v>
      </c>
      <c r="F894" t="str">
        <f>VLOOKUP(E894,'states and regions'!A$2:B$38,2,FALSE)</f>
        <v>South West</v>
      </c>
      <c r="G894" t="s">
        <v>36</v>
      </c>
      <c r="H894" t="s">
        <v>30</v>
      </c>
      <c r="I894">
        <v>2</v>
      </c>
      <c r="J894" t="s">
        <v>22</v>
      </c>
      <c r="K894">
        <v>49</v>
      </c>
      <c r="L894" t="s">
        <v>105</v>
      </c>
      <c r="M894" s="10">
        <v>75000</v>
      </c>
      <c r="N894">
        <v>18</v>
      </c>
      <c r="O894" s="8">
        <v>1350000</v>
      </c>
      <c r="P894">
        <v>80.7</v>
      </c>
      <c r="Q894" t="s">
        <v>39</v>
      </c>
    </row>
    <row r="895" spans="1:18" hidden="1" x14ac:dyDescent="0.35">
      <c r="A895" t="s">
        <v>994</v>
      </c>
      <c r="B895" t="s">
        <v>995</v>
      </c>
      <c r="C895" s="1">
        <v>45717</v>
      </c>
      <c r="D895">
        <v>56</v>
      </c>
      <c r="E895" t="s">
        <v>152</v>
      </c>
      <c r="F895" t="str">
        <f>VLOOKUP(E895,'states and regions'!A$2:B$38,2,FALSE)</f>
        <v>South West</v>
      </c>
      <c r="G895" t="s">
        <v>29</v>
      </c>
      <c r="H895" t="s">
        <v>21</v>
      </c>
      <c r="I895">
        <v>5</v>
      </c>
      <c r="J895" t="s">
        <v>55</v>
      </c>
      <c r="K895">
        <v>53</v>
      </c>
      <c r="L895" t="s">
        <v>31</v>
      </c>
      <c r="M895" s="10">
        <v>5500</v>
      </c>
      <c r="N895">
        <v>18</v>
      </c>
      <c r="O895" s="8">
        <v>99000</v>
      </c>
      <c r="P895">
        <v>128.94999999999999</v>
      </c>
      <c r="Q895" t="s">
        <v>39</v>
      </c>
    </row>
    <row r="896" spans="1:18" hidden="1" x14ac:dyDescent="0.35">
      <c r="A896" t="s">
        <v>996</v>
      </c>
      <c r="B896" t="s">
        <v>997</v>
      </c>
      <c r="C896" s="1">
        <v>45717</v>
      </c>
      <c r="D896">
        <v>60</v>
      </c>
      <c r="E896" t="s">
        <v>82</v>
      </c>
      <c r="F896" t="str">
        <f>VLOOKUP(E896,'states and regions'!A$2:B$38,2,FALSE)</f>
        <v>North West</v>
      </c>
      <c r="G896" t="s">
        <v>20</v>
      </c>
      <c r="H896" t="s">
        <v>21</v>
      </c>
      <c r="I896">
        <v>1</v>
      </c>
      <c r="J896" t="s">
        <v>37</v>
      </c>
      <c r="K896">
        <v>57</v>
      </c>
      <c r="L896" t="s">
        <v>51</v>
      </c>
      <c r="M896" s="10">
        <v>9000</v>
      </c>
      <c r="N896">
        <v>17</v>
      </c>
      <c r="O896" s="8">
        <v>153000</v>
      </c>
      <c r="P896">
        <v>43.14</v>
      </c>
      <c r="Q896" t="s">
        <v>24</v>
      </c>
      <c r="R896" t="s">
        <v>96</v>
      </c>
    </row>
    <row r="897" spans="1:18" hidden="1" x14ac:dyDescent="0.35">
      <c r="A897" t="s">
        <v>996</v>
      </c>
      <c r="B897" t="s">
        <v>997</v>
      </c>
      <c r="C897" s="1">
        <v>45717</v>
      </c>
      <c r="D897">
        <v>60</v>
      </c>
      <c r="E897" t="s">
        <v>82</v>
      </c>
      <c r="F897" t="str">
        <f>VLOOKUP(E897,'states and regions'!A$2:B$38,2,FALSE)</f>
        <v>North West</v>
      </c>
      <c r="G897" t="s">
        <v>36</v>
      </c>
      <c r="H897" t="s">
        <v>21</v>
      </c>
      <c r="I897">
        <v>1</v>
      </c>
      <c r="J897" t="s">
        <v>37</v>
      </c>
      <c r="K897">
        <v>57</v>
      </c>
      <c r="L897" t="s">
        <v>62</v>
      </c>
      <c r="M897" s="10">
        <v>24000</v>
      </c>
      <c r="N897">
        <v>6</v>
      </c>
      <c r="O897" s="8">
        <v>144000</v>
      </c>
      <c r="P897">
        <v>104.51</v>
      </c>
      <c r="Q897" t="s">
        <v>24</v>
      </c>
      <c r="R897" t="s">
        <v>96</v>
      </c>
    </row>
    <row r="898" spans="1:18" hidden="1" x14ac:dyDescent="0.35">
      <c r="A898" t="s">
        <v>998</v>
      </c>
      <c r="B898" t="s">
        <v>999</v>
      </c>
      <c r="C898" s="1">
        <v>45658</v>
      </c>
      <c r="D898">
        <v>49</v>
      </c>
      <c r="E898" t="s">
        <v>189</v>
      </c>
      <c r="F898" t="str">
        <f>VLOOKUP(E898,'states and regions'!A$2:B$38,2,FALSE)</f>
        <v>North West</v>
      </c>
      <c r="G898" t="s">
        <v>41</v>
      </c>
      <c r="H898" t="s">
        <v>30</v>
      </c>
      <c r="I898">
        <v>1</v>
      </c>
      <c r="J898" t="s">
        <v>37</v>
      </c>
      <c r="K898">
        <v>8</v>
      </c>
      <c r="L898" t="s">
        <v>38</v>
      </c>
      <c r="M898" s="10">
        <v>20000</v>
      </c>
      <c r="N898">
        <v>19</v>
      </c>
      <c r="O898" s="8">
        <v>380000</v>
      </c>
      <c r="P898">
        <v>161.16999999999999</v>
      </c>
      <c r="Q898" t="s">
        <v>39</v>
      </c>
    </row>
    <row r="899" spans="1:18" hidden="1" x14ac:dyDescent="0.35">
      <c r="A899" t="s">
        <v>998</v>
      </c>
      <c r="B899" t="s">
        <v>999</v>
      </c>
      <c r="C899" s="1">
        <v>45658</v>
      </c>
      <c r="D899">
        <v>49</v>
      </c>
      <c r="E899" t="s">
        <v>189</v>
      </c>
      <c r="F899" t="str">
        <f>VLOOKUP(E899,'states and regions'!A$2:B$38,2,FALSE)</f>
        <v>North West</v>
      </c>
      <c r="G899" t="s">
        <v>20</v>
      </c>
      <c r="H899" t="s">
        <v>30</v>
      </c>
      <c r="I899">
        <v>1</v>
      </c>
      <c r="J899" t="s">
        <v>37</v>
      </c>
      <c r="K899">
        <v>8</v>
      </c>
      <c r="L899" t="s">
        <v>46</v>
      </c>
      <c r="M899" s="10">
        <v>4500</v>
      </c>
      <c r="N899">
        <v>10</v>
      </c>
      <c r="O899" s="8">
        <v>45000</v>
      </c>
      <c r="P899">
        <v>70.39</v>
      </c>
      <c r="Q899" t="s">
        <v>39</v>
      </c>
    </row>
    <row r="900" spans="1:18" hidden="1" x14ac:dyDescent="0.35">
      <c r="A900" t="s">
        <v>998</v>
      </c>
      <c r="B900" t="s">
        <v>999</v>
      </c>
      <c r="C900" s="1">
        <v>45658</v>
      </c>
      <c r="D900">
        <v>49</v>
      </c>
      <c r="E900" t="s">
        <v>189</v>
      </c>
      <c r="F900" t="str">
        <f>VLOOKUP(E900,'states and regions'!A$2:B$38,2,FALSE)</f>
        <v>North West</v>
      </c>
      <c r="G900" t="s">
        <v>36</v>
      </c>
      <c r="H900" t="s">
        <v>30</v>
      </c>
      <c r="I900">
        <v>1</v>
      </c>
      <c r="J900" t="s">
        <v>37</v>
      </c>
      <c r="K900">
        <v>8</v>
      </c>
      <c r="L900" t="s">
        <v>65</v>
      </c>
      <c r="M900" s="10">
        <v>30000</v>
      </c>
      <c r="N900">
        <v>17</v>
      </c>
      <c r="O900" s="8">
        <v>510000</v>
      </c>
      <c r="P900">
        <v>143.01</v>
      </c>
      <c r="Q900" t="s">
        <v>39</v>
      </c>
    </row>
    <row r="901" spans="1:18" hidden="1" x14ac:dyDescent="0.35">
      <c r="A901" t="s">
        <v>1000</v>
      </c>
      <c r="B901" t="s">
        <v>451</v>
      </c>
      <c r="C901" s="1">
        <v>45717</v>
      </c>
      <c r="D901">
        <v>29</v>
      </c>
      <c r="E901" t="s">
        <v>258</v>
      </c>
      <c r="F901" t="str">
        <f>VLOOKUP(E901,'states and regions'!A$2:B$38,2,FALSE)</f>
        <v>North Central</v>
      </c>
      <c r="G901" t="s">
        <v>29</v>
      </c>
      <c r="H901" t="s">
        <v>21</v>
      </c>
      <c r="I901">
        <v>4</v>
      </c>
      <c r="J901" t="s">
        <v>114</v>
      </c>
      <c r="K901">
        <v>53</v>
      </c>
      <c r="L901" t="s">
        <v>83</v>
      </c>
      <c r="M901" s="10">
        <v>1000</v>
      </c>
      <c r="N901">
        <v>5</v>
      </c>
      <c r="O901" s="8">
        <v>5000</v>
      </c>
      <c r="P901">
        <v>12.91</v>
      </c>
      <c r="Q901" t="s">
        <v>24</v>
      </c>
      <c r="R901" t="s">
        <v>284</v>
      </c>
    </row>
    <row r="902" spans="1:18" hidden="1" x14ac:dyDescent="0.35">
      <c r="A902" t="s">
        <v>1000</v>
      </c>
      <c r="B902" t="s">
        <v>451</v>
      </c>
      <c r="C902" s="1">
        <v>45717</v>
      </c>
      <c r="D902">
        <v>29</v>
      </c>
      <c r="E902" t="s">
        <v>258</v>
      </c>
      <c r="F902" t="str">
        <f>VLOOKUP(E902,'states and regions'!A$2:B$38,2,FALSE)</f>
        <v>North Central</v>
      </c>
      <c r="G902" t="s">
        <v>41</v>
      </c>
      <c r="H902" t="s">
        <v>21</v>
      </c>
      <c r="I902">
        <v>4</v>
      </c>
      <c r="J902" t="s">
        <v>114</v>
      </c>
      <c r="K902">
        <v>53</v>
      </c>
      <c r="L902" t="s">
        <v>71</v>
      </c>
      <c r="M902" s="10">
        <v>14500</v>
      </c>
      <c r="N902">
        <v>3</v>
      </c>
      <c r="O902" s="8">
        <v>43500</v>
      </c>
      <c r="P902">
        <v>43.35</v>
      </c>
      <c r="Q902" t="s">
        <v>24</v>
      </c>
      <c r="R902" t="s">
        <v>284</v>
      </c>
    </row>
    <row r="903" spans="1:18" hidden="1" x14ac:dyDescent="0.35">
      <c r="A903" t="s">
        <v>1001</v>
      </c>
      <c r="B903" t="s">
        <v>1002</v>
      </c>
      <c r="C903" s="1">
        <v>45717</v>
      </c>
      <c r="D903">
        <v>67</v>
      </c>
      <c r="E903" t="s">
        <v>75</v>
      </c>
      <c r="F903" t="str">
        <f>VLOOKUP(E903,'states and regions'!A$2:B$38,2,FALSE)</f>
        <v>North East</v>
      </c>
      <c r="G903" t="s">
        <v>29</v>
      </c>
      <c r="H903" t="s">
        <v>30</v>
      </c>
      <c r="I903">
        <v>5</v>
      </c>
      <c r="J903" t="s">
        <v>55</v>
      </c>
      <c r="K903">
        <v>56</v>
      </c>
      <c r="L903" t="s">
        <v>31</v>
      </c>
      <c r="M903" s="10">
        <v>5500</v>
      </c>
      <c r="N903">
        <v>14</v>
      </c>
      <c r="O903" s="8">
        <v>77000</v>
      </c>
      <c r="P903">
        <v>146.47999999999999</v>
      </c>
      <c r="Q903" t="s">
        <v>39</v>
      </c>
    </row>
    <row r="904" spans="1:18" hidden="1" x14ac:dyDescent="0.35">
      <c r="A904" t="s">
        <v>1001</v>
      </c>
      <c r="B904" t="s">
        <v>1002</v>
      </c>
      <c r="C904" s="1">
        <v>45717</v>
      </c>
      <c r="D904">
        <v>67</v>
      </c>
      <c r="E904" t="s">
        <v>75</v>
      </c>
      <c r="F904" t="str">
        <f>VLOOKUP(E904,'states and regions'!A$2:B$38,2,FALSE)</f>
        <v>North East</v>
      </c>
      <c r="G904" t="s">
        <v>36</v>
      </c>
      <c r="H904" t="s">
        <v>30</v>
      </c>
      <c r="I904">
        <v>5</v>
      </c>
      <c r="J904" t="s">
        <v>55</v>
      </c>
      <c r="K904">
        <v>56</v>
      </c>
      <c r="L904" t="s">
        <v>65</v>
      </c>
      <c r="M904" s="10">
        <v>30000</v>
      </c>
      <c r="N904">
        <v>5</v>
      </c>
      <c r="O904" s="8">
        <v>150000</v>
      </c>
      <c r="P904">
        <v>29.3</v>
      </c>
      <c r="Q904" t="s">
        <v>39</v>
      </c>
    </row>
    <row r="905" spans="1:18" hidden="1" x14ac:dyDescent="0.35">
      <c r="A905" t="s">
        <v>1003</v>
      </c>
      <c r="B905" t="s">
        <v>1004</v>
      </c>
      <c r="C905" s="1">
        <v>45689</v>
      </c>
      <c r="D905">
        <v>74</v>
      </c>
      <c r="E905" t="s">
        <v>140</v>
      </c>
      <c r="F905" t="str">
        <f>VLOOKUP(E905,'states and regions'!A$2:B$38,2,FALSE)</f>
        <v>North East</v>
      </c>
      <c r="G905" t="s">
        <v>20</v>
      </c>
      <c r="H905" t="s">
        <v>21</v>
      </c>
      <c r="I905">
        <v>4</v>
      </c>
      <c r="J905" t="s">
        <v>114</v>
      </c>
      <c r="K905">
        <v>45</v>
      </c>
      <c r="L905" t="s">
        <v>58</v>
      </c>
      <c r="M905" s="10">
        <v>16000</v>
      </c>
      <c r="N905">
        <v>14</v>
      </c>
      <c r="O905" s="8">
        <v>224000</v>
      </c>
      <c r="P905">
        <v>120.52</v>
      </c>
      <c r="Q905" t="s">
        <v>39</v>
      </c>
    </row>
    <row r="906" spans="1:18" hidden="1" x14ac:dyDescent="0.35">
      <c r="A906" t="s">
        <v>1003</v>
      </c>
      <c r="B906" t="s">
        <v>1004</v>
      </c>
      <c r="C906" s="1">
        <v>45689</v>
      </c>
      <c r="D906">
        <v>74</v>
      </c>
      <c r="E906" t="s">
        <v>140</v>
      </c>
      <c r="F906" t="str">
        <f>VLOOKUP(E906,'states and regions'!A$2:B$38,2,FALSE)</f>
        <v>North East</v>
      </c>
      <c r="G906" t="s">
        <v>36</v>
      </c>
      <c r="H906" t="s">
        <v>21</v>
      </c>
      <c r="I906">
        <v>4</v>
      </c>
      <c r="J906" t="s">
        <v>114</v>
      </c>
      <c r="K906">
        <v>45</v>
      </c>
      <c r="L906" t="s">
        <v>38</v>
      </c>
      <c r="M906" s="10">
        <v>20000</v>
      </c>
      <c r="N906">
        <v>19</v>
      </c>
      <c r="O906" s="8">
        <v>380000</v>
      </c>
      <c r="P906">
        <v>24.61</v>
      </c>
      <c r="Q906" t="s">
        <v>39</v>
      </c>
    </row>
    <row r="907" spans="1:18" hidden="1" x14ac:dyDescent="0.35">
      <c r="A907" t="s">
        <v>1003</v>
      </c>
      <c r="B907" t="s">
        <v>1004</v>
      </c>
      <c r="C907" s="1">
        <v>45689</v>
      </c>
      <c r="D907">
        <v>74</v>
      </c>
      <c r="E907" t="s">
        <v>140</v>
      </c>
      <c r="F907" t="str">
        <f>VLOOKUP(E907,'states and regions'!A$2:B$38,2,FALSE)</f>
        <v>North East</v>
      </c>
      <c r="G907" t="s">
        <v>29</v>
      </c>
      <c r="H907" t="s">
        <v>21</v>
      </c>
      <c r="I907">
        <v>4</v>
      </c>
      <c r="J907" t="s">
        <v>114</v>
      </c>
      <c r="K907">
        <v>45</v>
      </c>
      <c r="L907" t="s">
        <v>40</v>
      </c>
      <c r="M907" s="10">
        <v>500</v>
      </c>
      <c r="N907">
        <v>5</v>
      </c>
      <c r="O907" s="8">
        <v>2500</v>
      </c>
      <c r="P907">
        <v>8.5399999999999991</v>
      </c>
      <c r="Q907" t="s">
        <v>39</v>
      </c>
    </row>
    <row r="908" spans="1:18" x14ac:dyDescent="0.35">
      <c r="A908" t="s">
        <v>1005</v>
      </c>
      <c r="B908" t="s">
        <v>1006</v>
      </c>
      <c r="C908" s="1">
        <v>45717</v>
      </c>
      <c r="D908">
        <v>63</v>
      </c>
      <c r="E908" t="s">
        <v>149</v>
      </c>
      <c r="F908" t="str">
        <f>VLOOKUP(E908,'states and regions'!A$2:B$38,2,FALSE)</f>
        <v>South East</v>
      </c>
      <c r="G908" t="s">
        <v>29</v>
      </c>
      <c r="H908" t="s">
        <v>30</v>
      </c>
      <c r="I908">
        <v>4</v>
      </c>
      <c r="J908" t="s">
        <v>114</v>
      </c>
      <c r="K908">
        <v>20</v>
      </c>
      <c r="L908" t="s">
        <v>102</v>
      </c>
      <c r="M908" s="10">
        <v>900</v>
      </c>
      <c r="N908">
        <v>10</v>
      </c>
      <c r="O908" s="8">
        <v>9000</v>
      </c>
      <c r="P908">
        <v>187.4</v>
      </c>
      <c r="Q908" t="s">
        <v>24</v>
      </c>
      <c r="R908" t="s">
        <v>265</v>
      </c>
    </row>
    <row r="909" spans="1:18" x14ac:dyDescent="0.35">
      <c r="A909" t="s">
        <v>1007</v>
      </c>
      <c r="B909" t="s">
        <v>1008</v>
      </c>
      <c r="C909" s="1">
        <v>45658</v>
      </c>
      <c r="D909">
        <v>43</v>
      </c>
      <c r="E909" t="s">
        <v>131</v>
      </c>
      <c r="F909" t="str">
        <f>VLOOKUP(E909,'states and regions'!A$2:B$38,2,FALSE)</f>
        <v>South East</v>
      </c>
      <c r="G909" t="s">
        <v>29</v>
      </c>
      <c r="H909" t="s">
        <v>30</v>
      </c>
      <c r="I909">
        <v>5</v>
      </c>
      <c r="J909" t="s">
        <v>55</v>
      </c>
      <c r="K909">
        <v>1</v>
      </c>
      <c r="L909" t="s">
        <v>31</v>
      </c>
      <c r="M909" s="10">
        <v>5500</v>
      </c>
      <c r="N909">
        <v>19</v>
      </c>
      <c r="O909" s="8">
        <v>104500</v>
      </c>
      <c r="P909">
        <v>114.83</v>
      </c>
      <c r="Q909" t="s">
        <v>39</v>
      </c>
    </row>
    <row r="910" spans="1:18" hidden="1" x14ac:dyDescent="0.35">
      <c r="A910" t="s">
        <v>1009</v>
      </c>
      <c r="B910" t="s">
        <v>1010</v>
      </c>
      <c r="C910" s="1">
        <v>45689</v>
      </c>
      <c r="D910">
        <v>59</v>
      </c>
      <c r="E910" t="s">
        <v>61</v>
      </c>
      <c r="F910" t="str">
        <f>VLOOKUP(E910,'states and regions'!A$2:B$38,2,FALSE)</f>
        <v>North West</v>
      </c>
      <c r="G910" t="s">
        <v>29</v>
      </c>
      <c r="H910" t="s">
        <v>30</v>
      </c>
      <c r="I910">
        <v>2</v>
      </c>
      <c r="J910" t="s">
        <v>22</v>
      </c>
      <c r="K910">
        <v>54</v>
      </c>
      <c r="L910" t="s">
        <v>31</v>
      </c>
      <c r="M910" s="10">
        <v>5500</v>
      </c>
      <c r="N910">
        <v>11</v>
      </c>
      <c r="O910" s="8">
        <v>60500</v>
      </c>
      <c r="P910">
        <v>30.22</v>
      </c>
      <c r="Q910" t="s">
        <v>39</v>
      </c>
    </row>
    <row r="911" spans="1:18" hidden="1" x14ac:dyDescent="0.35">
      <c r="A911" t="s">
        <v>1009</v>
      </c>
      <c r="B911" t="s">
        <v>1010</v>
      </c>
      <c r="C911" s="1">
        <v>45689</v>
      </c>
      <c r="D911">
        <v>59</v>
      </c>
      <c r="E911" t="s">
        <v>61</v>
      </c>
      <c r="F911" t="str">
        <f>VLOOKUP(E911,'states and regions'!A$2:B$38,2,FALSE)</f>
        <v>North West</v>
      </c>
      <c r="G911" t="s">
        <v>36</v>
      </c>
      <c r="H911" t="s">
        <v>30</v>
      </c>
      <c r="I911">
        <v>2</v>
      </c>
      <c r="J911" t="s">
        <v>22</v>
      </c>
      <c r="K911">
        <v>54</v>
      </c>
      <c r="L911" t="s">
        <v>38</v>
      </c>
      <c r="M911" s="10">
        <v>20000</v>
      </c>
      <c r="N911">
        <v>20</v>
      </c>
      <c r="O911" s="8">
        <v>400000</v>
      </c>
      <c r="P911">
        <v>160.06</v>
      </c>
      <c r="Q911" t="s">
        <v>39</v>
      </c>
    </row>
    <row r="912" spans="1:18" hidden="1" x14ac:dyDescent="0.35">
      <c r="A912" t="s">
        <v>1011</v>
      </c>
      <c r="B912" t="s">
        <v>1012</v>
      </c>
      <c r="C912" s="1">
        <v>45658</v>
      </c>
      <c r="D912">
        <v>65</v>
      </c>
      <c r="E912" t="s">
        <v>113</v>
      </c>
      <c r="F912" t="str">
        <f>VLOOKUP(E912,'states and regions'!A$2:B$38,2,FALSE)</f>
        <v>South West</v>
      </c>
      <c r="G912" t="s">
        <v>41</v>
      </c>
      <c r="H912" t="s">
        <v>30</v>
      </c>
      <c r="I912">
        <v>4</v>
      </c>
      <c r="J912" t="s">
        <v>114</v>
      </c>
      <c r="K912">
        <v>22</v>
      </c>
      <c r="L912" t="s">
        <v>62</v>
      </c>
      <c r="M912" s="10">
        <v>24000</v>
      </c>
      <c r="N912">
        <v>10</v>
      </c>
      <c r="O912" s="8">
        <v>240000</v>
      </c>
      <c r="P912">
        <v>126.21</v>
      </c>
      <c r="Q912" t="s">
        <v>39</v>
      </c>
    </row>
    <row r="913" spans="1:18" hidden="1" x14ac:dyDescent="0.35">
      <c r="A913" t="s">
        <v>1011</v>
      </c>
      <c r="B913" t="s">
        <v>1012</v>
      </c>
      <c r="C913" s="1">
        <v>45658</v>
      </c>
      <c r="D913">
        <v>65</v>
      </c>
      <c r="E913" t="s">
        <v>113</v>
      </c>
      <c r="F913" t="str">
        <f>VLOOKUP(E913,'states and regions'!A$2:B$38,2,FALSE)</f>
        <v>South West</v>
      </c>
      <c r="G913" t="s">
        <v>29</v>
      </c>
      <c r="H913" t="s">
        <v>30</v>
      </c>
      <c r="I913">
        <v>4</v>
      </c>
      <c r="J913" t="s">
        <v>114</v>
      </c>
      <c r="K913">
        <v>22</v>
      </c>
      <c r="L913" t="s">
        <v>193</v>
      </c>
      <c r="M913" s="10">
        <v>6500</v>
      </c>
      <c r="N913">
        <v>18</v>
      </c>
      <c r="O913" s="8">
        <v>117000</v>
      </c>
      <c r="P913">
        <v>129.21</v>
      </c>
      <c r="Q913" t="s">
        <v>39</v>
      </c>
    </row>
    <row r="914" spans="1:18" hidden="1" x14ac:dyDescent="0.35">
      <c r="A914" t="s">
        <v>1011</v>
      </c>
      <c r="B914" t="s">
        <v>1012</v>
      </c>
      <c r="C914" s="1">
        <v>45658</v>
      </c>
      <c r="D914">
        <v>65</v>
      </c>
      <c r="E914" t="s">
        <v>113</v>
      </c>
      <c r="F914" t="str">
        <f>VLOOKUP(E914,'states and regions'!A$2:B$38,2,FALSE)</f>
        <v>South West</v>
      </c>
      <c r="G914" t="s">
        <v>36</v>
      </c>
      <c r="H914" t="s">
        <v>30</v>
      </c>
      <c r="I914">
        <v>4</v>
      </c>
      <c r="J914" t="s">
        <v>114</v>
      </c>
      <c r="K914">
        <v>22</v>
      </c>
      <c r="L914" t="s">
        <v>38</v>
      </c>
      <c r="M914" s="10">
        <v>20000</v>
      </c>
      <c r="N914">
        <v>20</v>
      </c>
      <c r="O914" s="8">
        <v>400000</v>
      </c>
      <c r="P914">
        <v>38.89</v>
      </c>
      <c r="Q914" t="s">
        <v>39</v>
      </c>
    </row>
    <row r="915" spans="1:18" hidden="1" x14ac:dyDescent="0.35">
      <c r="A915" t="s">
        <v>1013</v>
      </c>
      <c r="B915" t="s">
        <v>1014</v>
      </c>
      <c r="C915" s="1">
        <v>45658</v>
      </c>
      <c r="D915">
        <v>22</v>
      </c>
      <c r="E915" t="s">
        <v>75</v>
      </c>
      <c r="F915" t="str">
        <f>VLOOKUP(E915,'states and regions'!A$2:B$38,2,FALSE)</f>
        <v>North East</v>
      </c>
      <c r="G915" t="s">
        <v>20</v>
      </c>
      <c r="H915" t="s">
        <v>21</v>
      </c>
      <c r="I915">
        <v>5</v>
      </c>
      <c r="J915" t="s">
        <v>55</v>
      </c>
      <c r="K915">
        <v>49</v>
      </c>
      <c r="L915" t="s">
        <v>58</v>
      </c>
      <c r="M915" s="10">
        <v>16000</v>
      </c>
      <c r="N915">
        <v>7</v>
      </c>
      <c r="O915" s="8">
        <v>112000</v>
      </c>
      <c r="P915">
        <v>55.36</v>
      </c>
      <c r="Q915" t="s">
        <v>39</v>
      </c>
    </row>
    <row r="916" spans="1:18" hidden="1" x14ac:dyDescent="0.35">
      <c r="A916" t="s">
        <v>1015</v>
      </c>
      <c r="B916" t="s">
        <v>1016</v>
      </c>
      <c r="C916" s="1">
        <v>45658</v>
      </c>
      <c r="D916">
        <v>72</v>
      </c>
      <c r="E916" t="s">
        <v>299</v>
      </c>
      <c r="F916" t="str">
        <f>VLOOKUP(E916,'states and regions'!A$2:B$38,2,FALSE)</f>
        <v>North West</v>
      </c>
      <c r="G916" t="s">
        <v>36</v>
      </c>
      <c r="H916" t="s">
        <v>30</v>
      </c>
      <c r="I916">
        <v>4</v>
      </c>
      <c r="J916" t="s">
        <v>114</v>
      </c>
      <c r="K916">
        <v>26</v>
      </c>
      <c r="L916" t="s">
        <v>105</v>
      </c>
      <c r="M916" s="10">
        <v>75000</v>
      </c>
      <c r="N916">
        <v>1</v>
      </c>
      <c r="O916" s="8">
        <v>75000</v>
      </c>
      <c r="P916">
        <v>36.51</v>
      </c>
      <c r="Q916" t="s">
        <v>39</v>
      </c>
    </row>
    <row r="917" spans="1:18" hidden="1" x14ac:dyDescent="0.35">
      <c r="A917" t="s">
        <v>1017</v>
      </c>
      <c r="B917" t="s">
        <v>1018</v>
      </c>
      <c r="C917" s="1">
        <v>45658</v>
      </c>
      <c r="D917">
        <v>56</v>
      </c>
      <c r="E917" t="s">
        <v>61</v>
      </c>
      <c r="F917" t="str">
        <f>VLOOKUP(E917,'states and regions'!A$2:B$38,2,FALSE)</f>
        <v>North West</v>
      </c>
      <c r="G917" t="s">
        <v>20</v>
      </c>
      <c r="H917" t="s">
        <v>30</v>
      </c>
      <c r="I917">
        <v>1</v>
      </c>
      <c r="J917" t="s">
        <v>37</v>
      </c>
      <c r="K917">
        <v>6</v>
      </c>
      <c r="L917" t="s">
        <v>51</v>
      </c>
      <c r="M917" s="10">
        <v>9000</v>
      </c>
      <c r="N917">
        <v>5</v>
      </c>
      <c r="O917" s="8">
        <v>45000</v>
      </c>
      <c r="P917">
        <v>153.78</v>
      </c>
      <c r="Q917" t="s">
        <v>39</v>
      </c>
    </row>
    <row r="918" spans="1:18" hidden="1" x14ac:dyDescent="0.35">
      <c r="A918" t="s">
        <v>1017</v>
      </c>
      <c r="B918" t="s">
        <v>1018</v>
      </c>
      <c r="C918" s="1">
        <v>45658</v>
      </c>
      <c r="D918">
        <v>56</v>
      </c>
      <c r="E918" t="s">
        <v>61</v>
      </c>
      <c r="F918" t="str">
        <f>VLOOKUP(E918,'states and regions'!A$2:B$38,2,FALSE)</f>
        <v>North West</v>
      </c>
      <c r="G918" t="s">
        <v>41</v>
      </c>
      <c r="H918" t="s">
        <v>30</v>
      </c>
      <c r="I918">
        <v>1</v>
      </c>
      <c r="J918" t="s">
        <v>37</v>
      </c>
      <c r="K918">
        <v>6</v>
      </c>
      <c r="L918" t="s">
        <v>65</v>
      </c>
      <c r="M918" s="10">
        <v>30000</v>
      </c>
      <c r="N918">
        <v>6</v>
      </c>
      <c r="O918" s="8">
        <v>180000</v>
      </c>
      <c r="P918">
        <v>190.46</v>
      </c>
      <c r="Q918" t="s">
        <v>39</v>
      </c>
    </row>
    <row r="919" spans="1:18" x14ac:dyDescent="0.35">
      <c r="A919" t="s">
        <v>1019</v>
      </c>
      <c r="B919" t="s">
        <v>1020</v>
      </c>
      <c r="C919" s="1">
        <v>45658</v>
      </c>
      <c r="D919">
        <v>57</v>
      </c>
      <c r="E919" t="s">
        <v>131</v>
      </c>
      <c r="F919" t="str">
        <f>VLOOKUP(E919,'states and regions'!A$2:B$38,2,FALSE)</f>
        <v>South East</v>
      </c>
      <c r="G919" t="s">
        <v>20</v>
      </c>
      <c r="H919" t="s">
        <v>21</v>
      </c>
      <c r="I919">
        <v>3</v>
      </c>
      <c r="J919" t="s">
        <v>50</v>
      </c>
      <c r="K919">
        <v>46</v>
      </c>
      <c r="L919" t="s">
        <v>51</v>
      </c>
      <c r="M919" s="10">
        <v>9000</v>
      </c>
      <c r="N919">
        <v>4</v>
      </c>
      <c r="O919" s="8">
        <v>36000</v>
      </c>
      <c r="P919">
        <v>51.96</v>
      </c>
      <c r="Q919" t="s">
        <v>39</v>
      </c>
    </row>
    <row r="920" spans="1:18" x14ac:dyDescent="0.35">
      <c r="A920" t="s">
        <v>1019</v>
      </c>
      <c r="B920" t="s">
        <v>1020</v>
      </c>
      <c r="C920" s="1">
        <v>45658</v>
      </c>
      <c r="D920">
        <v>57</v>
      </c>
      <c r="E920" t="s">
        <v>131</v>
      </c>
      <c r="F920" t="str">
        <f>VLOOKUP(E920,'states and regions'!A$2:B$38,2,FALSE)</f>
        <v>South East</v>
      </c>
      <c r="G920" t="s">
        <v>29</v>
      </c>
      <c r="H920" t="s">
        <v>21</v>
      </c>
      <c r="I920">
        <v>3</v>
      </c>
      <c r="J920" t="s">
        <v>50</v>
      </c>
      <c r="K920">
        <v>46</v>
      </c>
      <c r="L920" t="s">
        <v>102</v>
      </c>
      <c r="M920" s="10">
        <v>900</v>
      </c>
      <c r="N920">
        <v>20</v>
      </c>
      <c r="O920" s="8">
        <v>18000</v>
      </c>
      <c r="P920">
        <v>40.909999999999997</v>
      </c>
      <c r="Q920" t="s">
        <v>39</v>
      </c>
    </row>
    <row r="921" spans="1:18" hidden="1" x14ac:dyDescent="0.35">
      <c r="A921" t="s">
        <v>1021</v>
      </c>
      <c r="B921" t="s">
        <v>1022</v>
      </c>
      <c r="C921" s="1">
        <v>45717</v>
      </c>
      <c r="D921">
        <v>79</v>
      </c>
      <c r="E921" t="s">
        <v>189</v>
      </c>
      <c r="F921" t="str">
        <f>VLOOKUP(E921,'states and regions'!A$2:B$38,2,FALSE)</f>
        <v>North West</v>
      </c>
      <c r="G921" t="s">
        <v>29</v>
      </c>
      <c r="H921" t="s">
        <v>30</v>
      </c>
      <c r="I921">
        <v>1</v>
      </c>
      <c r="J921" t="s">
        <v>37</v>
      </c>
      <c r="K921">
        <v>8</v>
      </c>
      <c r="L921" t="s">
        <v>102</v>
      </c>
      <c r="M921" s="10">
        <v>900</v>
      </c>
      <c r="N921">
        <v>8</v>
      </c>
      <c r="O921" s="8">
        <v>7200</v>
      </c>
      <c r="P921">
        <v>81.8</v>
      </c>
      <c r="Q921" t="s">
        <v>39</v>
      </c>
    </row>
    <row r="922" spans="1:18" hidden="1" x14ac:dyDescent="0.35">
      <c r="A922" t="s">
        <v>1021</v>
      </c>
      <c r="B922" t="s">
        <v>1022</v>
      </c>
      <c r="C922" s="1">
        <v>45717</v>
      </c>
      <c r="D922">
        <v>79</v>
      </c>
      <c r="E922" t="s">
        <v>189</v>
      </c>
      <c r="F922" t="str">
        <f>VLOOKUP(E922,'states and regions'!A$2:B$38,2,FALSE)</f>
        <v>North West</v>
      </c>
      <c r="G922" t="s">
        <v>41</v>
      </c>
      <c r="H922" t="s">
        <v>30</v>
      </c>
      <c r="I922">
        <v>1</v>
      </c>
      <c r="J922" t="s">
        <v>37</v>
      </c>
      <c r="K922">
        <v>8</v>
      </c>
      <c r="L922" t="s">
        <v>42</v>
      </c>
      <c r="M922" s="10">
        <v>9000</v>
      </c>
      <c r="N922">
        <v>19</v>
      </c>
      <c r="O922" s="8">
        <v>171000</v>
      </c>
      <c r="P922">
        <v>54.2</v>
      </c>
      <c r="Q922" t="s">
        <v>39</v>
      </c>
    </row>
    <row r="923" spans="1:18" hidden="1" x14ac:dyDescent="0.35">
      <c r="A923" t="s">
        <v>1021</v>
      </c>
      <c r="B923" t="s">
        <v>1022</v>
      </c>
      <c r="C923" s="1">
        <v>45717</v>
      </c>
      <c r="D923">
        <v>79</v>
      </c>
      <c r="E923" t="s">
        <v>189</v>
      </c>
      <c r="F923" t="str">
        <f>VLOOKUP(E923,'states and regions'!A$2:B$38,2,FALSE)</f>
        <v>North West</v>
      </c>
      <c r="G923" t="s">
        <v>20</v>
      </c>
      <c r="H923" t="s">
        <v>30</v>
      </c>
      <c r="I923">
        <v>1</v>
      </c>
      <c r="J923" t="s">
        <v>37</v>
      </c>
      <c r="K923">
        <v>8</v>
      </c>
      <c r="L923" t="s">
        <v>58</v>
      </c>
      <c r="M923" s="10">
        <v>16000</v>
      </c>
      <c r="N923">
        <v>18</v>
      </c>
      <c r="O923" s="8">
        <v>288000</v>
      </c>
      <c r="P923">
        <v>49.64</v>
      </c>
      <c r="Q923" t="s">
        <v>39</v>
      </c>
    </row>
    <row r="924" spans="1:18" hidden="1" x14ac:dyDescent="0.35">
      <c r="A924" t="s">
        <v>1023</v>
      </c>
      <c r="B924" t="s">
        <v>1024</v>
      </c>
      <c r="C924" s="1">
        <v>45689</v>
      </c>
      <c r="D924">
        <v>54</v>
      </c>
      <c r="E924" t="s">
        <v>110</v>
      </c>
      <c r="F924" t="str">
        <f>VLOOKUP(E924,'states and regions'!A$2:B$38,2,FALSE)</f>
        <v>North Central</v>
      </c>
      <c r="G924" t="s">
        <v>20</v>
      </c>
      <c r="H924" t="s">
        <v>30</v>
      </c>
      <c r="I924">
        <v>2</v>
      </c>
      <c r="J924" t="s">
        <v>22</v>
      </c>
      <c r="K924">
        <v>6</v>
      </c>
      <c r="L924" t="s">
        <v>23</v>
      </c>
      <c r="M924" s="10">
        <v>35000</v>
      </c>
      <c r="N924">
        <v>18</v>
      </c>
      <c r="O924" s="8">
        <v>630000</v>
      </c>
      <c r="P924">
        <v>192.29</v>
      </c>
      <c r="Q924" t="s">
        <v>39</v>
      </c>
    </row>
    <row r="925" spans="1:18" hidden="1" x14ac:dyDescent="0.35">
      <c r="A925" t="s">
        <v>1025</v>
      </c>
      <c r="B925" t="s">
        <v>1026</v>
      </c>
      <c r="C925" s="1">
        <v>45717</v>
      </c>
      <c r="D925">
        <v>21</v>
      </c>
      <c r="E925" t="s">
        <v>452</v>
      </c>
      <c r="F925" t="str">
        <f>VLOOKUP(E925,'states and regions'!A$2:B$38,2,FALSE)</f>
        <v>South West</v>
      </c>
      <c r="G925" t="s">
        <v>36</v>
      </c>
      <c r="H925" t="s">
        <v>30</v>
      </c>
      <c r="I925">
        <v>2</v>
      </c>
      <c r="J925" t="s">
        <v>22</v>
      </c>
      <c r="K925">
        <v>54</v>
      </c>
      <c r="L925" t="s">
        <v>105</v>
      </c>
      <c r="M925" s="10">
        <v>75000</v>
      </c>
      <c r="N925">
        <v>7</v>
      </c>
      <c r="O925" s="8">
        <v>525000</v>
      </c>
      <c r="P925">
        <v>199.85</v>
      </c>
      <c r="Q925" t="s">
        <v>24</v>
      </c>
      <c r="R925" t="s">
        <v>167</v>
      </c>
    </row>
    <row r="926" spans="1:18" hidden="1" x14ac:dyDescent="0.35">
      <c r="A926" t="s">
        <v>1025</v>
      </c>
      <c r="B926" t="s">
        <v>1026</v>
      </c>
      <c r="C926" s="1">
        <v>45717</v>
      </c>
      <c r="D926">
        <v>21</v>
      </c>
      <c r="E926" t="s">
        <v>452</v>
      </c>
      <c r="F926" t="str">
        <f>VLOOKUP(E926,'states and regions'!A$2:B$38,2,FALSE)</f>
        <v>South West</v>
      </c>
      <c r="G926" t="s">
        <v>29</v>
      </c>
      <c r="H926" t="s">
        <v>30</v>
      </c>
      <c r="I926">
        <v>2</v>
      </c>
      <c r="J926" t="s">
        <v>22</v>
      </c>
      <c r="K926">
        <v>54</v>
      </c>
      <c r="L926" t="s">
        <v>193</v>
      </c>
      <c r="M926" s="10">
        <v>6500</v>
      </c>
      <c r="N926">
        <v>6</v>
      </c>
      <c r="O926" s="8">
        <v>39000</v>
      </c>
      <c r="P926">
        <v>56.62</v>
      </c>
      <c r="Q926" t="s">
        <v>24</v>
      </c>
      <c r="R926" t="s">
        <v>167</v>
      </c>
    </row>
    <row r="927" spans="1:18" x14ac:dyDescent="0.35">
      <c r="A927" t="s">
        <v>1027</v>
      </c>
      <c r="B927" t="s">
        <v>1028</v>
      </c>
      <c r="C927" s="1">
        <v>45658</v>
      </c>
      <c r="D927">
        <v>24</v>
      </c>
      <c r="E927" t="s">
        <v>149</v>
      </c>
      <c r="F927" t="str">
        <f>VLOOKUP(E927,'states and regions'!A$2:B$38,2,FALSE)</f>
        <v>South East</v>
      </c>
      <c r="G927" t="s">
        <v>29</v>
      </c>
      <c r="H927" t="s">
        <v>21</v>
      </c>
      <c r="I927">
        <v>2</v>
      </c>
      <c r="J927" t="s">
        <v>22</v>
      </c>
      <c r="K927">
        <v>26</v>
      </c>
      <c r="L927" t="s">
        <v>193</v>
      </c>
      <c r="M927" s="10">
        <v>6500</v>
      </c>
      <c r="N927">
        <v>11</v>
      </c>
      <c r="O927" s="8">
        <v>71500</v>
      </c>
      <c r="P927">
        <v>191.5</v>
      </c>
      <c r="Q927" t="s">
        <v>39</v>
      </c>
    </row>
    <row r="928" spans="1:18" x14ac:dyDescent="0.35">
      <c r="A928" t="s">
        <v>1027</v>
      </c>
      <c r="B928" t="s">
        <v>1028</v>
      </c>
      <c r="C928" s="1">
        <v>45658</v>
      </c>
      <c r="D928">
        <v>24</v>
      </c>
      <c r="E928" t="s">
        <v>149</v>
      </c>
      <c r="F928" t="str">
        <f>VLOOKUP(E928,'states and regions'!A$2:B$38,2,FALSE)</f>
        <v>South East</v>
      </c>
      <c r="G928" t="s">
        <v>41</v>
      </c>
      <c r="H928" t="s">
        <v>21</v>
      </c>
      <c r="I928">
        <v>2</v>
      </c>
      <c r="J928" t="s">
        <v>22</v>
      </c>
      <c r="K928">
        <v>26</v>
      </c>
      <c r="L928" t="s">
        <v>65</v>
      </c>
      <c r="M928" s="10">
        <v>30000</v>
      </c>
      <c r="N928">
        <v>15</v>
      </c>
      <c r="O928" s="8">
        <v>450000</v>
      </c>
      <c r="P928">
        <v>127.22</v>
      </c>
      <c r="Q928" t="s">
        <v>39</v>
      </c>
    </row>
    <row r="929" spans="1:18" hidden="1" x14ac:dyDescent="0.35">
      <c r="A929" t="s">
        <v>1029</v>
      </c>
      <c r="B929" t="s">
        <v>1030</v>
      </c>
      <c r="C929" s="1">
        <v>45658</v>
      </c>
      <c r="D929">
        <v>47</v>
      </c>
      <c r="E929" t="s">
        <v>258</v>
      </c>
      <c r="F929" t="str">
        <f>VLOOKUP(E929,'states and regions'!A$2:B$38,2,FALSE)</f>
        <v>North Central</v>
      </c>
      <c r="G929" t="s">
        <v>20</v>
      </c>
      <c r="H929" t="s">
        <v>30</v>
      </c>
      <c r="I929">
        <v>5</v>
      </c>
      <c r="J929" t="s">
        <v>55</v>
      </c>
      <c r="K929">
        <v>14</v>
      </c>
      <c r="L929" t="s">
        <v>23</v>
      </c>
      <c r="M929" s="10">
        <v>35000</v>
      </c>
      <c r="N929">
        <v>1</v>
      </c>
      <c r="O929" s="8">
        <v>35000</v>
      </c>
      <c r="P929">
        <v>1.35</v>
      </c>
      <c r="Q929" t="s">
        <v>39</v>
      </c>
    </row>
    <row r="930" spans="1:18" hidden="1" x14ac:dyDescent="0.35">
      <c r="A930" t="s">
        <v>1029</v>
      </c>
      <c r="B930" t="s">
        <v>1030</v>
      </c>
      <c r="C930" s="1">
        <v>45658</v>
      </c>
      <c r="D930">
        <v>47</v>
      </c>
      <c r="E930" t="s">
        <v>258</v>
      </c>
      <c r="F930" t="str">
        <f>VLOOKUP(E930,'states and regions'!A$2:B$38,2,FALSE)</f>
        <v>North Central</v>
      </c>
      <c r="G930" t="s">
        <v>36</v>
      </c>
      <c r="H930" t="s">
        <v>30</v>
      </c>
      <c r="I930">
        <v>5</v>
      </c>
      <c r="J930" t="s">
        <v>55</v>
      </c>
      <c r="K930">
        <v>14</v>
      </c>
      <c r="L930" t="s">
        <v>65</v>
      </c>
      <c r="M930" s="10">
        <v>30000</v>
      </c>
      <c r="N930">
        <v>16</v>
      </c>
      <c r="O930" s="8">
        <v>480000</v>
      </c>
      <c r="P930">
        <v>82.93</v>
      </c>
      <c r="Q930" t="s">
        <v>39</v>
      </c>
    </row>
    <row r="931" spans="1:18" hidden="1" x14ac:dyDescent="0.35">
      <c r="A931" t="s">
        <v>1029</v>
      </c>
      <c r="B931" t="s">
        <v>1030</v>
      </c>
      <c r="C931" s="1">
        <v>45658</v>
      </c>
      <c r="D931">
        <v>47</v>
      </c>
      <c r="E931" t="s">
        <v>258</v>
      </c>
      <c r="F931" t="str">
        <f>VLOOKUP(E931,'states and regions'!A$2:B$38,2,FALSE)</f>
        <v>North Central</v>
      </c>
      <c r="G931" t="s">
        <v>41</v>
      </c>
      <c r="H931" t="s">
        <v>30</v>
      </c>
      <c r="I931">
        <v>5</v>
      </c>
      <c r="J931" t="s">
        <v>55</v>
      </c>
      <c r="K931">
        <v>14</v>
      </c>
      <c r="L931" t="s">
        <v>71</v>
      </c>
      <c r="M931" s="10">
        <v>14500</v>
      </c>
      <c r="N931">
        <v>3</v>
      </c>
      <c r="O931" s="8">
        <v>43500</v>
      </c>
      <c r="P931">
        <v>107.86</v>
      </c>
      <c r="Q931" t="s">
        <v>39</v>
      </c>
    </row>
    <row r="932" spans="1:18" hidden="1" x14ac:dyDescent="0.35">
      <c r="A932" t="s">
        <v>1031</v>
      </c>
      <c r="B932" t="s">
        <v>1032</v>
      </c>
      <c r="C932" s="1">
        <v>45658</v>
      </c>
      <c r="D932">
        <v>75</v>
      </c>
      <c r="E932" t="s">
        <v>45</v>
      </c>
      <c r="F932" t="str">
        <f>VLOOKUP(E932,'states and regions'!A$2:B$38,2,FALSE)</f>
        <v>North East</v>
      </c>
      <c r="G932" t="s">
        <v>36</v>
      </c>
      <c r="H932" t="s">
        <v>21</v>
      </c>
      <c r="I932">
        <v>2</v>
      </c>
      <c r="J932" t="s">
        <v>22</v>
      </c>
      <c r="K932">
        <v>29</v>
      </c>
      <c r="L932" t="s">
        <v>38</v>
      </c>
      <c r="M932" s="10">
        <v>20000</v>
      </c>
      <c r="N932">
        <v>10</v>
      </c>
      <c r="O932" s="8">
        <v>200000</v>
      </c>
      <c r="P932">
        <v>163.35</v>
      </c>
      <c r="Q932" t="s">
        <v>39</v>
      </c>
    </row>
    <row r="933" spans="1:18" hidden="1" x14ac:dyDescent="0.35">
      <c r="A933" t="s">
        <v>1031</v>
      </c>
      <c r="B933" t="s">
        <v>1032</v>
      </c>
      <c r="C933" s="1">
        <v>45658</v>
      </c>
      <c r="D933">
        <v>75</v>
      </c>
      <c r="E933" t="s">
        <v>45</v>
      </c>
      <c r="F933" t="str">
        <f>VLOOKUP(E933,'states and regions'!A$2:B$38,2,FALSE)</f>
        <v>North East</v>
      </c>
      <c r="G933" t="s">
        <v>41</v>
      </c>
      <c r="H933" t="s">
        <v>21</v>
      </c>
      <c r="I933">
        <v>2</v>
      </c>
      <c r="J933" t="s">
        <v>22</v>
      </c>
      <c r="K933">
        <v>29</v>
      </c>
      <c r="L933" t="s">
        <v>38</v>
      </c>
      <c r="M933" s="10">
        <v>20000</v>
      </c>
      <c r="N933">
        <v>16</v>
      </c>
      <c r="O933" s="8">
        <v>320000</v>
      </c>
      <c r="P933">
        <v>47.23</v>
      </c>
      <c r="Q933" t="s">
        <v>39</v>
      </c>
    </row>
    <row r="934" spans="1:18" hidden="1" x14ac:dyDescent="0.35">
      <c r="A934" t="s">
        <v>1033</v>
      </c>
      <c r="B934" t="s">
        <v>1034</v>
      </c>
      <c r="C934" s="1">
        <v>45689</v>
      </c>
      <c r="D934">
        <v>20</v>
      </c>
      <c r="E934" t="s">
        <v>192</v>
      </c>
      <c r="F934" t="str">
        <f>VLOOKUP(E934,'states and regions'!A$2:B$38,2,FALSE)</f>
        <v>South South</v>
      </c>
      <c r="G934" t="s">
        <v>29</v>
      </c>
      <c r="H934" t="s">
        <v>30</v>
      </c>
      <c r="I934">
        <v>1</v>
      </c>
      <c r="J934" t="s">
        <v>37</v>
      </c>
      <c r="K934">
        <v>58</v>
      </c>
      <c r="L934" t="s">
        <v>193</v>
      </c>
      <c r="M934" s="10">
        <v>6500</v>
      </c>
      <c r="N934">
        <v>18</v>
      </c>
      <c r="O934" s="8">
        <v>117000</v>
      </c>
      <c r="P934">
        <v>99.06</v>
      </c>
      <c r="Q934" t="s">
        <v>24</v>
      </c>
      <c r="R934" t="s">
        <v>32</v>
      </c>
    </row>
    <row r="935" spans="1:18" hidden="1" x14ac:dyDescent="0.35">
      <c r="A935" t="s">
        <v>1033</v>
      </c>
      <c r="B935" t="s">
        <v>1034</v>
      </c>
      <c r="C935" s="1">
        <v>45689</v>
      </c>
      <c r="D935">
        <v>20</v>
      </c>
      <c r="E935" t="s">
        <v>192</v>
      </c>
      <c r="F935" t="str">
        <f>VLOOKUP(E935,'states and regions'!A$2:B$38,2,FALSE)</f>
        <v>South South</v>
      </c>
      <c r="G935" t="s">
        <v>41</v>
      </c>
      <c r="H935" t="s">
        <v>30</v>
      </c>
      <c r="I935">
        <v>1</v>
      </c>
      <c r="J935" t="s">
        <v>37</v>
      </c>
      <c r="K935">
        <v>58</v>
      </c>
      <c r="L935" t="s">
        <v>38</v>
      </c>
      <c r="M935" s="10">
        <v>20000</v>
      </c>
      <c r="N935">
        <v>19</v>
      </c>
      <c r="O935" s="8">
        <v>380000</v>
      </c>
      <c r="P935">
        <v>132.13999999999999</v>
      </c>
      <c r="Q935" t="s">
        <v>24</v>
      </c>
      <c r="R935" t="s">
        <v>32</v>
      </c>
    </row>
    <row r="936" spans="1:18" hidden="1" x14ac:dyDescent="0.35">
      <c r="A936" t="s">
        <v>1033</v>
      </c>
      <c r="B936" t="s">
        <v>1034</v>
      </c>
      <c r="C936" s="1">
        <v>45689</v>
      </c>
      <c r="D936">
        <v>20</v>
      </c>
      <c r="E936" t="s">
        <v>192</v>
      </c>
      <c r="F936" t="str">
        <f>VLOOKUP(E936,'states and regions'!A$2:B$38,2,FALSE)</f>
        <v>South South</v>
      </c>
      <c r="G936" t="s">
        <v>20</v>
      </c>
      <c r="H936" t="s">
        <v>30</v>
      </c>
      <c r="I936">
        <v>1</v>
      </c>
      <c r="J936" t="s">
        <v>37</v>
      </c>
      <c r="K936">
        <v>58</v>
      </c>
      <c r="L936" t="s">
        <v>46</v>
      </c>
      <c r="M936" s="10">
        <v>4500</v>
      </c>
      <c r="N936">
        <v>5</v>
      </c>
      <c r="O936" s="8">
        <v>22500</v>
      </c>
      <c r="P936">
        <v>13.54</v>
      </c>
      <c r="Q936" t="s">
        <v>24</v>
      </c>
      <c r="R936" t="s">
        <v>32</v>
      </c>
    </row>
    <row r="937" spans="1:18" hidden="1" x14ac:dyDescent="0.35">
      <c r="A937" t="s">
        <v>1035</v>
      </c>
      <c r="B937" t="s">
        <v>1036</v>
      </c>
      <c r="C937" s="1">
        <v>45717</v>
      </c>
      <c r="D937">
        <v>32</v>
      </c>
      <c r="E937" t="s">
        <v>143</v>
      </c>
      <c r="F937" t="str">
        <f>VLOOKUP(E937,'states and regions'!A$2:B$38,2,FALSE)</f>
        <v>South South</v>
      </c>
      <c r="G937" t="s">
        <v>36</v>
      </c>
      <c r="H937" t="s">
        <v>21</v>
      </c>
      <c r="I937">
        <v>2</v>
      </c>
      <c r="J937" t="s">
        <v>22</v>
      </c>
      <c r="K937">
        <v>57</v>
      </c>
      <c r="L937" t="s">
        <v>57</v>
      </c>
      <c r="M937" s="10">
        <v>150000</v>
      </c>
      <c r="N937">
        <v>14</v>
      </c>
      <c r="O937" s="8">
        <v>2100000</v>
      </c>
      <c r="P937">
        <v>0.89</v>
      </c>
      <c r="Q937" t="s">
        <v>39</v>
      </c>
    </row>
    <row r="938" spans="1:18" hidden="1" x14ac:dyDescent="0.35">
      <c r="A938" t="s">
        <v>1037</v>
      </c>
      <c r="B938" t="s">
        <v>1038</v>
      </c>
      <c r="C938" s="1">
        <v>45658</v>
      </c>
      <c r="D938">
        <v>57</v>
      </c>
      <c r="E938" t="s">
        <v>19</v>
      </c>
      <c r="F938" t="str">
        <f>VLOOKUP(E938,'states and regions'!A$2:B$38,2,FALSE)</f>
        <v>North Central</v>
      </c>
      <c r="G938" t="s">
        <v>41</v>
      </c>
      <c r="H938" t="s">
        <v>30</v>
      </c>
      <c r="I938">
        <v>5</v>
      </c>
      <c r="J938" t="s">
        <v>55</v>
      </c>
      <c r="K938">
        <v>18</v>
      </c>
      <c r="L938" t="s">
        <v>38</v>
      </c>
      <c r="M938" s="10">
        <v>20000</v>
      </c>
      <c r="N938">
        <v>14</v>
      </c>
      <c r="O938" s="8">
        <v>280000</v>
      </c>
      <c r="P938">
        <v>9.8699999999999992</v>
      </c>
      <c r="Q938" t="s">
        <v>39</v>
      </c>
    </row>
    <row r="939" spans="1:18" hidden="1" x14ac:dyDescent="0.35">
      <c r="A939" t="s">
        <v>1037</v>
      </c>
      <c r="B939" t="s">
        <v>1038</v>
      </c>
      <c r="C939" s="1">
        <v>45658</v>
      </c>
      <c r="D939">
        <v>57</v>
      </c>
      <c r="E939" t="s">
        <v>19</v>
      </c>
      <c r="F939" t="str">
        <f>VLOOKUP(E939,'states and regions'!A$2:B$38,2,FALSE)</f>
        <v>North Central</v>
      </c>
      <c r="G939" t="s">
        <v>36</v>
      </c>
      <c r="H939" t="s">
        <v>30</v>
      </c>
      <c r="I939">
        <v>5</v>
      </c>
      <c r="J939" t="s">
        <v>55</v>
      </c>
      <c r="K939">
        <v>18</v>
      </c>
      <c r="L939" t="s">
        <v>57</v>
      </c>
      <c r="M939" s="10">
        <v>150000</v>
      </c>
      <c r="N939">
        <v>13</v>
      </c>
      <c r="O939" s="8">
        <v>1950000</v>
      </c>
      <c r="P939">
        <v>63.59</v>
      </c>
      <c r="Q939" t="s">
        <v>39</v>
      </c>
    </row>
    <row r="940" spans="1:18" hidden="1" x14ac:dyDescent="0.35">
      <c r="A940" t="s">
        <v>1039</v>
      </c>
      <c r="B940" t="s">
        <v>796</v>
      </c>
      <c r="C940" s="1">
        <v>45689</v>
      </c>
      <c r="D940">
        <v>58</v>
      </c>
      <c r="E940" t="s">
        <v>299</v>
      </c>
      <c r="F940" t="str">
        <f>VLOOKUP(E940,'states and regions'!A$2:B$38,2,FALSE)</f>
        <v>North West</v>
      </c>
      <c r="G940" t="s">
        <v>20</v>
      </c>
      <c r="H940" t="s">
        <v>21</v>
      </c>
      <c r="I940">
        <v>4</v>
      </c>
      <c r="J940" t="s">
        <v>114</v>
      </c>
      <c r="K940">
        <v>48</v>
      </c>
      <c r="L940" t="s">
        <v>46</v>
      </c>
      <c r="M940" s="10">
        <v>4500</v>
      </c>
      <c r="N940">
        <v>3</v>
      </c>
      <c r="O940" s="8">
        <v>13500</v>
      </c>
      <c r="P940">
        <v>66.180000000000007</v>
      </c>
      <c r="Q940" t="s">
        <v>39</v>
      </c>
    </row>
    <row r="941" spans="1:18" x14ac:dyDescent="0.35">
      <c r="A941" t="s">
        <v>1040</v>
      </c>
      <c r="B941" t="s">
        <v>1041</v>
      </c>
      <c r="C941" s="1">
        <v>45658</v>
      </c>
      <c r="D941">
        <v>76</v>
      </c>
      <c r="E941" t="s">
        <v>70</v>
      </c>
      <c r="F941" t="str">
        <f>VLOOKUP(E941,'states and regions'!A$2:B$38,2,FALSE)</f>
        <v>South East</v>
      </c>
      <c r="G941" t="s">
        <v>41</v>
      </c>
      <c r="H941" t="s">
        <v>30</v>
      </c>
      <c r="I941">
        <v>3</v>
      </c>
      <c r="J941" t="s">
        <v>50</v>
      </c>
      <c r="K941">
        <v>54</v>
      </c>
      <c r="L941" t="s">
        <v>62</v>
      </c>
      <c r="M941" s="10">
        <v>24000</v>
      </c>
      <c r="N941">
        <v>4</v>
      </c>
      <c r="O941" s="8">
        <v>96000</v>
      </c>
      <c r="P941">
        <v>124.1</v>
      </c>
      <c r="Q941" t="s">
        <v>39</v>
      </c>
    </row>
    <row r="942" spans="1:18" hidden="1" x14ac:dyDescent="0.35">
      <c r="A942" t="s">
        <v>1042</v>
      </c>
      <c r="B942" t="s">
        <v>1043</v>
      </c>
      <c r="C942" s="1">
        <v>45658</v>
      </c>
      <c r="D942">
        <v>31</v>
      </c>
      <c r="E942" t="s">
        <v>299</v>
      </c>
      <c r="F942" t="str">
        <f>VLOOKUP(E942,'states and regions'!A$2:B$38,2,FALSE)</f>
        <v>North West</v>
      </c>
      <c r="G942" t="s">
        <v>41</v>
      </c>
      <c r="H942" t="s">
        <v>21</v>
      </c>
      <c r="I942">
        <v>4</v>
      </c>
      <c r="J942" t="s">
        <v>114</v>
      </c>
      <c r="K942">
        <v>59</v>
      </c>
      <c r="L942" t="s">
        <v>71</v>
      </c>
      <c r="M942" s="10">
        <v>14500</v>
      </c>
      <c r="N942">
        <v>20</v>
      </c>
      <c r="O942" s="8">
        <v>290000</v>
      </c>
      <c r="P942">
        <v>11.43</v>
      </c>
      <c r="Q942" t="s">
        <v>39</v>
      </c>
    </row>
    <row r="943" spans="1:18" hidden="1" x14ac:dyDescent="0.35">
      <c r="A943" t="s">
        <v>1042</v>
      </c>
      <c r="B943" t="s">
        <v>1043</v>
      </c>
      <c r="C943" s="1">
        <v>45658</v>
      </c>
      <c r="D943">
        <v>31</v>
      </c>
      <c r="E943" t="s">
        <v>299</v>
      </c>
      <c r="F943" t="str">
        <f>VLOOKUP(E943,'states and regions'!A$2:B$38,2,FALSE)</f>
        <v>North West</v>
      </c>
      <c r="G943" t="s">
        <v>29</v>
      </c>
      <c r="H943" t="s">
        <v>21</v>
      </c>
      <c r="I943">
        <v>4</v>
      </c>
      <c r="J943" t="s">
        <v>114</v>
      </c>
      <c r="K943">
        <v>59</v>
      </c>
      <c r="L943" t="s">
        <v>87</v>
      </c>
      <c r="M943" s="10">
        <v>7500</v>
      </c>
      <c r="N943">
        <v>2</v>
      </c>
      <c r="O943" s="8">
        <v>15000</v>
      </c>
      <c r="P943">
        <v>13.63</v>
      </c>
      <c r="Q943" t="s">
        <v>39</v>
      </c>
    </row>
    <row r="944" spans="1:18" hidden="1" x14ac:dyDescent="0.35">
      <c r="A944" t="s">
        <v>1042</v>
      </c>
      <c r="B944" t="s">
        <v>1043</v>
      </c>
      <c r="C944" s="1">
        <v>45658</v>
      </c>
      <c r="D944">
        <v>31</v>
      </c>
      <c r="E944" t="s">
        <v>299</v>
      </c>
      <c r="F944" t="str">
        <f>VLOOKUP(E944,'states and regions'!A$2:B$38,2,FALSE)</f>
        <v>North West</v>
      </c>
      <c r="G944" t="s">
        <v>36</v>
      </c>
      <c r="H944" t="s">
        <v>21</v>
      </c>
      <c r="I944">
        <v>4</v>
      </c>
      <c r="J944" t="s">
        <v>114</v>
      </c>
      <c r="K944">
        <v>59</v>
      </c>
      <c r="L944" t="s">
        <v>42</v>
      </c>
      <c r="M944" s="10">
        <v>9000</v>
      </c>
      <c r="N944">
        <v>13</v>
      </c>
      <c r="O944" s="8">
        <v>117000</v>
      </c>
      <c r="P944">
        <v>59.34</v>
      </c>
      <c r="Q944" t="s">
        <v>39</v>
      </c>
    </row>
    <row r="945" spans="1:18" hidden="1" x14ac:dyDescent="0.35">
      <c r="A945" t="s">
        <v>1044</v>
      </c>
      <c r="B945" t="s">
        <v>1045</v>
      </c>
      <c r="C945" s="1">
        <v>45658</v>
      </c>
      <c r="D945">
        <v>28</v>
      </c>
      <c r="E945" t="s">
        <v>110</v>
      </c>
      <c r="F945" t="str">
        <f>VLOOKUP(E945,'states and regions'!A$2:B$38,2,FALSE)</f>
        <v>North Central</v>
      </c>
      <c r="G945" t="s">
        <v>41</v>
      </c>
      <c r="H945" t="s">
        <v>21</v>
      </c>
      <c r="I945">
        <v>4</v>
      </c>
      <c r="J945" t="s">
        <v>114</v>
      </c>
      <c r="K945">
        <v>56</v>
      </c>
      <c r="L945" t="s">
        <v>42</v>
      </c>
      <c r="M945" s="10">
        <v>9000</v>
      </c>
      <c r="N945">
        <v>11</v>
      </c>
      <c r="O945" s="8">
        <v>99000</v>
      </c>
      <c r="P945">
        <v>91.09</v>
      </c>
      <c r="Q945" t="s">
        <v>39</v>
      </c>
    </row>
    <row r="946" spans="1:18" hidden="1" x14ac:dyDescent="0.35">
      <c r="A946" t="s">
        <v>1044</v>
      </c>
      <c r="B946" t="s">
        <v>1045</v>
      </c>
      <c r="C946" s="1">
        <v>45658</v>
      </c>
      <c r="D946">
        <v>28</v>
      </c>
      <c r="E946" t="s">
        <v>110</v>
      </c>
      <c r="F946" t="str">
        <f>VLOOKUP(E946,'states and regions'!A$2:B$38,2,FALSE)</f>
        <v>North Central</v>
      </c>
      <c r="G946" t="s">
        <v>20</v>
      </c>
      <c r="H946" t="s">
        <v>21</v>
      </c>
      <c r="I946">
        <v>4</v>
      </c>
      <c r="J946" t="s">
        <v>114</v>
      </c>
      <c r="K946">
        <v>56</v>
      </c>
      <c r="L946" t="s">
        <v>46</v>
      </c>
      <c r="M946" s="10">
        <v>4500</v>
      </c>
      <c r="N946">
        <v>1</v>
      </c>
      <c r="O946" s="8">
        <v>4500</v>
      </c>
      <c r="P946">
        <v>22.05</v>
      </c>
      <c r="Q946" t="s">
        <v>39</v>
      </c>
    </row>
    <row r="947" spans="1:18" hidden="1" x14ac:dyDescent="0.35">
      <c r="A947" t="s">
        <v>1046</v>
      </c>
      <c r="B947" t="s">
        <v>1047</v>
      </c>
      <c r="C947" s="1">
        <v>45658</v>
      </c>
      <c r="D947">
        <v>40</v>
      </c>
      <c r="E947" t="s">
        <v>140</v>
      </c>
      <c r="F947" t="str">
        <f>VLOOKUP(E947,'states and regions'!A$2:B$38,2,FALSE)</f>
        <v>North East</v>
      </c>
      <c r="G947" t="s">
        <v>20</v>
      </c>
      <c r="H947" t="s">
        <v>30</v>
      </c>
      <c r="I947">
        <v>4</v>
      </c>
      <c r="J947" t="s">
        <v>114</v>
      </c>
      <c r="K947">
        <v>23</v>
      </c>
      <c r="L947" t="s">
        <v>46</v>
      </c>
      <c r="M947" s="10">
        <v>4500</v>
      </c>
      <c r="N947">
        <v>2</v>
      </c>
      <c r="O947" s="8">
        <v>9000</v>
      </c>
      <c r="P947">
        <v>159.51</v>
      </c>
      <c r="Q947" t="s">
        <v>39</v>
      </c>
    </row>
    <row r="948" spans="1:18" hidden="1" x14ac:dyDescent="0.35">
      <c r="A948" t="s">
        <v>1046</v>
      </c>
      <c r="B948" t="s">
        <v>1047</v>
      </c>
      <c r="C948" s="1">
        <v>45658</v>
      </c>
      <c r="D948">
        <v>40</v>
      </c>
      <c r="E948" t="s">
        <v>140</v>
      </c>
      <c r="F948" t="str">
        <f>VLOOKUP(E948,'states and regions'!A$2:B$38,2,FALSE)</f>
        <v>North East</v>
      </c>
      <c r="G948" t="s">
        <v>41</v>
      </c>
      <c r="H948" t="s">
        <v>30</v>
      </c>
      <c r="I948">
        <v>4</v>
      </c>
      <c r="J948" t="s">
        <v>114</v>
      </c>
      <c r="K948">
        <v>23</v>
      </c>
      <c r="L948" t="s">
        <v>38</v>
      </c>
      <c r="M948" s="10">
        <v>20000</v>
      </c>
      <c r="N948">
        <v>14</v>
      </c>
      <c r="O948" s="8">
        <v>280000</v>
      </c>
      <c r="P948">
        <v>62.68</v>
      </c>
      <c r="Q948" t="s">
        <v>39</v>
      </c>
    </row>
    <row r="949" spans="1:18" x14ac:dyDescent="0.35">
      <c r="A949" t="s">
        <v>1048</v>
      </c>
      <c r="B949" t="s">
        <v>577</v>
      </c>
      <c r="C949" s="1">
        <v>45658</v>
      </c>
      <c r="D949">
        <v>61</v>
      </c>
      <c r="E949" t="s">
        <v>149</v>
      </c>
      <c r="F949" t="str">
        <f>VLOOKUP(E949,'states and regions'!A$2:B$38,2,FALSE)</f>
        <v>South East</v>
      </c>
      <c r="G949" t="s">
        <v>36</v>
      </c>
      <c r="H949" t="s">
        <v>21</v>
      </c>
      <c r="I949">
        <v>3</v>
      </c>
      <c r="J949" t="s">
        <v>50</v>
      </c>
      <c r="K949">
        <v>10</v>
      </c>
      <c r="L949" t="s">
        <v>65</v>
      </c>
      <c r="M949" s="10">
        <v>30000</v>
      </c>
      <c r="N949">
        <v>17</v>
      </c>
      <c r="O949" s="8">
        <v>510000</v>
      </c>
      <c r="P949">
        <v>11.93</v>
      </c>
      <c r="Q949" t="s">
        <v>39</v>
      </c>
    </row>
    <row r="950" spans="1:18" x14ac:dyDescent="0.35">
      <c r="A950" t="s">
        <v>1048</v>
      </c>
      <c r="B950" t="s">
        <v>577</v>
      </c>
      <c r="C950" s="1">
        <v>45658</v>
      </c>
      <c r="D950">
        <v>61</v>
      </c>
      <c r="E950" t="s">
        <v>149</v>
      </c>
      <c r="F950" t="str">
        <f>VLOOKUP(E950,'states and regions'!A$2:B$38,2,FALSE)</f>
        <v>South East</v>
      </c>
      <c r="G950" t="s">
        <v>41</v>
      </c>
      <c r="H950" t="s">
        <v>21</v>
      </c>
      <c r="I950">
        <v>3</v>
      </c>
      <c r="J950" t="s">
        <v>50</v>
      </c>
      <c r="K950">
        <v>10</v>
      </c>
      <c r="L950" t="s">
        <v>62</v>
      </c>
      <c r="M950" s="10">
        <v>24000</v>
      </c>
      <c r="N950">
        <v>14</v>
      </c>
      <c r="O950" s="8">
        <v>336000</v>
      </c>
      <c r="P950">
        <v>171.81</v>
      </c>
      <c r="Q950" t="s">
        <v>39</v>
      </c>
    </row>
    <row r="951" spans="1:18" hidden="1" x14ac:dyDescent="0.35">
      <c r="A951" t="s">
        <v>1049</v>
      </c>
      <c r="B951" t="s">
        <v>1050</v>
      </c>
      <c r="C951" s="1">
        <v>45658</v>
      </c>
      <c r="D951">
        <v>41</v>
      </c>
      <c r="E951" t="s">
        <v>121</v>
      </c>
      <c r="F951" t="str">
        <f>VLOOKUP(E951,'states and regions'!A$2:B$38,2,FALSE)</f>
        <v>North Central</v>
      </c>
      <c r="G951" t="s">
        <v>29</v>
      </c>
      <c r="H951" t="s">
        <v>21</v>
      </c>
      <c r="I951">
        <v>3</v>
      </c>
      <c r="J951" t="s">
        <v>50</v>
      </c>
      <c r="K951">
        <v>51</v>
      </c>
      <c r="L951" t="s">
        <v>56</v>
      </c>
      <c r="M951" s="10">
        <v>3500</v>
      </c>
      <c r="N951">
        <v>14</v>
      </c>
      <c r="O951" s="8">
        <v>49000</v>
      </c>
      <c r="P951">
        <v>123.41</v>
      </c>
      <c r="Q951" t="s">
        <v>24</v>
      </c>
      <c r="R951" t="s">
        <v>167</v>
      </c>
    </row>
    <row r="952" spans="1:18" hidden="1" x14ac:dyDescent="0.35">
      <c r="A952" t="s">
        <v>1049</v>
      </c>
      <c r="B952" t="s">
        <v>1050</v>
      </c>
      <c r="C952" s="1">
        <v>45658</v>
      </c>
      <c r="D952">
        <v>41</v>
      </c>
      <c r="E952" t="s">
        <v>121</v>
      </c>
      <c r="F952" t="str">
        <f>VLOOKUP(E952,'states and regions'!A$2:B$38,2,FALSE)</f>
        <v>North Central</v>
      </c>
      <c r="G952" t="s">
        <v>36</v>
      </c>
      <c r="H952" t="s">
        <v>21</v>
      </c>
      <c r="I952">
        <v>3</v>
      </c>
      <c r="J952" t="s">
        <v>50</v>
      </c>
      <c r="K952">
        <v>51</v>
      </c>
      <c r="L952" t="s">
        <v>115</v>
      </c>
      <c r="M952" s="10">
        <v>25000</v>
      </c>
      <c r="N952">
        <v>15</v>
      </c>
      <c r="O952" s="8">
        <v>375000</v>
      </c>
      <c r="P952">
        <v>32.869999999999997</v>
      </c>
      <c r="Q952" t="s">
        <v>24</v>
      </c>
      <c r="R952" t="s">
        <v>167</v>
      </c>
    </row>
    <row r="953" spans="1:18" hidden="1" x14ac:dyDescent="0.35">
      <c r="A953" t="s">
        <v>1049</v>
      </c>
      <c r="B953" t="s">
        <v>1050</v>
      </c>
      <c r="C953" s="1">
        <v>45658</v>
      </c>
      <c r="D953">
        <v>41</v>
      </c>
      <c r="E953" t="s">
        <v>121</v>
      </c>
      <c r="F953" t="str">
        <f>VLOOKUP(E953,'states and regions'!A$2:B$38,2,FALSE)</f>
        <v>North Central</v>
      </c>
      <c r="G953" t="s">
        <v>20</v>
      </c>
      <c r="H953" t="s">
        <v>21</v>
      </c>
      <c r="I953">
        <v>3</v>
      </c>
      <c r="J953" t="s">
        <v>50</v>
      </c>
      <c r="K953">
        <v>51</v>
      </c>
      <c r="L953" t="s">
        <v>58</v>
      </c>
      <c r="M953" s="10">
        <v>16000</v>
      </c>
      <c r="N953">
        <v>1</v>
      </c>
      <c r="O953" s="8">
        <v>16000</v>
      </c>
      <c r="P953">
        <v>99.44</v>
      </c>
      <c r="Q953" t="s">
        <v>24</v>
      </c>
      <c r="R953" t="s">
        <v>167</v>
      </c>
    </row>
    <row r="954" spans="1:18" hidden="1" x14ac:dyDescent="0.35">
      <c r="A954" t="s">
        <v>1051</v>
      </c>
      <c r="B954" t="s">
        <v>1052</v>
      </c>
      <c r="C954" s="1">
        <v>45658</v>
      </c>
      <c r="D954">
        <v>45</v>
      </c>
      <c r="E954" t="s">
        <v>35</v>
      </c>
      <c r="F954" t="str">
        <f>VLOOKUP(E954,'states and regions'!A$2:B$38,2,FALSE)</f>
        <v>North West</v>
      </c>
      <c r="G954" t="s">
        <v>20</v>
      </c>
      <c r="H954" t="s">
        <v>21</v>
      </c>
      <c r="I954">
        <v>3</v>
      </c>
      <c r="J954" t="s">
        <v>50</v>
      </c>
      <c r="K954">
        <v>16</v>
      </c>
      <c r="L954" t="s">
        <v>46</v>
      </c>
      <c r="M954" s="10">
        <v>4500</v>
      </c>
      <c r="N954">
        <v>1</v>
      </c>
      <c r="O954" s="8">
        <v>4500</v>
      </c>
      <c r="P954">
        <v>165.3</v>
      </c>
      <c r="Q954" t="s">
        <v>39</v>
      </c>
    </row>
    <row r="955" spans="1:18" hidden="1" x14ac:dyDescent="0.35">
      <c r="A955" t="s">
        <v>1051</v>
      </c>
      <c r="B955" t="s">
        <v>1052</v>
      </c>
      <c r="C955" s="1">
        <v>45658</v>
      </c>
      <c r="D955">
        <v>45</v>
      </c>
      <c r="E955" t="s">
        <v>35</v>
      </c>
      <c r="F955" t="str">
        <f>VLOOKUP(E955,'states and regions'!A$2:B$38,2,FALSE)</f>
        <v>North West</v>
      </c>
      <c r="G955" t="s">
        <v>29</v>
      </c>
      <c r="H955" t="s">
        <v>21</v>
      </c>
      <c r="I955">
        <v>3</v>
      </c>
      <c r="J955" t="s">
        <v>50</v>
      </c>
      <c r="K955">
        <v>16</v>
      </c>
      <c r="L955" t="s">
        <v>56</v>
      </c>
      <c r="M955" s="10">
        <v>3500</v>
      </c>
      <c r="N955">
        <v>12</v>
      </c>
      <c r="O955" s="8">
        <v>42000</v>
      </c>
      <c r="P955">
        <v>2.4700000000000002</v>
      </c>
      <c r="Q955" t="s">
        <v>39</v>
      </c>
    </row>
    <row r="956" spans="1:18" hidden="1" x14ac:dyDescent="0.35">
      <c r="A956" t="s">
        <v>1053</v>
      </c>
      <c r="B956" t="s">
        <v>1054</v>
      </c>
      <c r="C956" s="1">
        <v>45689</v>
      </c>
      <c r="D956">
        <v>30</v>
      </c>
      <c r="E956" t="s">
        <v>54</v>
      </c>
      <c r="F956" t="str">
        <f>VLOOKUP(E956,'states and regions'!A$2:B$38,2,FALSE)</f>
        <v>North Central</v>
      </c>
      <c r="G956" t="s">
        <v>41</v>
      </c>
      <c r="H956" t="s">
        <v>30</v>
      </c>
      <c r="I956">
        <v>5</v>
      </c>
      <c r="J956" t="s">
        <v>55</v>
      </c>
      <c r="K956">
        <v>29</v>
      </c>
      <c r="L956" t="s">
        <v>38</v>
      </c>
      <c r="M956" s="10">
        <v>20000</v>
      </c>
      <c r="N956">
        <v>6</v>
      </c>
      <c r="O956" s="8">
        <v>120000</v>
      </c>
      <c r="P956">
        <v>39.97</v>
      </c>
      <c r="Q956" t="s">
        <v>39</v>
      </c>
    </row>
    <row r="957" spans="1:18" hidden="1" x14ac:dyDescent="0.35">
      <c r="A957" t="s">
        <v>1053</v>
      </c>
      <c r="B957" t="s">
        <v>1054</v>
      </c>
      <c r="C957" s="1">
        <v>45689</v>
      </c>
      <c r="D957">
        <v>30</v>
      </c>
      <c r="E957" t="s">
        <v>54</v>
      </c>
      <c r="F957" t="str">
        <f>VLOOKUP(E957,'states and regions'!A$2:B$38,2,FALSE)</f>
        <v>North Central</v>
      </c>
      <c r="G957" t="s">
        <v>29</v>
      </c>
      <c r="H957" t="s">
        <v>30</v>
      </c>
      <c r="I957">
        <v>5</v>
      </c>
      <c r="J957" t="s">
        <v>55</v>
      </c>
      <c r="K957">
        <v>29</v>
      </c>
      <c r="L957" t="s">
        <v>72</v>
      </c>
      <c r="M957" s="10">
        <v>350</v>
      </c>
      <c r="N957">
        <v>6</v>
      </c>
      <c r="O957" s="8">
        <v>2100</v>
      </c>
      <c r="P957">
        <v>177.13</v>
      </c>
      <c r="Q957" t="s">
        <v>39</v>
      </c>
    </row>
    <row r="958" spans="1:18" x14ac:dyDescent="0.35">
      <c r="A958" t="s">
        <v>1055</v>
      </c>
      <c r="B958" t="s">
        <v>1056</v>
      </c>
      <c r="C958" s="1">
        <v>45689</v>
      </c>
      <c r="D958">
        <v>47</v>
      </c>
      <c r="E958" t="s">
        <v>131</v>
      </c>
      <c r="F958" t="str">
        <f>VLOOKUP(E958,'states and regions'!A$2:B$38,2,FALSE)</f>
        <v>South East</v>
      </c>
      <c r="G958" t="s">
        <v>20</v>
      </c>
      <c r="H958" t="s">
        <v>21</v>
      </c>
      <c r="I958">
        <v>3</v>
      </c>
      <c r="J958" t="s">
        <v>50</v>
      </c>
      <c r="K958">
        <v>2</v>
      </c>
      <c r="L958" t="s">
        <v>23</v>
      </c>
      <c r="M958" s="10">
        <v>35000</v>
      </c>
      <c r="N958">
        <v>4</v>
      </c>
      <c r="O958" s="8">
        <v>140000</v>
      </c>
      <c r="P958">
        <v>131.15</v>
      </c>
      <c r="Q958" t="s">
        <v>39</v>
      </c>
    </row>
    <row r="959" spans="1:18" x14ac:dyDescent="0.35">
      <c r="A959" t="s">
        <v>1057</v>
      </c>
      <c r="B959" t="s">
        <v>1058</v>
      </c>
      <c r="C959" s="1">
        <v>45717</v>
      </c>
      <c r="D959">
        <v>42</v>
      </c>
      <c r="E959" t="s">
        <v>149</v>
      </c>
      <c r="F959" t="str">
        <f>VLOOKUP(E959,'states and regions'!A$2:B$38,2,FALSE)</f>
        <v>South East</v>
      </c>
      <c r="G959" t="s">
        <v>29</v>
      </c>
      <c r="H959" t="s">
        <v>30</v>
      </c>
      <c r="I959">
        <v>3</v>
      </c>
      <c r="J959" t="s">
        <v>50</v>
      </c>
      <c r="K959">
        <v>16</v>
      </c>
      <c r="L959" t="s">
        <v>83</v>
      </c>
      <c r="M959" s="10">
        <v>1000</v>
      </c>
      <c r="N959">
        <v>5</v>
      </c>
      <c r="O959" s="8">
        <v>5000</v>
      </c>
      <c r="P959">
        <v>29.31</v>
      </c>
      <c r="Q959" t="s">
        <v>39</v>
      </c>
    </row>
    <row r="960" spans="1:18" x14ac:dyDescent="0.35">
      <c r="A960" t="s">
        <v>1057</v>
      </c>
      <c r="B960" t="s">
        <v>1058</v>
      </c>
      <c r="C960" s="1">
        <v>45717</v>
      </c>
      <c r="D960">
        <v>42</v>
      </c>
      <c r="E960" t="s">
        <v>149</v>
      </c>
      <c r="F960" t="str">
        <f>VLOOKUP(E960,'states and regions'!A$2:B$38,2,FALSE)</f>
        <v>South East</v>
      </c>
      <c r="G960" t="s">
        <v>36</v>
      </c>
      <c r="H960" t="s">
        <v>30</v>
      </c>
      <c r="I960">
        <v>3</v>
      </c>
      <c r="J960" t="s">
        <v>50</v>
      </c>
      <c r="K960">
        <v>16</v>
      </c>
      <c r="L960" t="s">
        <v>71</v>
      </c>
      <c r="M960" s="10">
        <v>14500</v>
      </c>
      <c r="N960">
        <v>13</v>
      </c>
      <c r="O960" s="8">
        <v>188500</v>
      </c>
      <c r="P960">
        <v>38.74</v>
      </c>
      <c r="Q960" t="s">
        <v>39</v>
      </c>
    </row>
    <row r="961" spans="1:18" x14ac:dyDescent="0.35">
      <c r="A961" t="s">
        <v>1057</v>
      </c>
      <c r="B961" t="s">
        <v>1058</v>
      </c>
      <c r="C961" s="1">
        <v>45717</v>
      </c>
      <c r="D961">
        <v>42</v>
      </c>
      <c r="E961" t="s">
        <v>149</v>
      </c>
      <c r="F961" t="str">
        <f>VLOOKUP(E961,'states and regions'!A$2:B$38,2,FALSE)</f>
        <v>South East</v>
      </c>
      <c r="G961" t="s">
        <v>41</v>
      </c>
      <c r="H961" t="s">
        <v>30</v>
      </c>
      <c r="I961">
        <v>3</v>
      </c>
      <c r="J961" t="s">
        <v>50</v>
      </c>
      <c r="K961">
        <v>16</v>
      </c>
      <c r="L961" t="s">
        <v>65</v>
      </c>
      <c r="M961" s="10">
        <v>30000</v>
      </c>
      <c r="N961">
        <v>14</v>
      </c>
      <c r="O961" s="8">
        <v>420000</v>
      </c>
      <c r="P961">
        <v>63.93</v>
      </c>
      <c r="Q961" t="s">
        <v>39</v>
      </c>
    </row>
    <row r="962" spans="1:18" hidden="1" x14ac:dyDescent="0.35">
      <c r="A962" t="s">
        <v>1059</v>
      </c>
      <c r="B962" t="s">
        <v>1060</v>
      </c>
      <c r="C962" s="1">
        <v>45689</v>
      </c>
      <c r="D962">
        <v>21</v>
      </c>
      <c r="E962" t="s">
        <v>121</v>
      </c>
      <c r="F962" t="str">
        <f>VLOOKUP(E962,'states and regions'!A$2:B$38,2,FALSE)</f>
        <v>North Central</v>
      </c>
      <c r="G962" t="s">
        <v>20</v>
      </c>
      <c r="H962" t="s">
        <v>30</v>
      </c>
      <c r="I962">
        <v>3</v>
      </c>
      <c r="J962" t="s">
        <v>50</v>
      </c>
      <c r="K962">
        <v>51</v>
      </c>
      <c r="L962" t="s">
        <v>23</v>
      </c>
      <c r="M962" s="10">
        <v>35000</v>
      </c>
      <c r="N962">
        <v>3</v>
      </c>
      <c r="O962" s="8">
        <v>105000</v>
      </c>
      <c r="P962">
        <v>42.24</v>
      </c>
      <c r="Q962" t="s">
        <v>24</v>
      </c>
      <c r="R962" t="s">
        <v>284</v>
      </c>
    </row>
    <row r="963" spans="1:18" hidden="1" x14ac:dyDescent="0.35">
      <c r="A963" t="s">
        <v>1059</v>
      </c>
      <c r="B963" t="s">
        <v>1060</v>
      </c>
      <c r="C963" s="1">
        <v>45689</v>
      </c>
      <c r="D963">
        <v>21</v>
      </c>
      <c r="E963" t="s">
        <v>121</v>
      </c>
      <c r="F963" t="str">
        <f>VLOOKUP(E963,'states and regions'!A$2:B$38,2,FALSE)</f>
        <v>North Central</v>
      </c>
      <c r="G963" t="s">
        <v>36</v>
      </c>
      <c r="H963" t="s">
        <v>30</v>
      </c>
      <c r="I963">
        <v>3</v>
      </c>
      <c r="J963" t="s">
        <v>50</v>
      </c>
      <c r="K963">
        <v>51</v>
      </c>
      <c r="L963" t="s">
        <v>57</v>
      </c>
      <c r="M963" s="10">
        <v>150000</v>
      </c>
      <c r="N963">
        <v>20</v>
      </c>
      <c r="O963" s="8">
        <v>3000000</v>
      </c>
      <c r="P963">
        <v>158.30000000000001</v>
      </c>
      <c r="Q963" t="s">
        <v>24</v>
      </c>
      <c r="R963" t="s">
        <v>284</v>
      </c>
    </row>
    <row r="964" spans="1:18" hidden="1" x14ac:dyDescent="0.35">
      <c r="A964" t="s">
        <v>1061</v>
      </c>
      <c r="B964" t="s">
        <v>1062</v>
      </c>
      <c r="C964" s="1">
        <v>45717</v>
      </c>
      <c r="D964">
        <v>37</v>
      </c>
      <c r="E964" t="s">
        <v>189</v>
      </c>
      <c r="F964" t="str">
        <f>VLOOKUP(E964,'states and regions'!A$2:B$38,2,FALSE)</f>
        <v>North West</v>
      </c>
      <c r="G964" t="s">
        <v>36</v>
      </c>
      <c r="H964" t="s">
        <v>30</v>
      </c>
      <c r="I964">
        <v>4</v>
      </c>
      <c r="J964" t="s">
        <v>114</v>
      </c>
      <c r="K964">
        <v>49</v>
      </c>
      <c r="L964" t="s">
        <v>115</v>
      </c>
      <c r="M964" s="10">
        <v>25000</v>
      </c>
      <c r="N964">
        <v>16</v>
      </c>
      <c r="O964" s="8">
        <v>400000</v>
      </c>
      <c r="P964">
        <v>105.33</v>
      </c>
      <c r="Q964" t="s">
        <v>39</v>
      </c>
    </row>
    <row r="965" spans="1:18" hidden="1" x14ac:dyDescent="0.35">
      <c r="A965" t="s">
        <v>1063</v>
      </c>
      <c r="B965" t="s">
        <v>1064</v>
      </c>
      <c r="C965" s="1">
        <v>45658</v>
      </c>
      <c r="D965">
        <v>76</v>
      </c>
      <c r="E965" t="s">
        <v>192</v>
      </c>
      <c r="F965" t="str">
        <f>VLOOKUP(E965,'states and regions'!A$2:B$38,2,FALSE)</f>
        <v>South South</v>
      </c>
      <c r="G965" t="s">
        <v>20</v>
      </c>
      <c r="H965" t="s">
        <v>30</v>
      </c>
      <c r="I965">
        <v>2</v>
      </c>
      <c r="J965" t="s">
        <v>22</v>
      </c>
      <c r="K965">
        <v>41</v>
      </c>
      <c r="L965" t="s">
        <v>46</v>
      </c>
      <c r="M965" s="10">
        <v>4500</v>
      </c>
      <c r="N965">
        <v>13</v>
      </c>
      <c r="O965" s="8">
        <v>58500</v>
      </c>
      <c r="P965">
        <v>61.55</v>
      </c>
      <c r="Q965" t="s">
        <v>24</v>
      </c>
      <c r="R965" t="s">
        <v>265</v>
      </c>
    </row>
    <row r="966" spans="1:18" hidden="1" x14ac:dyDescent="0.35">
      <c r="A966" t="s">
        <v>1063</v>
      </c>
      <c r="B966" t="s">
        <v>1064</v>
      </c>
      <c r="C966" s="1">
        <v>45658</v>
      </c>
      <c r="D966">
        <v>76</v>
      </c>
      <c r="E966" t="s">
        <v>192</v>
      </c>
      <c r="F966" t="str">
        <f>VLOOKUP(E966,'states and regions'!A$2:B$38,2,FALSE)</f>
        <v>South South</v>
      </c>
      <c r="G966" t="s">
        <v>29</v>
      </c>
      <c r="H966" t="s">
        <v>30</v>
      </c>
      <c r="I966">
        <v>2</v>
      </c>
      <c r="J966" t="s">
        <v>22</v>
      </c>
      <c r="K966">
        <v>41</v>
      </c>
      <c r="L966" t="s">
        <v>164</v>
      </c>
      <c r="M966" s="10">
        <v>600</v>
      </c>
      <c r="N966">
        <v>12</v>
      </c>
      <c r="O966" s="8">
        <v>7200</v>
      </c>
      <c r="P966">
        <v>187.13</v>
      </c>
      <c r="Q966" t="s">
        <v>24</v>
      </c>
      <c r="R966" t="s">
        <v>265</v>
      </c>
    </row>
    <row r="967" spans="1:18" hidden="1" x14ac:dyDescent="0.35">
      <c r="A967" t="s">
        <v>1065</v>
      </c>
      <c r="B967" t="s">
        <v>1066</v>
      </c>
      <c r="C967" s="1">
        <v>45658</v>
      </c>
      <c r="D967">
        <v>26</v>
      </c>
      <c r="E967" t="s">
        <v>140</v>
      </c>
      <c r="F967" t="str">
        <f>VLOOKUP(E967,'states and regions'!A$2:B$38,2,FALSE)</f>
        <v>North East</v>
      </c>
      <c r="G967" t="s">
        <v>41</v>
      </c>
      <c r="H967" t="s">
        <v>21</v>
      </c>
      <c r="I967">
        <v>5</v>
      </c>
      <c r="J967" t="s">
        <v>55</v>
      </c>
      <c r="K967">
        <v>19</v>
      </c>
      <c r="L967" t="s">
        <v>71</v>
      </c>
      <c r="M967" s="10">
        <v>14500</v>
      </c>
      <c r="N967">
        <v>14</v>
      </c>
      <c r="O967" s="8">
        <v>203000</v>
      </c>
      <c r="P967">
        <v>90.5</v>
      </c>
      <c r="Q967" t="s">
        <v>39</v>
      </c>
    </row>
    <row r="968" spans="1:18" hidden="1" x14ac:dyDescent="0.35">
      <c r="A968" t="s">
        <v>1065</v>
      </c>
      <c r="B968" t="s">
        <v>1066</v>
      </c>
      <c r="C968" s="1">
        <v>45658</v>
      </c>
      <c r="D968">
        <v>26</v>
      </c>
      <c r="E968" t="s">
        <v>140</v>
      </c>
      <c r="F968" t="str">
        <f>VLOOKUP(E968,'states and regions'!A$2:B$38,2,FALSE)</f>
        <v>North East</v>
      </c>
      <c r="G968" t="s">
        <v>20</v>
      </c>
      <c r="H968" t="s">
        <v>21</v>
      </c>
      <c r="I968">
        <v>5</v>
      </c>
      <c r="J968" t="s">
        <v>55</v>
      </c>
      <c r="K968">
        <v>19</v>
      </c>
      <c r="L968" t="s">
        <v>23</v>
      </c>
      <c r="M968" s="10">
        <v>35000</v>
      </c>
      <c r="N968">
        <v>16</v>
      </c>
      <c r="O968" s="8">
        <v>560000</v>
      </c>
      <c r="P968">
        <v>73.819999999999993</v>
      </c>
      <c r="Q968" t="s">
        <v>39</v>
      </c>
    </row>
    <row r="969" spans="1:18" hidden="1" x14ac:dyDescent="0.35">
      <c r="A969" t="s">
        <v>1065</v>
      </c>
      <c r="B969" t="s">
        <v>1066</v>
      </c>
      <c r="C969" s="1">
        <v>45658</v>
      </c>
      <c r="D969">
        <v>26</v>
      </c>
      <c r="E969" t="s">
        <v>140</v>
      </c>
      <c r="F969" t="str">
        <f>VLOOKUP(E969,'states and regions'!A$2:B$38,2,FALSE)</f>
        <v>North East</v>
      </c>
      <c r="G969" t="s">
        <v>36</v>
      </c>
      <c r="H969" t="s">
        <v>21</v>
      </c>
      <c r="I969">
        <v>5</v>
      </c>
      <c r="J969" t="s">
        <v>55</v>
      </c>
      <c r="K969">
        <v>19</v>
      </c>
      <c r="L969" t="s">
        <v>115</v>
      </c>
      <c r="M969" s="10">
        <v>25000</v>
      </c>
      <c r="N969">
        <v>1</v>
      </c>
      <c r="O969" s="8">
        <v>25000</v>
      </c>
      <c r="P969">
        <v>54.97</v>
      </c>
      <c r="Q969" t="s">
        <v>39</v>
      </c>
    </row>
    <row r="970" spans="1:18" hidden="1" x14ac:dyDescent="0.35">
      <c r="A970" t="s">
        <v>1067</v>
      </c>
      <c r="B970" t="s">
        <v>1068</v>
      </c>
      <c r="C970" s="1">
        <v>45658</v>
      </c>
      <c r="D970">
        <v>72</v>
      </c>
      <c r="E970" t="s">
        <v>113</v>
      </c>
      <c r="F970" t="str">
        <f>VLOOKUP(E970,'states and regions'!A$2:B$38,2,FALSE)</f>
        <v>South West</v>
      </c>
      <c r="G970" t="s">
        <v>41</v>
      </c>
      <c r="H970" t="s">
        <v>30</v>
      </c>
      <c r="I970">
        <v>3</v>
      </c>
      <c r="J970" t="s">
        <v>50</v>
      </c>
      <c r="K970">
        <v>42</v>
      </c>
      <c r="L970" t="s">
        <v>38</v>
      </c>
      <c r="M970" s="10">
        <v>20000</v>
      </c>
      <c r="N970">
        <v>3</v>
      </c>
      <c r="O970" s="8">
        <v>60000</v>
      </c>
      <c r="P970">
        <v>20.13</v>
      </c>
      <c r="Q970" t="s">
        <v>39</v>
      </c>
    </row>
    <row r="971" spans="1:18" hidden="1" x14ac:dyDescent="0.35">
      <c r="A971" t="s">
        <v>1067</v>
      </c>
      <c r="B971" t="s">
        <v>1068</v>
      </c>
      <c r="C971" s="1">
        <v>45658</v>
      </c>
      <c r="D971">
        <v>72</v>
      </c>
      <c r="E971" t="s">
        <v>113</v>
      </c>
      <c r="F971" t="str">
        <f>VLOOKUP(E971,'states and regions'!A$2:B$38,2,FALSE)</f>
        <v>South West</v>
      </c>
      <c r="G971" t="s">
        <v>20</v>
      </c>
      <c r="H971" t="s">
        <v>30</v>
      </c>
      <c r="I971">
        <v>3</v>
      </c>
      <c r="J971" t="s">
        <v>50</v>
      </c>
      <c r="K971">
        <v>42</v>
      </c>
      <c r="L971" t="s">
        <v>51</v>
      </c>
      <c r="M971" s="10">
        <v>9000</v>
      </c>
      <c r="N971">
        <v>7</v>
      </c>
      <c r="O971" s="8">
        <v>63000</v>
      </c>
      <c r="P971">
        <v>8.14</v>
      </c>
      <c r="Q971" t="s">
        <v>39</v>
      </c>
    </row>
    <row r="972" spans="1:18" hidden="1" x14ac:dyDescent="0.35">
      <c r="A972" t="s">
        <v>1069</v>
      </c>
      <c r="B972" t="s">
        <v>1070</v>
      </c>
      <c r="C972" s="1">
        <v>45717</v>
      </c>
      <c r="D972">
        <v>41</v>
      </c>
      <c r="E972" t="s">
        <v>157</v>
      </c>
      <c r="F972" t="str">
        <f>VLOOKUP(E972,'states and regions'!A$2:B$38,2,FALSE)</f>
        <v>South South</v>
      </c>
      <c r="G972" t="s">
        <v>36</v>
      </c>
      <c r="H972" t="s">
        <v>30</v>
      </c>
      <c r="I972">
        <v>2</v>
      </c>
      <c r="J972" t="s">
        <v>22</v>
      </c>
      <c r="K972">
        <v>20</v>
      </c>
      <c r="L972" t="s">
        <v>42</v>
      </c>
      <c r="M972" s="10">
        <v>9000</v>
      </c>
      <c r="N972">
        <v>10</v>
      </c>
      <c r="O972" s="8">
        <v>90000</v>
      </c>
      <c r="P972">
        <v>154.13</v>
      </c>
      <c r="Q972" t="s">
        <v>39</v>
      </c>
    </row>
    <row r="973" spans="1:18" hidden="1" x14ac:dyDescent="0.35">
      <c r="A973" t="s">
        <v>1071</v>
      </c>
      <c r="B973" t="s">
        <v>1072</v>
      </c>
      <c r="C973" s="1">
        <v>45689</v>
      </c>
      <c r="D973">
        <v>67</v>
      </c>
      <c r="E973" t="s">
        <v>82</v>
      </c>
      <c r="F973" t="str">
        <f>VLOOKUP(E973,'states and regions'!A$2:B$38,2,FALSE)</f>
        <v>North West</v>
      </c>
      <c r="G973" t="s">
        <v>20</v>
      </c>
      <c r="H973" t="s">
        <v>21</v>
      </c>
      <c r="I973">
        <v>4</v>
      </c>
      <c r="J973" t="s">
        <v>114</v>
      </c>
      <c r="K973">
        <v>31</v>
      </c>
      <c r="L973" t="s">
        <v>23</v>
      </c>
      <c r="M973" s="10">
        <v>35000</v>
      </c>
      <c r="N973">
        <v>15</v>
      </c>
      <c r="O973" s="8">
        <v>525000</v>
      </c>
      <c r="P973">
        <v>144.63999999999999</v>
      </c>
      <c r="Q973" t="s">
        <v>24</v>
      </c>
      <c r="R973" t="s">
        <v>284</v>
      </c>
    </row>
    <row r="974" spans="1:18" hidden="1" x14ac:dyDescent="0.35">
      <c r="A974" t="s">
        <v>1071</v>
      </c>
      <c r="B974" t="s">
        <v>1072</v>
      </c>
      <c r="C974" s="1">
        <v>45689</v>
      </c>
      <c r="D974">
        <v>67</v>
      </c>
      <c r="E974" t="s">
        <v>82</v>
      </c>
      <c r="F974" t="str">
        <f>VLOOKUP(E974,'states and regions'!A$2:B$38,2,FALSE)</f>
        <v>North West</v>
      </c>
      <c r="G974" t="s">
        <v>29</v>
      </c>
      <c r="H974" t="s">
        <v>21</v>
      </c>
      <c r="I974">
        <v>4</v>
      </c>
      <c r="J974" t="s">
        <v>114</v>
      </c>
      <c r="K974">
        <v>31</v>
      </c>
      <c r="L974" t="s">
        <v>56</v>
      </c>
      <c r="M974" s="10">
        <v>3500</v>
      </c>
      <c r="N974">
        <v>11</v>
      </c>
      <c r="O974" s="8">
        <v>38500</v>
      </c>
      <c r="P974">
        <v>158.49</v>
      </c>
      <c r="Q974" t="s">
        <v>24</v>
      </c>
      <c r="R974" t="s">
        <v>284</v>
      </c>
    </row>
    <row r="975" spans="1:18" hidden="1" x14ac:dyDescent="0.35">
      <c r="A975" t="s">
        <v>1071</v>
      </c>
      <c r="B975" t="s">
        <v>1072</v>
      </c>
      <c r="C975" s="1">
        <v>45689</v>
      </c>
      <c r="D975">
        <v>67</v>
      </c>
      <c r="E975" t="s">
        <v>82</v>
      </c>
      <c r="F975" t="str">
        <f>VLOOKUP(E975,'states and regions'!A$2:B$38,2,FALSE)</f>
        <v>North West</v>
      </c>
      <c r="G975" t="s">
        <v>41</v>
      </c>
      <c r="H975" t="s">
        <v>21</v>
      </c>
      <c r="I975">
        <v>4</v>
      </c>
      <c r="J975" t="s">
        <v>114</v>
      </c>
      <c r="K975">
        <v>31</v>
      </c>
      <c r="L975" t="s">
        <v>38</v>
      </c>
      <c r="M975" s="10">
        <v>20000</v>
      </c>
      <c r="N975">
        <v>14</v>
      </c>
      <c r="O975" s="8">
        <v>280000</v>
      </c>
      <c r="P975">
        <v>86.04</v>
      </c>
      <c r="Q975" t="s">
        <v>24</v>
      </c>
      <c r="R975" t="s">
        <v>284</v>
      </c>
    </row>
  </sheetData>
  <autoFilter ref="A1:R975">
    <filterColumn colId="5">
      <filters>
        <filter val="South East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8"/>
  <sheetViews>
    <sheetView workbookViewId="0">
      <selection activeCell="C9" sqref="C9"/>
    </sheetView>
  </sheetViews>
  <sheetFormatPr defaultRowHeight="14.5" x14ac:dyDescent="0.35"/>
  <cols>
    <col min="3" max="3" width="86" customWidth="1"/>
  </cols>
  <sheetData>
    <row r="4" spans="3:3" x14ac:dyDescent="0.35">
      <c r="C4" t="s">
        <v>1090</v>
      </c>
    </row>
    <row r="5" spans="3:3" x14ac:dyDescent="0.35">
      <c r="C5" t="s">
        <v>1091</v>
      </c>
    </row>
    <row r="6" spans="3:3" x14ac:dyDescent="0.35">
      <c r="C6" t="s">
        <v>1092</v>
      </c>
    </row>
    <row r="7" spans="3:3" x14ac:dyDescent="0.35">
      <c r="C7" t="s">
        <v>1093</v>
      </c>
    </row>
    <row r="8" spans="3:3" x14ac:dyDescent="0.35">
      <c r="C8" t="s">
        <v>1094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32"/>
  <sheetViews>
    <sheetView showGridLines="0" tabSelected="1" zoomScale="55" zoomScaleNormal="55" workbookViewId="0">
      <selection activeCell="O30" sqref="O30"/>
    </sheetView>
  </sheetViews>
  <sheetFormatPr defaultRowHeight="14.5" x14ac:dyDescent="0.35"/>
  <cols>
    <col min="1" max="1" width="6.36328125" customWidth="1"/>
    <col min="2" max="2" width="10.1796875" customWidth="1"/>
    <col min="3" max="3" width="12.08984375" bestFit="1" customWidth="1"/>
    <col min="4" max="4" width="14.453125" bestFit="1" customWidth="1"/>
    <col min="5" max="5" width="16.453125" customWidth="1"/>
    <col min="7" max="7" width="12.08984375" bestFit="1" customWidth="1"/>
    <col min="8" max="8" width="21" customWidth="1"/>
    <col min="9" max="9" width="14.54296875" customWidth="1"/>
    <col min="11" max="11" width="19.90625" bestFit="1" customWidth="1"/>
    <col min="12" max="12" width="19.54296875" bestFit="1" customWidth="1"/>
    <col min="13" max="13" width="11" customWidth="1"/>
    <col min="19" max="19" width="13.7265625" customWidth="1"/>
  </cols>
  <sheetData>
    <row r="1" spans="3:19" ht="56" customHeight="1" x14ac:dyDescent="0.35">
      <c r="E1" s="22" t="s">
        <v>1108</v>
      </c>
      <c r="F1" s="22"/>
      <c r="G1" s="22"/>
      <c r="H1" s="22"/>
      <c r="I1" s="22"/>
      <c r="J1" s="22"/>
      <c r="K1" s="22"/>
      <c r="L1" s="22"/>
    </row>
    <row r="3" spans="3:19" x14ac:dyDescent="0.35">
      <c r="C3" s="19"/>
      <c r="D3" s="19"/>
    </row>
    <row r="4" spans="3:19" x14ac:dyDescent="0.35">
      <c r="C4" s="19"/>
      <c r="D4" s="19"/>
    </row>
    <row r="5" spans="3:19" x14ac:dyDescent="0.35">
      <c r="O5" t="s">
        <v>1111</v>
      </c>
      <c r="R5" s="2" t="s">
        <v>1107</v>
      </c>
    </row>
    <row r="6" spans="3:19" x14ac:dyDescent="0.35">
      <c r="R6" t="s">
        <v>1084</v>
      </c>
      <c r="S6" t="s">
        <v>1097</v>
      </c>
    </row>
    <row r="7" spans="3:19" x14ac:dyDescent="0.35">
      <c r="R7" t="s">
        <v>1076</v>
      </c>
      <c r="S7" s="21">
        <v>46431550</v>
      </c>
    </row>
    <row r="8" spans="3:19" x14ac:dyDescent="0.35">
      <c r="L8" s="2" t="s">
        <v>1110</v>
      </c>
      <c r="R8" t="s">
        <v>1077</v>
      </c>
      <c r="S8" s="21">
        <v>34213700</v>
      </c>
    </row>
    <row r="9" spans="3:19" x14ac:dyDescent="0.35">
      <c r="L9" t="s">
        <v>1073</v>
      </c>
      <c r="M9" t="s">
        <v>1109</v>
      </c>
      <c r="R9" t="s">
        <v>1080</v>
      </c>
      <c r="S9" s="21">
        <v>33195100</v>
      </c>
    </row>
    <row r="10" spans="3:19" x14ac:dyDescent="0.35">
      <c r="L10" t="s">
        <v>1076</v>
      </c>
      <c r="M10" s="18">
        <v>0.315</v>
      </c>
      <c r="R10" t="s">
        <v>1078</v>
      </c>
      <c r="S10" s="21">
        <v>32977950</v>
      </c>
    </row>
    <row r="11" spans="3:19" x14ac:dyDescent="0.35">
      <c r="L11" t="s">
        <v>1079</v>
      </c>
      <c r="M11" s="18">
        <v>0.31428571428571428</v>
      </c>
      <c r="R11" t="s">
        <v>1081</v>
      </c>
      <c r="S11" s="21">
        <v>30565100</v>
      </c>
    </row>
    <row r="12" spans="3:19" x14ac:dyDescent="0.35">
      <c r="L12" t="s">
        <v>1080</v>
      </c>
      <c r="M12" s="18">
        <v>0.30201342281879195</v>
      </c>
      <c r="R12" t="s">
        <v>1079</v>
      </c>
      <c r="S12" s="21">
        <v>21964800</v>
      </c>
    </row>
    <row r="13" spans="3:19" x14ac:dyDescent="0.35">
      <c r="L13" t="s">
        <v>1078</v>
      </c>
      <c r="M13" s="18">
        <v>0.28415300546448086</v>
      </c>
    </row>
    <row r="14" spans="3:19" x14ac:dyDescent="0.35">
      <c r="L14" t="s">
        <v>1077</v>
      </c>
      <c r="M14" s="18">
        <v>0.2824858757062147</v>
      </c>
    </row>
    <row r="15" spans="3:19" x14ac:dyDescent="0.35">
      <c r="L15" t="s">
        <v>1081</v>
      </c>
      <c r="M15" s="18">
        <v>0.24</v>
      </c>
    </row>
    <row r="21" spans="3:9" x14ac:dyDescent="0.35">
      <c r="C21" s="20" t="s">
        <v>1102</v>
      </c>
      <c r="D21" s="20"/>
      <c r="E21" s="20"/>
      <c r="G21" s="2" t="s">
        <v>1103</v>
      </c>
    </row>
    <row r="22" spans="3:9" x14ac:dyDescent="0.35">
      <c r="C22" t="s">
        <v>1099</v>
      </c>
      <c r="D22" t="s">
        <v>1073</v>
      </c>
      <c r="E22" t="s">
        <v>1100</v>
      </c>
      <c r="G22" t="s">
        <v>1074</v>
      </c>
      <c r="H22" t="s">
        <v>1075</v>
      </c>
      <c r="I22" t="s">
        <v>1101</v>
      </c>
    </row>
    <row r="23" spans="3:9" x14ac:dyDescent="0.35">
      <c r="C23" t="s">
        <v>54</v>
      </c>
      <c r="D23" t="s">
        <v>1076</v>
      </c>
      <c r="E23" s="6">
        <v>9463600</v>
      </c>
      <c r="G23" t="s">
        <v>82</v>
      </c>
      <c r="H23" t="s">
        <v>1078</v>
      </c>
      <c r="I23" s="6">
        <v>4130000</v>
      </c>
    </row>
    <row r="24" spans="3:9" x14ac:dyDescent="0.35">
      <c r="C24" t="s">
        <v>152</v>
      </c>
      <c r="D24" t="s">
        <v>1081</v>
      </c>
      <c r="E24" s="6">
        <v>9240250</v>
      </c>
      <c r="G24" t="s">
        <v>61</v>
      </c>
      <c r="H24" t="s">
        <v>1078</v>
      </c>
      <c r="I24" s="6">
        <v>3962400</v>
      </c>
    </row>
    <row r="25" spans="3:9" x14ac:dyDescent="0.35">
      <c r="C25" t="s">
        <v>90</v>
      </c>
      <c r="D25" t="s">
        <v>1077</v>
      </c>
      <c r="E25" s="6">
        <v>8881700</v>
      </c>
      <c r="G25" t="s">
        <v>118</v>
      </c>
      <c r="H25" t="s">
        <v>1078</v>
      </c>
      <c r="I25" s="6">
        <v>3575200</v>
      </c>
    </row>
    <row r="26" spans="3:9" x14ac:dyDescent="0.35">
      <c r="C26" t="s">
        <v>49</v>
      </c>
      <c r="D26" t="s">
        <v>1081</v>
      </c>
      <c r="E26" s="6">
        <v>8600350</v>
      </c>
      <c r="G26" t="s">
        <v>146</v>
      </c>
      <c r="H26" t="s">
        <v>1078</v>
      </c>
      <c r="I26" s="6">
        <v>3545500</v>
      </c>
    </row>
    <row r="27" spans="3:9" x14ac:dyDescent="0.35">
      <c r="C27" t="s">
        <v>143</v>
      </c>
      <c r="D27" t="s">
        <v>1080</v>
      </c>
      <c r="E27" s="6">
        <v>7937650</v>
      </c>
      <c r="G27" t="s">
        <v>70</v>
      </c>
      <c r="H27" t="s">
        <v>1079</v>
      </c>
      <c r="I27" s="6">
        <v>3537350</v>
      </c>
    </row>
    <row r="28" spans="3:9" x14ac:dyDescent="0.35">
      <c r="C28" t="s">
        <v>258</v>
      </c>
      <c r="D28" t="s">
        <v>1076</v>
      </c>
      <c r="E28" s="6">
        <v>7740000</v>
      </c>
      <c r="G28" t="s">
        <v>192</v>
      </c>
      <c r="H28" t="s">
        <v>1080</v>
      </c>
      <c r="I28" s="6">
        <v>3402350</v>
      </c>
    </row>
    <row r="29" spans="3:9" x14ac:dyDescent="0.35">
      <c r="C29" t="s">
        <v>189</v>
      </c>
      <c r="D29" t="s">
        <v>1078</v>
      </c>
      <c r="E29" s="6">
        <v>7248050</v>
      </c>
      <c r="G29" t="s">
        <v>86</v>
      </c>
      <c r="H29" t="s">
        <v>1077</v>
      </c>
      <c r="I29" s="6">
        <v>3374000</v>
      </c>
    </row>
    <row r="30" spans="3:9" x14ac:dyDescent="0.35">
      <c r="C30" t="s">
        <v>28</v>
      </c>
      <c r="D30" t="s">
        <v>1076</v>
      </c>
      <c r="E30" s="6">
        <v>7180800</v>
      </c>
      <c r="G30" t="s">
        <v>198</v>
      </c>
      <c r="H30" t="s">
        <v>1076</v>
      </c>
      <c r="I30" s="6">
        <v>3361750</v>
      </c>
    </row>
    <row r="31" spans="3:9" x14ac:dyDescent="0.35">
      <c r="C31" t="s">
        <v>140</v>
      </c>
      <c r="D31" t="s">
        <v>1077</v>
      </c>
      <c r="E31" s="6">
        <v>7043400</v>
      </c>
      <c r="G31" t="s">
        <v>79</v>
      </c>
      <c r="H31" t="s">
        <v>1081</v>
      </c>
      <c r="I31" s="6">
        <v>2934400</v>
      </c>
    </row>
    <row r="32" spans="3:9" x14ac:dyDescent="0.35">
      <c r="C32" t="s">
        <v>113</v>
      </c>
      <c r="D32" t="s">
        <v>1081</v>
      </c>
      <c r="E32" s="6">
        <v>6965600</v>
      </c>
      <c r="G32" t="s">
        <v>452</v>
      </c>
      <c r="H32" t="s">
        <v>1081</v>
      </c>
      <c r="I32" s="6">
        <v>2824500</v>
      </c>
    </row>
  </sheetData>
  <mergeCells count="1">
    <mergeCell ref="E1:L1"/>
  </mergeCells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25" workbookViewId="0">
      <selection activeCell="A8" sqref="A8"/>
    </sheetView>
  </sheetViews>
  <sheetFormatPr defaultRowHeight="14.5" x14ac:dyDescent="0.35"/>
  <cols>
    <col min="1" max="1" width="10.1796875" bestFit="1" customWidth="1"/>
    <col min="2" max="2" width="12.08984375" bestFit="1" customWidth="1"/>
  </cols>
  <sheetData>
    <row r="1" spans="1:2" x14ac:dyDescent="0.35">
      <c r="A1" s="2" t="s">
        <v>1074</v>
      </c>
      <c r="B1" s="2" t="s">
        <v>1075</v>
      </c>
    </row>
    <row r="2" spans="1:2" x14ac:dyDescent="0.35">
      <c r="A2" t="s">
        <v>121</v>
      </c>
      <c r="B2" t="s">
        <v>1076</v>
      </c>
    </row>
    <row r="3" spans="1:2" x14ac:dyDescent="0.35">
      <c r="A3" t="s">
        <v>110</v>
      </c>
      <c r="B3" t="s">
        <v>1076</v>
      </c>
    </row>
    <row r="4" spans="1:2" x14ac:dyDescent="0.35">
      <c r="A4" t="s">
        <v>19</v>
      </c>
      <c r="B4" t="s">
        <v>1076</v>
      </c>
    </row>
    <row r="5" spans="1:2" x14ac:dyDescent="0.35">
      <c r="A5" t="s">
        <v>198</v>
      </c>
      <c r="B5" t="s">
        <v>1076</v>
      </c>
    </row>
    <row r="6" spans="1:2" x14ac:dyDescent="0.35">
      <c r="A6" t="s">
        <v>258</v>
      </c>
      <c r="B6" t="s">
        <v>1076</v>
      </c>
    </row>
    <row r="7" spans="1:2" x14ac:dyDescent="0.35">
      <c r="A7" t="s">
        <v>54</v>
      </c>
      <c r="B7" t="s">
        <v>1076</v>
      </c>
    </row>
    <row r="8" spans="1:2" x14ac:dyDescent="0.35">
      <c r="A8" t="s">
        <v>28</v>
      </c>
      <c r="B8" t="s">
        <v>1076</v>
      </c>
    </row>
    <row r="9" spans="1:2" x14ac:dyDescent="0.35">
      <c r="A9" t="s">
        <v>86</v>
      </c>
      <c r="B9" t="s">
        <v>1077</v>
      </c>
    </row>
    <row r="10" spans="1:2" x14ac:dyDescent="0.35">
      <c r="A10" t="s">
        <v>75</v>
      </c>
      <c r="B10" t="s">
        <v>1077</v>
      </c>
    </row>
    <row r="11" spans="1:2" x14ac:dyDescent="0.35">
      <c r="A11" t="s">
        <v>140</v>
      </c>
      <c r="B11" t="s">
        <v>1077</v>
      </c>
    </row>
    <row r="12" spans="1:2" x14ac:dyDescent="0.35">
      <c r="A12" t="s">
        <v>45</v>
      </c>
      <c r="B12" t="s">
        <v>1077</v>
      </c>
    </row>
    <row r="13" spans="1:2" x14ac:dyDescent="0.35">
      <c r="A13" t="s">
        <v>213</v>
      </c>
      <c r="B13" t="s">
        <v>1077</v>
      </c>
    </row>
    <row r="14" spans="1:2" x14ac:dyDescent="0.35">
      <c r="A14" t="s">
        <v>90</v>
      </c>
      <c r="B14" t="s">
        <v>1077</v>
      </c>
    </row>
    <row r="15" spans="1:2" x14ac:dyDescent="0.35">
      <c r="A15" t="s">
        <v>61</v>
      </c>
      <c r="B15" t="s">
        <v>1078</v>
      </c>
    </row>
    <row r="16" spans="1:2" x14ac:dyDescent="0.35">
      <c r="A16" t="s">
        <v>146</v>
      </c>
      <c r="B16" t="s">
        <v>1078</v>
      </c>
    </row>
    <row r="17" spans="1:2" x14ac:dyDescent="0.35">
      <c r="A17" t="s">
        <v>118</v>
      </c>
      <c r="B17" t="s">
        <v>1078</v>
      </c>
    </row>
    <row r="18" spans="1:2" x14ac:dyDescent="0.35">
      <c r="A18" t="s">
        <v>299</v>
      </c>
      <c r="B18" t="s">
        <v>1078</v>
      </c>
    </row>
    <row r="19" spans="1:2" x14ac:dyDescent="0.35">
      <c r="A19" t="s">
        <v>82</v>
      </c>
      <c r="B19" t="s">
        <v>1078</v>
      </c>
    </row>
    <row r="20" spans="1:2" x14ac:dyDescent="0.35">
      <c r="A20" t="s">
        <v>35</v>
      </c>
      <c r="B20" t="s">
        <v>1078</v>
      </c>
    </row>
    <row r="21" spans="1:2" x14ac:dyDescent="0.35">
      <c r="A21" t="s">
        <v>189</v>
      </c>
      <c r="B21" t="s">
        <v>1078</v>
      </c>
    </row>
    <row r="22" spans="1:2" x14ac:dyDescent="0.35">
      <c r="A22" t="s">
        <v>149</v>
      </c>
      <c r="B22" t="s">
        <v>1079</v>
      </c>
    </row>
    <row r="23" spans="1:2" x14ac:dyDescent="0.35">
      <c r="A23" t="s">
        <v>95</v>
      </c>
      <c r="B23" t="s">
        <v>1079</v>
      </c>
    </row>
    <row r="24" spans="1:2" x14ac:dyDescent="0.35">
      <c r="A24" t="s">
        <v>1082</v>
      </c>
      <c r="B24" t="s">
        <v>1079</v>
      </c>
    </row>
    <row r="25" spans="1:2" x14ac:dyDescent="0.35">
      <c r="A25" t="s">
        <v>131</v>
      </c>
      <c r="B25" t="s">
        <v>1079</v>
      </c>
    </row>
    <row r="26" spans="1:2" x14ac:dyDescent="0.35">
      <c r="A26" t="s">
        <v>70</v>
      </c>
      <c r="B26" t="s">
        <v>1079</v>
      </c>
    </row>
    <row r="27" spans="1:2" x14ac:dyDescent="0.35">
      <c r="A27" t="s">
        <v>192</v>
      </c>
      <c r="B27" t="s">
        <v>1080</v>
      </c>
    </row>
    <row r="28" spans="1:2" x14ac:dyDescent="0.35">
      <c r="A28" t="s">
        <v>157</v>
      </c>
      <c r="B28" t="s">
        <v>1080</v>
      </c>
    </row>
    <row r="29" spans="1:2" x14ac:dyDescent="0.35">
      <c r="A29" t="s">
        <v>101</v>
      </c>
      <c r="B29" t="s">
        <v>1080</v>
      </c>
    </row>
    <row r="30" spans="1:2" x14ac:dyDescent="0.35">
      <c r="A30" t="s">
        <v>176</v>
      </c>
      <c r="B30" t="s">
        <v>1080</v>
      </c>
    </row>
    <row r="31" spans="1:2" x14ac:dyDescent="0.35">
      <c r="A31" t="s">
        <v>143</v>
      </c>
      <c r="B31" t="s">
        <v>1080</v>
      </c>
    </row>
    <row r="32" spans="1:2" x14ac:dyDescent="0.35">
      <c r="A32" t="s">
        <v>128</v>
      </c>
      <c r="B32" t="s">
        <v>1080</v>
      </c>
    </row>
    <row r="33" spans="1:2" x14ac:dyDescent="0.35">
      <c r="A33" t="s">
        <v>152</v>
      </c>
      <c r="B33" t="s">
        <v>1081</v>
      </c>
    </row>
    <row r="34" spans="1:2" x14ac:dyDescent="0.35">
      <c r="A34" t="s">
        <v>452</v>
      </c>
      <c r="B34" t="s">
        <v>1081</v>
      </c>
    </row>
    <row r="35" spans="1:2" x14ac:dyDescent="0.35">
      <c r="A35" t="s">
        <v>1083</v>
      </c>
      <c r="B35" t="s">
        <v>1081</v>
      </c>
    </row>
    <row r="36" spans="1:2" x14ac:dyDescent="0.35">
      <c r="A36" t="s">
        <v>79</v>
      </c>
      <c r="B36" t="s">
        <v>1081</v>
      </c>
    </row>
    <row r="37" spans="1:2" x14ac:dyDescent="0.35">
      <c r="A37" t="s">
        <v>113</v>
      </c>
      <c r="B37" t="s">
        <v>1081</v>
      </c>
    </row>
    <row r="38" spans="1:2" x14ac:dyDescent="0.35">
      <c r="A38" t="s">
        <v>49</v>
      </c>
      <c r="B38" t="s">
        <v>1081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REGIONAL CUSTOMER STAT AND CHUR</vt:lpstr>
      <vt:lpstr>top and bottom states</vt:lpstr>
      <vt:lpstr>churn reason</vt:lpstr>
      <vt:lpstr>DEVICES</vt:lpstr>
      <vt:lpstr>mtn_customer_churn</vt:lpstr>
      <vt:lpstr>INSIGHTS</vt:lpstr>
      <vt:lpstr>DASHBOARD</vt:lpstr>
      <vt:lpstr>states and 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NNAEMEKA IJEOMA</dc:creator>
  <cp:lastModifiedBy>NNAEMEKA IJEOMA</cp:lastModifiedBy>
  <dcterms:created xsi:type="dcterms:W3CDTF">2025-07-31T15:39:34Z</dcterms:created>
  <dcterms:modified xsi:type="dcterms:W3CDTF">2025-07-31T20:44:22Z</dcterms:modified>
</cp:coreProperties>
</file>