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14.xml" ContentType="application/vnd.ms-excel.person+xml"/>
  <Override PartName="/xl/persons/person9.xml" ContentType="application/vnd.ms-excel.person+xml"/>
  <Override PartName="/xl/persons/person26.xml" ContentType="application/vnd.ms-excel.person+xml"/>
  <Override PartName="/xl/persons/person29.xml" ContentType="application/vnd.ms-excel.person+xml"/>
  <Override PartName="/xl/persons/person47.xml" ContentType="application/vnd.ms-excel.person+xml"/>
  <Override PartName="/xl/persons/person52.xml" ContentType="application/vnd.ms-excel.person+xml"/>
  <Override PartName="/xl/persons/person68.xml" ContentType="application/vnd.ms-excel.person+xml"/>
  <Override PartName="/xl/persons/person73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2.xml" ContentType="application/vnd.ms-excel.person+xml"/>
  <Override PartName="/xl/persons/person36.xml" ContentType="application/vnd.ms-excel.person+xml"/>
  <Override PartName="/xl/persons/person40.xml" ContentType="application/vnd.ms-excel.person+xml"/>
  <Override PartName="/xl/persons/person57.xml" ContentType="application/vnd.ms-excel.person+xml"/>
  <Override PartName="/xl/persons/person62.xml" ContentType="application/vnd.ms-excel.person+xml"/>
  <Override PartName="/xl/persons/person85.xml" ContentType="application/vnd.ms-excel.person+xml"/>
  <Override PartName="/xl/persons/person74.xml" ContentType="application/vnd.ms-excel.person+xml"/>
  <Override PartName="/xl/persons/person78.xml" ContentType="application/vnd.ms-excel.person+xml"/>
  <Override PartName="/xl/persons/person34.xml" ContentType="application/vnd.ms-excel.person+xml"/>
  <Override PartName="/xl/persons/person31.xml" ContentType="application/vnd.ms-excel.person+xml"/>
  <Override PartName="/xl/persons/person0.xml" ContentType="application/vnd.ms-excel.person+xml"/>
  <Override PartName="/xl/persons/person11.xml" ContentType="application/vnd.ms-excel.person+xml"/>
  <Override PartName="/xl/persons/person48.xml" ContentType="application/vnd.ms-excel.person+xml"/>
  <Override PartName="/xl/persons/person53.xml" ContentType="application/vnd.ms-excel.person+xml"/>
  <Override PartName="/xl/persons/person64.xml" ContentType="application/vnd.ms-excel.person+xml"/>
  <Override PartName="/xl/persons/person69.xml" ContentType="application/vnd.ms-excel.person+xml"/>
  <Override PartName="/xl/persons/person30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18.xml" ContentType="application/vnd.ms-excel.person+xml"/>
  <Override PartName="/xl/persons/person1.xml" ContentType="application/vnd.ms-excel.person+xml"/>
  <Override PartName="/xl/persons/person43.xml" ContentType="application/vnd.ms-excel.person+xml"/>
  <Override PartName="/xl/persons/person51.xml" ContentType="application/vnd.ms-excel.person+xml"/>
  <Override PartName="/xl/persons/person39.xml" ContentType="application/vnd.ms-excel.person+xml"/>
  <Override PartName="/xl/persons/person7.xml" ContentType="application/vnd.ms-excel.person+xml"/>
  <Override PartName="/xl/persons/person24.xml" ContentType="application/vnd.ms-excel.person+xml"/>
  <Override PartName="/xl/persons/person46.xml" ContentType="application/vnd.ms-excel.person+xml"/>
  <Override PartName="/xl/persons/person54.xml" ContentType="application/vnd.ms-excel.person+xml"/>
  <Override PartName="/xl/persons/person59.xml" ContentType="application/vnd.ms-excel.person+xml"/>
  <Override PartName="/xl/persons/person67.xml" ContentType="application/vnd.ms-excel.person+xml"/>
  <Override PartName="/xl/persons/person70.xml" ContentType="application/vnd.ms-excel.person+xml"/>
  <Override PartName="/xl/persons/person75.xml" ContentType="application/vnd.ms-excel.person+xml"/>
  <Override PartName="/xl/persons/person80.xml" ContentType="application/vnd.ms-excel.person+xml"/>
  <Override PartName="/xl/persons/person41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20.xml" ContentType="application/vnd.ms-excel.person+xml"/>
  <Override PartName="/xl/persons/person32.xml" ContentType="application/vnd.ms-excel.person+xml"/>
  <Override PartName="/xl/persons/person79.xml" ContentType="application/vnd.ms-excel.person+xml"/>
  <Override PartName="/xl/persons/person72.xml" ContentType="application/vnd.ms-excel.person+xml"/>
  <Override PartName="/xl/persons/person66.xml" ContentType="application/vnd.ms-excel.person+xml"/>
  <Override PartName="/xl/persons/person63.xml" ContentType="application/vnd.ms-excel.person+xml"/>
  <Override PartName="/xl/persons/person58.xml" ContentType="application/vnd.ms-excel.person+xml"/>
  <Override PartName="/xl/persons/person50.xml" ContentType="application/vnd.ms-excel.person+xml"/>
  <Override PartName="/xl/persons/person45.xml" ContentType="application/vnd.ms-excel.person+xml"/>
  <Override PartName="/xl/persons/person16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81.xml" ContentType="application/vnd.ms-excel.person+xml"/>
  <Override PartName="/xl/persons/person83.xml" ContentType="application/vnd.ms-excel.person+xml"/>
  <Override PartName="/xl/persons/person6.xml" ContentType="application/vnd.ms-excel.person+xml"/>
  <Override PartName="/xl/persons/person23.xml" ContentType="application/vnd.ms-excel.person+xml"/>
  <Override PartName="/xl/persons/person86.xml" ContentType="application/vnd.ms-excel.person+xml"/>
  <Override PartName="/xl/persons/person61.xml" ContentType="application/vnd.ms-excel.person+xml"/>
  <Override PartName="/xl/persons/person19.xml" ContentType="application/vnd.ms-excel.person+xml"/>
  <Override PartName="/xl/persons/person33.xml" ContentType="application/vnd.ms-excel.person+xml"/>
  <Override PartName="/xl/persons/person38.xml" ContentType="application/vnd.ms-excel.person+xml"/>
  <Override PartName="/xl/persons/person77.xml" ContentType="application/vnd.ms-excel.person+xml"/>
  <Override PartName="/xl/persons/person55.xml" ContentType="application/vnd.ms-excel.person+xml"/>
  <Override PartName="/xl/persons/person15.xml" ContentType="application/vnd.ms-excel.person+xml"/>
  <Override PartName="/xl/persons/person71.xml" ContentType="application/vnd.ms-excel.person+xml"/>
  <Override PartName="/xl/persons/person25.xml" ContentType="application/vnd.ms-excel.person+xml"/>
  <Override PartName="/xl/persons/person12.xml" ContentType="application/vnd.ms-excel.person+xml"/>
  <Override PartName="/xl/persons/person28.xml" ContentType="application/vnd.ms-excel.person+xml"/>
  <Override PartName="/xl/persons/person49.xml" ContentType="application/vnd.ms-excel.person+xml"/>
  <Override PartName="/xl/persons/person44.xml" ContentType="application/vnd.ms-excel.person+xml"/>
  <Override PartName="/xl/persons/person65.xml" ContentType="application/vnd.ms-excel.person+xml"/>
  <Override PartName="/xl/persons/person8.xml" ContentType="application/vnd.ms-excel.person+xml"/>
  <Override PartName="/xl/persons/person84.xml" ContentType="application/vnd.ms-excel.person+xml"/>
  <Override PartName="/xl/persons/person42.xml" ContentType="application/vnd.ms-excel.person+xml"/>
  <Override PartName="/xl/persons/person21.xml" ContentType="application/vnd.ms-excel.person+xml"/>
  <Override PartName="/xl/persons/person17.xml" ContentType="application/vnd.ms-excel.person+xml"/>
  <Override PartName="/xl/persons/person60.xml" ContentType="application/vnd.ms-excel.person+xml"/>
  <Override PartName="/xl/persons/person82.xml" ContentType="application/vnd.ms-excel.person+xml"/>
  <Override PartName="/xl/persons/person37.xml" ContentType="application/vnd.ms-excel.person+xml"/>
  <Override PartName="/xl/persons/person56.xml" ContentType="application/vnd.ms-excel.person+xml"/>
  <Override PartName="/xl/persons/person7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ueduvn0-my.sharepoint.com/personal/ngoctb_hanu_edu_vn/Documents/2University/Subject/PIT_61FIT4PIT/Students/Spring2024/"/>
    </mc:Choice>
  </mc:AlternateContent>
  <xr:revisionPtr revIDLastSave="45" documentId="8_{642AD010-80AE-414D-9BEC-35DB1ED39C20}" xr6:coauthVersionLast="47" xr6:coauthVersionMax="47" xr10:uidLastSave="{FD60AE4F-A281-4EC9-99EF-E7E190CBA0BB}"/>
  <bookViews>
    <workbookView xWindow="-108" yWindow="-108" windowWidth="23256" windowHeight="12456" activeTab="1" xr2:uid="{00000000-000D-0000-FFFF-FFFF00000000}"/>
  </bookViews>
  <sheets>
    <sheet name="Gradebook" sheetId="6" r:id="rId1"/>
    <sheet name="Internal" sheetId="7" r:id="rId2"/>
    <sheet name="FinalPrj" sheetId="11" r:id="rId3"/>
    <sheet name="Diemdanh" sheetId="8" r:id="rId4"/>
    <sheet name="Chuky" sheetId="9" r:id="rId5"/>
    <sheet name="Seminar" sheetId="10" r:id="rId6"/>
  </sheets>
  <definedNames>
    <definedName name="_xlnm.Print_Area" localSheetId="0">Gradebook!$B$2:$G$124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7" l="1"/>
  <c r="L19" i="7"/>
  <c r="L27" i="7"/>
  <c r="L35" i="7"/>
  <c r="L43" i="7"/>
  <c r="L51" i="7"/>
  <c r="L59" i="7"/>
  <c r="L67" i="7"/>
  <c r="L75" i="7"/>
  <c r="L83" i="7"/>
  <c r="L91" i="7"/>
  <c r="L99" i="7"/>
  <c r="L107" i="7"/>
  <c r="L12" i="7"/>
  <c r="L20" i="7"/>
  <c r="L28" i="7"/>
  <c r="L36" i="7"/>
  <c r="L44" i="7"/>
  <c r="L52" i="7"/>
  <c r="L60" i="7"/>
  <c r="L68" i="7"/>
  <c r="L76" i="7"/>
  <c r="L84" i="7"/>
  <c r="L92" i="7"/>
  <c r="L100" i="7"/>
  <c r="L108" i="7"/>
  <c r="L22" i="7"/>
  <c r="L30" i="7"/>
  <c r="L46" i="7"/>
  <c r="L62" i="7"/>
  <c r="L86" i="7"/>
  <c r="L103" i="7"/>
  <c r="L13" i="7"/>
  <c r="L21" i="7"/>
  <c r="L29" i="7"/>
  <c r="L37" i="7"/>
  <c r="L45" i="7"/>
  <c r="L53" i="7"/>
  <c r="L61" i="7"/>
  <c r="L69" i="7"/>
  <c r="L77" i="7"/>
  <c r="L85" i="7"/>
  <c r="L93" i="7"/>
  <c r="L101" i="7"/>
  <c r="L109" i="7"/>
  <c r="L38" i="7"/>
  <c r="L54" i="7"/>
  <c r="L70" i="7"/>
  <c r="L78" i="7"/>
  <c r="L94" i="7"/>
  <c r="L110" i="7"/>
  <c r="L14" i="7"/>
  <c r="L102" i="7"/>
  <c r="L15" i="7"/>
  <c r="L23" i="7"/>
  <c r="L31" i="7"/>
  <c r="L39" i="7"/>
  <c r="L47" i="7"/>
  <c r="L55" i="7"/>
  <c r="L63" i="7"/>
  <c r="L71" i="7"/>
  <c r="L79" i="7"/>
  <c r="L87" i="7"/>
  <c r="L95" i="7"/>
  <c r="L111" i="7"/>
  <c r="L16" i="7"/>
  <c r="L24" i="7"/>
  <c r="L32" i="7"/>
  <c r="L40" i="7"/>
  <c r="L48" i="7"/>
  <c r="L56" i="7"/>
  <c r="L64" i="7"/>
  <c r="L72" i="7"/>
  <c r="L80" i="7"/>
  <c r="L88" i="7"/>
  <c r="L96" i="7"/>
  <c r="L104" i="7"/>
  <c r="L112" i="7"/>
  <c r="L50" i="7"/>
  <c r="L66" i="7"/>
  <c r="L17" i="7"/>
  <c r="L25" i="7"/>
  <c r="L33" i="7"/>
  <c r="L41" i="7"/>
  <c r="L49" i="7"/>
  <c r="L57" i="7"/>
  <c r="L65" i="7"/>
  <c r="L73" i="7"/>
  <c r="L81" i="7"/>
  <c r="L89" i="7"/>
  <c r="L97" i="7"/>
  <c r="L105" i="7"/>
  <c r="L113" i="7"/>
  <c r="L42" i="7"/>
  <c r="L58" i="7"/>
  <c r="L74" i="7"/>
  <c r="L82" i="7"/>
  <c r="L98" i="7"/>
  <c r="L114" i="7"/>
  <c r="L18" i="7"/>
  <c r="L26" i="7"/>
  <c r="L34" i="7"/>
  <c r="L90" i="7"/>
  <c r="L106" i="7"/>
  <c r="L10" i="7"/>
  <c r="I14" i="6" l="1"/>
  <c r="I19" i="6"/>
  <c r="I24" i="6"/>
  <c r="I26" i="6"/>
  <c r="I33" i="6"/>
  <c r="I39" i="6"/>
  <c r="I54" i="6"/>
  <c r="I57" i="6"/>
  <c r="I58" i="6"/>
  <c r="I65" i="6"/>
  <c r="I66" i="6"/>
  <c r="I74" i="6"/>
  <c r="I82" i="6"/>
  <c r="I83" i="6"/>
  <c r="I84" i="6"/>
  <c r="I85" i="6"/>
  <c r="I86" i="6"/>
  <c r="I88" i="6"/>
  <c r="I91" i="6"/>
  <c r="I109" i="6"/>
  <c r="I110" i="6"/>
  <c r="I113" i="6"/>
  <c r="I10" i="6"/>
  <c r="J14" i="6" l="1"/>
  <c r="J15" i="6"/>
  <c r="J16" i="6"/>
  <c r="J18" i="6"/>
  <c r="J19" i="6"/>
  <c r="J20" i="6"/>
  <c r="J21" i="6"/>
  <c r="J22" i="6"/>
  <c r="J23" i="6"/>
  <c r="J24" i="6"/>
  <c r="J26" i="6"/>
  <c r="J27" i="6"/>
  <c r="J29" i="6"/>
  <c r="J30" i="6"/>
  <c r="J31" i="6"/>
  <c r="J33" i="6"/>
  <c r="J34" i="6"/>
  <c r="J37" i="6"/>
  <c r="J38" i="6"/>
  <c r="J39" i="6"/>
  <c r="J40" i="6"/>
  <c r="J42" i="6"/>
  <c r="J43" i="6"/>
  <c r="J44" i="6"/>
  <c r="J45" i="6"/>
  <c r="J46" i="6"/>
  <c r="J49" i="6"/>
  <c r="J51" i="6"/>
  <c r="J52" i="6"/>
  <c r="J53" i="6"/>
  <c r="J54" i="6"/>
  <c r="J55" i="6"/>
  <c r="J56" i="6"/>
  <c r="J57" i="6"/>
  <c r="J58" i="6"/>
  <c r="J59" i="6"/>
  <c r="J60" i="6"/>
  <c r="J61" i="6"/>
  <c r="J63" i="6"/>
  <c r="J65" i="6"/>
  <c r="J66" i="6"/>
  <c r="J68" i="6"/>
  <c r="J72" i="6"/>
  <c r="J73" i="6"/>
  <c r="J74" i="6"/>
  <c r="J75" i="6"/>
  <c r="J79" i="6"/>
  <c r="J80" i="6"/>
  <c r="J82" i="6"/>
  <c r="J83" i="6"/>
  <c r="J84" i="6"/>
  <c r="J85" i="6"/>
  <c r="J86" i="6"/>
  <c r="J88" i="6"/>
  <c r="J90" i="6"/>
  <c r="J91" i="6"/>
  <c r="J93" i="6"/>
  <c r="J96" i="6"/>
  <c r="J97" i="6"/>
  <c r="J98" i="6"/>
  <c r="J99" i="6"/>
  <c r="J103" i="6"/>
  <c r="J104" i="6"/>
  <c r="J107" i="6"/>
  <c r="J108" i="6"/>
  <c r="J109" i="6"/>
  <c r="J110" i="6"/>
  <c r="J111" i="6"/>
  <c r="J112" i="6"/>
  <c r="J113" i="6"/>
  <c r="J114" i="6"/>
  <c r="J10" i="6"/>
  <c r="C22" i="10"/>
  <c r="C28" i="10"/>
  <c r="C27" i="10"/>
  <c r="C26" i="10"/>
  <c r="C25" i="10"/>
  <c r="C24" i="10"/>
  <c r="C23" i="10"/>
  <c r="C7" i="10"/>
  <c r="AH9" i="8"/>
  <c r="J11" i="6" s="1"/>
  <c r="AH10" i="8"/>
  <c r="J12" i="6" s="1"/>
  <c r="AH11" i="8"/>
  <c r="J13" i="6" s="1"/>
  <c r="AH12" i="8"/>
  <c r="AH13" i="8"/>
  <c r="AH14" i="8"/>
  <c r="AH15" i="8"/>
  <c r="J17" i="6" s="1"/>
  <c r="AH16" i="8"/>
  <c r="AH17" i="8"/>
  <c r="AH18" i="8"/>
  <c r="AH19" i="8"/>
  <c r="AH20" i="8"/>
  <c r="AH21" i="8"/>
  <c r="AH22" i="8"/>
  <c r="AH23" i="8"/>
  <c r="J25" i="6" s="1"/>
  <c r="AH24" i="8"/>
  <c r="AH25" i="8"/>
  <c r="AH26" i="8"/>
  <c r="J28" i="6" s="1"/>
  <c r="AH27" i="8"/>
  <c r="AH28" i="8"/>
  <c r="AH29" i="8"/>
  <c r="AH30" i="8"/>
  <c r="J32" i="6" s="1"/>
  <c r="AH31" i="8"/>
  <c r="AH32" i="8"/>
  <c r="AH33" i="8"/>
  <c r="J35" i="6" s="1"/>
  <c r="AH34" i="8"/>
  <c r="J36" i="6" s="1"/>
  <c r="AH35" i="8"/>
  <c r="AH36" i="8"/>
  <c r="AH37" i="8"/>
  <c r="AH38" i="8"/>
  <c r="AH39" i="8"/>
  <c r="J41" i="6" s="1"/>
  <c r="AH40" i="8"/>
  <c r="AH41" i="8"/>
  <c r="AH42" i="8"/>
  <c r="AH43" i="8"/>
  <c r="AH44" i="8"/>
  <c r="AH45" i="8"/>
  <c r="J47" i="6" s="1"/>
  <c r="AH46" i="8"/>
  <c r="J48" i="6" s="1"/>
  <c r="AH47" i="8"/>
  <c r="AH48" i="8"/>
  <c r="J50" i="6" s="1"/>
  <c r="AH49" i="8"/>
  <c r="AH50" i="8"/>
  <c r="AH51" i="8"/>
  <c r="AH52" i="8"/>
  <c r="AH53" i="8"/>
  <c r="AH54" i="8"/>
  <c r="AH55" i="8"/>
  <c r="AH56" i="8"/>
  <c r="AH57" i="8"/>
  <c r="AH58" i="8"/>
  <c r="AH59" i="8"/>
  <c r="AH60" i="8"/>
  <c r="J62" i="6" s="1"/>
  <c r="AH61" i="8"/>
  <c r="AH62" i="8"/>
  <c r="J64" i="6" s="1"/>
  <c r="AH63" i="8"/>
  <c r="AH64" i="8"/>
  <c r="AH65" i="8"/>
  <c r="J67" i="6" s="1"/>
  <c r="AH66" i="8"/>
  <c r="AH67" i="8"/>
  <c r="J69" i="6" s="1"/>
  <c r="AH68" i="8"/>
  <c r="J70" i="6" s="1"/>
  <c r="AH69" i="8"/>
  <c r="J71" i="6" s="1"/>
  <c r="AH70" i="8"/>
  <c r="AH71" i="8"/>
  <c r="AH72" i="8"/>
  <c r="AH73" i="8"/>
  <c r="AH74" i="8"/>
  <c r="J76" i="6" s="1"/>
  <c r="AH75" i="8"/>
  <c r="J77" i="6" s="1"/>
  <c r="AH76" i="8"/>
  <c r="J78" i="6" s="1"/>
  <c r="AH77" i="8"/>
  <c r="AH78" i="8"/>
  <c r="AH79" i="8"/>
  <c r="J81" i="6" s="1"/>
  <c r="AH80" i="8"/>
  <c r="AH81" i="8"/>
  <c r="AH82" i="8"/>
  <c r="AH83" i="8"/>
  <c r="AH84" i="8"/>
  <c r="AH85" i="8"/>
  <c r="J87" i="6" s="1"/>
  <c r="AH86" i="8"/>
  <c r="AH87" i="8"/>
  <c r="J89" i="6" s="1"/>
  <c r="AH88" i="8"/>
  <c r="AH89" i="8"/>
  <c r="AH90" i="8"/>
  <c r="J92" i="6" s="1"/>
  <c r="AH91" i="8"/>
  <c r="AH92" i="8"/>
  <c r="J94" i="6" s="1"/>
  <c r="AH93" i="8"/>
  <c r="J95" i="6" s="1"/>
  <c r="AH94" i="8"/>
  <c r="AH95" i="8"/>
  <c r="AH96" i="8"/>
  <c r="AH97" i="8"/>
  <c r="AH98" i="8"/>
  <c r="J100" i="6" s="1"/>
  <c r="AH99" i="8"/>
  <c r="J101" i="6" s="1"/>
  <c r="AH100" i="8"/>
  <c r="J102" i="6" s="1"/>
  <c r="AH101" i="8"/>
  <c r="AH102" i="8"/>
  <c r="AH103" i="8"/>
  <c r="J105" i="6" s="1"/>
  <c r="AH104" i="8"/>
  <c r="J106" i="6" s="1"/>
  <c r="AH105" i="8"/>
  <c r="AH106" i="8"/>
  <c r="AH107" i="8"/>
  <c r="AH108" i="8"/>
  <c r="AH109" i="8"/>
  <c r="AH110" i="8"/>
  <c r="AH111" i="8"/>
  <c r="AH112" i="8"/>
  <c r="AH8" i="8"/>
  <c r="F22" i="6"/>
  <c r="F23" i="6"/>
  <c r="F24" i="6"/>
  <c r="G24" i="6"/>
  <c r="F25" i="6"/>
  <c r="F26" i="6"/>
  <c r="G26" i="6"/>
  <c r="F27" i="6"/>
  <c r="F28" i="6"/>
  <c r="G28" i="6"/>
  <c r="F29" i="6"/>
  <c r="F30" i="6"/>
  <c r="F31" i="6"/>
  <c r="G31" i="6"/>
  <c r="F32" i="6"/>
  <c r="F33" i="6"/>
  <c r="G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G52" i="6"/>
  <c r="F53" i="6"/>
  <c r="F54" i="6"/>
  <c r="G54" i="6"/>
  <c r="F55" i="6"/>
  <c r="F56" i="6"/>
  <c r="F57" i="6"/>
  <c r="G57" i="6"/>
  <c r="F58" i="6"/>
  <c r="F59" i="6"/>
  <c r="F60" i="6"/>
  <c r="F61" i="6"/>
  <c r="F62" i="6"/>
  <c r="F63" i="6"/>
  <c r="F64" i="6"/>
  <c r="F65" i="6"/>
  <c r="G65" i="6"/>
  <c r="F66" i="6"/>
  <c r="F67" i="6"/>
  <c r="F68" i="6"/>
  <c r="F69" i="6"/>
  <c r="F70" i="6"/>
  <c r="F71" i="6"/>
  <c r="F72" i="6"/>
  <c r="G72" i="6"/>
  <c r="F73" i="6"/>
  <c r="F74" i="6"/>
  <c r="F75" i="6"/>
  <c r="F76" i="6"/>
  <c r="F77" i="6"/>
  <c r="F78" i="6"/>
  <c r="F79" i="6"/>
  <c r="F80" i="6"/>
  <c r="F81" i="6"/>
  <c r="F82" i="6"/>
  <c r="F83" i="6"/>
  <c r="G83" i="6"/>
  <c r="F84" i="6"/>
  <c r="F85" i="6"/>
  <c r="F86" i="6"/>
  <c r="F87" i="6"/>
  <c r="F88" i="6"/>
  <c r="G88" i="6"/>
  <c r="F89" i="6"/>
  <c r="G89" i="6"/>
  <c r="F90" i="6"/>
  <c r="F91" i="6"/>
  <c r="G91" i="6"/>
  <c r="F92" i="6"/>
  <c r="F93" i="6"/>
  <c r="F94" i="6"/>
  <c r="F95" i="6"/>
  <c r="F96" i="6"/>
  <c r="G96" i="6"/>
  <c r="F97" i="6"/>
  <c r="F98" i="6"/>
  <c r="F99" i="6"/>
  <c r="G99" i="6"/>
  <c r="F100" i="6"/>
  <c r="F101" i="6"/>
  <c r="F102" i="6"/>
  <c r="F103" i="6"/>
  <c r="F104" i="6"/>
  <c r="F105" i="6"/>
  <c r="F106" i="6"/>
  <c r="F107" i="6"/>
  <c r="F108" i="6"/>
  <c r="G108" i="6"/>
  <c r="F109" i="6"/>
  <c r="G109" i="6"/>
  <c r="F110" i="6"/>
  <c r="G110" i="6"/>
  <c r="F111" i="6"/>
  <c r="F112" i="6"/>
  <c r="F113" i="6"/>
  <c r="F114" i="6"/>
  <c r="K11" i="7"/>
  <c r="K12" i="7"/>
  <c r="K13" i="7"/>
  <c r="K14" i="7"/>
  <c r="K15" i="7"/>
  <c r="K16" i="7"/>
  <c r="K17" i="7"/>
  <c r="K18" i="7"/>
  <c r="K19" i="7"/>
  <c r="K20" i="7"/>
  <c r="K21" i="7"/>
  <c r="K22" i="7"/>
  <c r="G22" i="6" s="1"/>
  <c r="K23" i="7"/>
  <c r="G23" i="6" s="1"/>
  <c r="K24" i="7"/>
  <c r="K25" i="7"/>
  <c r="G25" i="6" s="1"/>
  <c r="K26" i="7"/>
  <c r="K27" i="7"/>
  <c r="G27" i="6" s="1"/>
  <c r="K28" i="7"/>
  <c r="K29" i="7"/>
  <c r="G29" i="6" s="1"/>
  <c r="K30" i="7"/>
  <c r="G30" i="6" s="1"/>
  <c r="K31" i="7"/>
  <c r="K32" i="7"/>
  <c r="G32" i="6" s="1"/>
  <c r="K33" i="7"/>
  <c r="K34" i="7"/>
  <c r="G34" i="6" s="1"/>
  <c r="K35" i="7"/>
  <c r="G35" i="6" s="1"/>
  <c r="K36" i="7"/>
  <c r="G36" i="6" s="1"/>
  <c r="K37" i="7"/>
  <c r="G37" i="6" s="1"/>
  <c r="K38" i="7"/>
  <c r="G38" i="6" s="1"/>
  <c r="K39" i="7"/>
  <c r="G39" i="6" s="1"/>
  <c r="K40" i="7"/>
  <c r="G40" i="6" s="1"/>
  <c r="K41" i="7"/>
  <c r="G41" i="6" s="1"/>
  <c r="K42" i="7"/>
  <c r="G42" i="6" s="1"/>
  <c r="K43" i="7"/>
  <c r="G43" i="6" s="1"/>
  <c r="K44" i="7"/>
  <c r="G44" i="6" s="1"/>
  <c r="K45" i="7"/>
  <c r="G45" i="6" s="1"/>
  <c r="K46" i="7"/>
  <c r="G46" i="6" s="1"/>
  <c r="K47" i="7"/>
  <c r="G47" i="6" s="1"/>
  <c r="K48" i="7"/>
  <c r="G48" i="6" s="1"/>
  <c r="K49" i="7"/>
  <c r="G49" i="6" s="1"/>
  <c r="K50" i="7"/>
  <c r="G50" i="6" s="1"/>
  <c r="K51" i="7"/>
  <c r="G51" i="6" s="1"/>
  <c r="K52" i="7"/>
  <c r="K53" i="7"/>
  <c r="G53" i="6" s="1"/>
  <c r="K54" i="7"/>
  <c r="K55" i="7"/>
  <c r="G55" i="6" s="1"/>
  <c r="K56" i="7"/>
  <c r="G56" i="6" s="1"/>
  <c r="K57" i="7"/>
  <c r="K58" i="7"/>
  <c r="G58" i="6" s="1"/>
  <c r="K59" i="7"/>
  <c r="G59" i="6" s="1"/>
  <c r="K60" i="7"/>
  <c r="G60" i="6" s="1"/>
  <c r="K61" i="7"/>
  <c r="G61" i="6" s="1"/>
  <c r="K62" i="7"/>
  <c r="G62" i="6" s="1"/>
  <c r="K63" i="7"/>
  <c r="G63" i="6" s="1"/>
  <c r="K64" i="7"/>
  <c r="G64" i="6" s="1"/>
  <c r="K65" i="7"/>
  <c r="K66" i="7"/>
  <c r="G66" i="6" s="1"/>
  <c r="K67" i="7"/>
  <c r="G67" i="6" s="1"/>
  <c r="K68" i="7"/>
  <c r="G68" i="6" s="1"/>
  <c r="K69" i="7"/>
  <c r="G69" i="6" s="1"/>
  <c r="K70" i="7"/>
  <c r="G70" i="6" s="1"/>
  <c r="K71" i="7"/>
  <c r="G71" i="6" s="1"/>
  <c r="K72" i="7"/>
  <c r="K73" i="7"/>
  <c r="G73" i="6" s="1"/>
  <c r="K74" i="7"/>
  <c r="G74" i="6" s="1"/>
  <c r="K75" i="7"/>
  <c r="G75" i="6" s="1"/>
  <c r="K76" i="7"/>
  <c r="G76" i="6" s="1"/>
  <c r="K77" i="7"/>
  <c r="G77" i="6" s="1"/>
  <c r="K78" i="7"/>
  <c r="G78" i="6" s="1"/>
  <c r="K79" i="7"/>
  <c r="G79" i="6" s="1"/>
  <c r="K80" i="7"/>
  <c r="G80" i="6" s="1"/>
  <c r="K81" i="7"/>
  <c r="G81" i="6" s="1"/>
  <c r="K82" i="7"/>
  <c r="G82" i="6" s="1"/>
  <c r="K83" i="7"/>
  <c r="K84" i="7"/>
  <c r="G84" i="6" s="1"/>
  <c r="K85" i="7"/>
  <c r="G85" i="6" s="1"/>
  <c r="K86" i="7"/>
  <c r="G86" i="6" s="1"/>
  <c r="K87" i="7"/>
  <c r="G87" i="6" s="1"/>
  <c r="K88" i="7"/>
  <c r="K89" i="7"/>
  <c r="K90" i="7"/>
  <c r="G90" i="6" s="1"/>
  <c r="K91" i="7"/>
  <c r="K92" i="7"/>
  <c r="G92" i="6" s="1"/>
  <c r="K93" i="7"/>
  <c r="G93" i="6" s="1"/>
  <c r="K94" i="7"/>
  <c r="G94" i="6" s="1"/>
  <c r="K95" i="7"/>
  <c r="G95" i="6" s="1"/>
  <c r="K96" i="7"/>
  <c r="K97" i="7"/>
  <c r="G97" i="6" s="1"/>
  <c r="K98" i="7"/>
  <c r="G98" i="6" s="1"/>
  <c r="K99" i="7"/>
  <c r="K100" i="7"/>
  <c r="G100" i="6" s="1"/>
  <c r="K101" i="7"/>
  <c r="G101" i="6" s="1"/>
  <c r="K102" i="7"/>
  <c r="G102" i="6" s="1"/>
  <c r="K103" i="7"/>
  <c r="G103" i="6" s="1"/>
  <c r="K104" i="7"/>
  <c r="G104" i="6" s="1"/>
  <c r="K105" i="7"/>
  <c r="G105" i="6" s="1"/>
  <c r="K106" i="7"/>
  <c r="G106" i="6" s="1"/>
  <c r="K107" i="7"/>
  <c r="G107" i="6" s="1"/>
  <c r="K108" i="7"/>
  <c r="K109" i="7"/>
  <c r="K110" i="7"/>
  <c r="K111" i="7"/>
  <c r="G111" i="6" s="1"/>
  <c r="K112" i="7"/>
  <c r="G112" i="6" s="1"/>
  <c r="K113" i="7"/>
  <c r="G113" i="6" s="1"/>
  <c r="K114" i="7"/>
  <c r="G114" i="6" s="1"/>
  <c r="C4" i="10"/>
  <c r="C3" i="10"/>
  <c r="C6" i="10"/>
  <c r="C5" i="10"/>
  <c r="C21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F11" i="6"/>
  <c r="F12" i="6"/>
  <c r="F13" i="6"/>
  <c r="F14" i="6"/>
  <c r="F15" i="6"/>
  <c r="F16" i="6"/>
  <c r="F17" i="6"/>
  <c r="F18" i="6"/>
  <c r="F19" i="6"/>
  <c r="F20" i="6"/>
  <c r="F21" i="6"/>
  <c r="B104" i="11" l="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M68" i="7"/>
  <c r="M28" i="7"/>
  <c r="M66" i="7"/>
  <c r="M64" i="7"/>
  <c r="M27" i="7"/>
  <c r="M97" i="7"/>
  <c r="M25" i="7"/>
  <c r="M62" i="7"/>
  <c r="M56" i="7"/>
  <c r="M107" i="7"/>
  <c r="M104" i="7"/>
  <c r="M36" i="7"/>
  <c r="M71" i="7"/>
  <c r="M73" i="7"/>
  <c r="M47" i="7"/>
  <c r="M110" i="7"/>
  <c r="M94" i="7"/>
  <c r="M98" i="7"/>
  <c r="M111" i="7"/>
  <c r="M44" i="7"/>
  <c r="M32" i="7"/>
  <c r="M82" i="7"/>
  <c r="M24" i="7"/>
  <c r="M34" i="7"/>
  <c r="M58" i="7"/>
  <c r="M106" i="7"/>
  <c r="M37" i="7"/>
  <c r="M101" i="7"/>
  <c r="M70" i="7"/>
  <c r="M84" i="7"/>
  <c r="M50" i="7"/>
  <c r="M48" i="7"/>
  <c r="M83" i="7"/>
  <c r="M11" i="7"/>
  <c r="M96" i="7"/>
  <c r="M26" i="7"/>
  <c r="M31" i="7"/>
  <c r="M17" i="7"/>
  <c r="M72" i="7"/>
  <c r="M89" i="7"/>
  <c r="M112" i="7"/>
  <c r="M41" i="7"/>
  <c r="M114" i="7"/>
  <c r="M74" i="7"/>
  <c r="M92" i="7"/>
  <c r="M76" i="7"/>
  <c r="M85" i="7"/>
  <c r="M38" i="7"/>
  <c r="M100" i="7"/>
  <c r="M42" i="7"/>
  <c r="M75" i="7"/>
  <c r="M49" i="7"/>
  <c r="M19" i="7"/>
  <c r="M21" i="7"/>
  <c r="M40" i="7"/>
  <c r="M13" i="7"/>
  <c r="M78" i="7"/>
  <c r="M87" i="7"/>
  <c r="M23" i="7"/>
  <c r="M52" i="7"/>
  <c r="M14" i="7"/>
  <c r="M86" i="7"/>
  <c r="M60" i="7"/>
  <c r="M16" i="7"/>
  <c r="M55" i="7"/>
  <c r="M12" i="7"/>
  <c r="M54" i="7"/>
  <c r="M20" i="7"/>
  <c r="M102" i="7"/>
  <c r="M51" i="7"/>
  <c r="M79" i="7"/>
  <c r="M77" i="7"/>
  <c r="M67" i="7"/>
  <c r="M103" i="7"/>
  <c r="M46" i="7"/>
  <c r="M59" i="7"/>
  <c r="M61" i="7"/>
  <c r="M57" i="7"/>
  <c r="M81" i="7"/>
  <c r="M99" i="7"/>
  <c r="M113" i="7"/>
  <c r="M108" i="7"/>
  <c r="M53" i="7"/>
  <c r="M39" i="7"/>
  <c r="M18" i="7"/>
  <c r="M109" i="7"/>
  <c r="M22" i="7"/>
  <c r="M88" i="7"/>
  <c r="M90" i="7"/>
  <c r="M93" i="7"/>
  <c r="M33" i="7"/>
  <c r="M35" i="7"/>
  <c r="M45" i="7"/>
  <c r="M15" i="7"/>
  <c r="M43" i="7"/>
  <c r="M29" i="7"/>
  <c r="M30" i="7"/>
  <c r="M65" i="7"/>
  <c r="M91" i="7"/>
  <c r="M69" i="7"/>
  <c r="M80" i="7"/>
  <c r="M105" i="7"/>
  <c r="M63" i="7"/>
  <c r="M95" i="7"/>
  <c r="N77" i="7" l="1"/>
  <c r="N13" i="7"/>
  <c r="H13" i="6" s="1"/>
  <c r="I13" i="6" s="1"/>
  <c r="N97" i="7"/>
  <c r="N18" i="7"/>
  <c r="H18" i="6" s="1"/>
  <c r="I18" i="6" s="1"/>
  <c r="N111" i="7"/>
  <c r="N35" i="7"/>
  <c r="N26" i="7"/>
  <c r="N58" i="7"/>
  <c r="N49" i="7"/>
  <c r="N92" i="7"/>
  <c r="N32" i="7"/>
  <c r="N69" i="7"/>
  <c r="N87" i="7"/>
  <c r="N16" i="7"/>
  <c r="H16" i="6" s="1"/>
  <c r="I16" i="6" s="1"/>
  <c r="N85" i="7"/>
  <c r="N72" i="7"/>
  <c r="N45" i="7"/>
  <c r="N64" i="7"/>
  <c r="N59" i="7"/>
  <c r="N73" i="7"/>
  <c r="N93" i="7"/>
  <c r="N113" i="7"/>
  <c r="N106" i="7"/>
  <c r="N41" i="7"/>
  <c r="N98" i="7"/>
  <c r="N28" i="7"/>
  <c r="N107" i="7"/>
  <c r="N29" i="7"/>
  <c r="N42" i="7"/>
  <c r="N60" i="7"/>
  <c r="N68" i="7"/>
  <c r="N22" i="7"/>
  <c r="N17" i="7"/>
  <c r="H17" i="6" s="1"/>
  <c r="I17" i="6" s="1"/>
  <c r="N52" i="7"/>
  <c r="N14" i="7"/>
  <c r="H14" i="6" s="1"/>
  <c r="N40" i="7"/>
  <c r="N55" i="7"/>
  <c r="N12" i="7"/>
  <c r="H12" i="6" s="1"/>
  <c r="I12" i="6" s="1"/>
  <c r="N24" i="7"/>
  <c r="N63" i="7"/>
  <c r="N109" i="7"/>
  <c r="N15" i="7"/>
  <c r="H15" i="6" s="1"/>
  <c r="N101" i="7"/>
  <c r="N99" i="7"/>
  <c r="N76" i="7"/>
  <c r="N44" i="7"/>
  <c r="N38" i="7"/>
  <c r="N78" i="7"/>
  <c r="N30" i="7"/>
  <c r="N108" i="7"/>
  <c r="N54" i="7"/>
  <c r="N67" i="7"/>
  <c r="N71" i="7"/>
  <c r="N105" i="7"/>
  <c r="N21" i="7"/>
  <c r="H21" i="6" s="1"/>
  <c r="I21" i="6" s="1"/>
  <c r="N37" i="7"/>
  <c r="N81" i="7"/>
  <c r="N95" i="7"/>
  <c r="N56" i="7"/>
  <c r="N83" i="7"/>
  <c r="N62" i="7"/>
  <c r="N75" i="7"/>
  <c r="N110" i="7"/>
  <c r="N19" i="7"/>
  <c r="H19" i="6" s="1"/>
  <c r="N79" i="7"/>
  <c r="N90" i="7"/>
  <c r="N23" i="7"/>
  <c r="N114" i="7"/>
  <c r="N89" i="7"/>
  <c r="N61" i="7"/>
  <c r="N48" i="7"/>
  <c r="N82" i="7"/>
  <c r="N70" i="7"/>
  <c r="N103" i="7"/>
  <c r="N112" i="7"/>
  <c r="N46" i="7"/>
  <c r="N84" i="7"/>
  <c r="N86" i="7"/>
  <c r="N50" i="7"/>
  <c r="N33" i="7"/>
  <c r="N102" i="7"/>
  <c r="N20" i="7"/>
  <c r="H20" i="6" s="1"/>
  <c r="N104" i="7"/>
  <c r="N66" i="7"/>
  <c r="N91" i="7"/>
  <c r="N88" i="7"/>
  <c r="N74" i="7"/>
  <c r="N51" i="7"/>
  <c r="N100" i="7"/>
  <c r="N31" i="7"/>
  <c r="N80" i="7"/>
  <c r="N57" i="7"/>
  <c r="N43" i="7"/>
  <c r="N36" i="7"/>
  <c r="N94" i="7"/>
  <c r="N39" i="7"/>
  <c r="N53" i="7"/>
  <c r="N34" i="7"/>
  <c r="N65" i="7"/>
  <c r="N47" i="7"/>
  <c r="N25" i="7"/>
  <c r="N27" i="7"/>
  <c r="N96" i="7"/>
  <c r="N11" i="7"/>
  <c r="H11" i="6" s="1"/>
  <c r="I11" i="6" s="1"/>
  <c r="G11" i="6"/>
  <c r="G12" i="6"/>
  <c r="G13" i="6"/>
  <c r="G14" i="6"/>
  <c r="G15" i="6"/>
  <c r="G16" i="6"/>
  <c r="G17" i="6"/>
  <c r="G18" i="6"/>
  <c r="G19" i="6"/>
  <c r="G20" i="6"/>
  <c r="G21" i="6"/>
  <c r="K10" i="7"/>
  <c r="B7" i="7"/>
  <c r="I20" i="6" l="1"/>
  <c r="I15" i="6"/>
  <c r="H39" i="6"/>
  <c r="H63" i="6"/>
  <c r="I63" i="6" s="1"/>
  <c r="H24" i="6"/>
  <c r="H106" i="6"/>
  <c r="I106" i="6" s="1"/>
  <c r="H85" i="6"/>
  <c r="H26" i="6"/>
  <c r="H37" i="6"/>
  <c r="I37" i="6" s="1"/>
  <c r="H96" i="6"/>
  <c r="I96" i="6" s="1"/>
  <c r="H50" i="6"/>
  <c r="I50" i="6" s="1"/>
  <c r="H110" i="6"/>
  <c r="H38" i="6"/>
  <c r="I38" i="6" s="1"/>
  <c r="H68" i="6"/>
  <c r="I68" i="6" s="1"/>
  <c r="H27" i="6"/>
  <c r="I27" i="6" s="1"/>
  <c r="H36" i="6"/>
  <c r="I36" i="6" s="1"/>
  <c r="H88" i="6"/>
  <c r="H86" i="6"/>
  <c r="H61" i="6"/>
  <c r="I61" i="6" s="1"/>
  <c r="H75" i="6"/>
  <c r="I75" i="6" s="1"/>
  <c r="H105" i="6"/>
  <c r="I105" i="6" s="1"/>
  <c r="H44" i="6"/>
  <c r="I44" i="6" s="1"/>
  <c r="H60" i="6"/>
  <c r="I60" i="6" s="1"/>
  <c r="H113" i="6"/>
  <c r="H35" i="6"/>
  <c r="I35" i="6" s="1"/>
  <c r="H22" i="6"/>
  <c r="I22" i="6" s="1"/>
  <c r="H91" i="6"/>
  <c r="H76" i="6"/>
  <c r="I76" i="6" s="1"/>
  <c r="H87" i="6"/>
  <c r="I87" i="6" s="1"/>
  <c r="H111" i="6"/>
  <c r="I111" i="6" s="1"/>
  <c r="H72" i="6"/>
  <c r="I72" i="6" s="1"/>
  <c r="H25" i="6"/>
  <c r="I25" i="6" s="1"/>
  <c r="H114" i="6"/>
  <c r="I114" i="6" s="1"/>
  <c r="H51" i="6"/>
  <c r="I51" i="6" s="1"/>
  <c r="H41" i="6"/>
  <c r="I41" i="6" s="1"/>
  <c r="H43" i="6"/>
  <c r="I43" i="6" s="1"/>
  <c r="H71" i="6"/>
  <c r="I71" i="6" s="1"/>
  <c r="H42" i="6"/>
  <c r="I42" i="6" s="1"/>
  <c r="H47" i="6"/>
  <c r="I47" i="6" s="1"/>
  <c r="H46" i="6"/>
  <c r="I46" i="6" s="1"/>
  <c r="H99" i="6"/>
  <c r="I99" i="6" s="1"/>
  <c r="H29" i="6"/>
  <c r="I29" i="6" s="1"/>
  <c r="H69" i="6"/>
  <c r="I69" i="6" s="1"/>
  <c r="H65" i="6"/>
  <c r="H80" i="6"/>
  <c r="I80" i="6" s="1"/>
  <c r="H104" i="6"/>
  <c r="I104" i="6" s="1"/>
  <c r="H112" i="6"/>
  <c r="I112" i="6" s="1"/>
  <c r="H23" i="6"/>
  <c r="I23" i="6" s="1"/>
  <c r="H56" i="6"/>
  <c r="I56" i="6" s="1"/>
  <c r="H54" i="6"/>
  <c r="H101" i="6"/>
  <c r="I101" i="6" s="1"/>
  <c r="H107" i="6"/>
  <c r="I107" i="6" s="1"/>
  <c r="H59" i="6"/>
  <c r="I59" i="6" s="1"/>
  <c r="H32" i="6"/>
  <c r="I32" i="6" s="1"/>
  <c r="H97" i="6"/>
  <c r="I97" i="6" s="1"/>
  <c r="H33" i="6"/>
  <c r="H58" i="6"/>
  <c r="H74" i="6"/>
  <c r="H89" i="6"/>
  <c r="I89" i="6" s="1"/>
  <c r="H55" i="6"/>
  <c r="I55" i="6" s="1"/>
  <c r="H66" i="6"/>
  <c r="H67" i="6"/>
  <c r="I67" i="6" s="1"/>
  <c r="H34" i="6"/>
  <c r="I34" i="6" s="1"/>
  <c r="H31" i="6"/>
  <c r="I31" i="6" s="1"/>
  <c r="H103" i="6"/>
  <c r="I103" i="6" s="1"/>
  <c r="H90" i="6"/>
  <c r="I90" i="6" s="1"/>
  <c r="H95" i="6"/>
  <c r="I95" i="6" s="1"/>
  <c r="H108" i="6"/>
  <c r="I108" i="6" s="1"/>
  <c r="H52" i="6"/>
  <c r="I52" i="6" s="1"/>
  <c r="H28" i="6"/>
  <c r="I28" i="6" s="1"/>
  <c r="H64" i="6"/>
  <c r="I64" i="6" s="1"/>
  <c r="H92" i="6"/>
  <c r="I92" i="6" s="1"/>
  <c r="H82" i="6"/>
  <c r="H78" i="6"/>
  <c r="I78" i="6" s="1"/>
  <c r="H94" i="6"/>
  <c r="I94" i="6" s="1"/>
  <c r="H48" i="6"/>
  <c r="I48" i="6" s="1"/>
  <c r="H84" i="6"/>
  <c r="H62" i="6"/>
  <c r="I62" i="6" s="1"/>
  <c r="H93" i="6"/>
  <c r="I93" i="6" s="1"/>
  <c r="H57" i="6"/>
  <c r="H83" i="6"/>
  <c r="H40" i="6"/>
  <c r="I40" i="6" s="1"/>
  <c r="H73" i="6"/>
  <c r="I73" i="6" s="1"/>
  <c r="H53" i="6"/>
  <c r="I53" i="6" s="1"/>
  <c r="H100" i="6"/>
  <c r="I100" i="6" s="1"/>
  <c r="H102" i="6"/>
  <c r="I102" i="6" s="1"/>
  <c r="H70" i="6"/>
  <c r="I70" i="6" s="1"/>
  <c r="H79" i="6"/>
  <c r="I79" i="6" s="1"/>
  <c r="H81" i="6"/>
  <c r="I81" i="6" s="1"/>
  <c r="H30" i="6"/>
  <c r="I30" i="6" s="1"/>
  <c r="H109" i="6"/>
  <c r="H98" i="6"/>
  <c r="I98" i="6" s="1"/>
  <c r="H45" i="6"/>
  <c r="I45" i="6" s="1"/>
  <c r="H49" i="6"/>
  <c r="I49" i="6" s="1"/>
  <c r="H77" i="6"/>
  <c r="I77" i="6" s="1"/>
  <c r="F10" i="6"/>
  <c r="G10" i="6"/>
  <c r="M10" i="7"/>
  <c r="N10" i="7" l="1"/>
  <c r="H1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Ngoctb</author>
  </authors>
  <commentList>
    <comment ref="D88" authorId="0" shapeId="0" xr:uid="{4F4413EB-EC41-4DA9-B654-2B62FB72749C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Xin tt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Ngoctb</author>
  </authors>
  <commentList>
    <comment ref="F82" authorId="0" shapeId="0" xr:uid="{1D06F967-B42F-4009-8517-A8685A75B0FE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Mac quan dui khi thuyet trinh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Ngoctb</author>
  </authors>
  <commentList>
    <comment ref="L1" authorId="0" shapeId="0" xr:uid="{D656F72C-DA10-4321-AC74-184166562B28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Correct notation, well organize, no background, readable</t>
        </r>
      </text>
    </comment>
    <comment ref="T1" authorId="0" shapeId="0" xr:uid="{0335CB7A-7B52-43AF-A73F-2493617B57AC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Match with context, framework and coding mechanism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Ngoctb</author>
  </authors>
  <commentList>
    <comment ref="D9" authorId="0" shapeId="0" xr:uid="{844E43FA-ACE1-4F9C-B0F3-5EE0528B60E1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D10" authorId="0" shapeId="0" xr:uid="{9D5FD9D1-8596-4032-A0B4-CFC70DC54031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D11" authorId="0" shapeId="0" xr:uid="{659437A6-D8F9-4874-9330-C440A95DF94F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D15" authorId="0" shapeId="0" xr:uid="{49ABEBCA-4D8D-4D21-9AB8-F47424C927B2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Tu thien</t>
        </r>
      </text>
    </comment>
    <comment ref="D23" authorId="0" shapeId="0" xr:uid="{03C8D043-DC04-47A1-B248-6BB542C12275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Di tt</t>
        </r>
      </text>
    </comment>
    <comment ref="Y24" authorId="0" shapeId="0" xr:uid="{9220EE79-A1BF-4BC6-B92D-6E508420D527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Diem danh roi</t>
        </r>
      </text>
    </comment>
    <comment ref="D26" authorId="0" shapeId="0" xr:uid="{2230EF36-D866-40EA-9C36-1691D2FF527F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D30" authorId="0" shapeId="0" xr:uid="{040A1651-892A-4F64-BC22-F471F6F29C9C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Tu thien</t>
        </r>
      </text>
    </comment>
    <comment ref="D33" authorId="0" shapeId="0" xr:uid="{D88AECB1-C21C-4925-ADAF-BE6B72C08AAC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Tu thien</t>
        </r>
      </text>
    </comment>
    <comment ref="D34" authorId="0" shapeId="0" xr:uid="{4C4E900C-EA34-4B14-8C01-3C4FFAB041B0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D39" authorId="0" shapeId="0" xr:uid="{AB1DC40E-84E7-4D82-A5E3-6DCA58A6385E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Tu thien</t>
        </r>
      </text>
    </comment>
    <comment ref="AA40" authorId="0" shapeId="0" xr:uid="{F631E0C2-6CA6-46EC-8640-A7FD81E612BC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D45" authorId="0" shapeId="0" xr:uid="{9A998870-7B48-4333-81D2-71B67FDDF675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Tu thien</t>
        </r>
      </text>
    </comment>
    <comment ref="D46" authorId="0" shapeId="0" xr:uid="{D7D9CC83-84F8-4A0A-B59C-94D7ECA377E2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Tu thien</t>
        </r>
      </text>
    </comment>
    <comment ref="AA51" authorId="0" shapeId="0" xr:uid="{D47BF180-810D-44CD-8453-5594F52F9048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tut1</t>
        </r>
      </text>
    </comment>
    <comment ref="D56" authorId="0" shapeId="0" xr:uid="{5F5BDBD1-CA6E-4A12-8D7D-919C1359B8A7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Xin doi ca sang tut3</t>
        </r>
      </text>
    </comment>
    <comment ref="W56" authorId="0" shapeId="0" xr:uid="{AACE20EA-D3BF-49F1-958B-E107B015EF88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X56" authorId="0" shapeId="0" xr:uid="{EBCC414B-9BEC-42A9-8613-70F173FBD17E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tut1</t>
        </r>
      </text>
    </comment>
    <comment ref="Z56" authorId="0" shapeId="0" xr:uid="{1BACEC4D-B468-468F-8030-AF56964379E0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AA56" authorId="0" shapeId="0" xr:uid="{DEA942F7-0A45-42CD-AF16-4758459E3877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tut1</t>
        </r>
      </text>
    </comment>
    <comment ref="W58" authorId="0" shapeId="0" xr:uid="{1CA6E0A8-AD52-4C50-AFC8-146E999BE591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Y58" authorId="0" shapeId="0" xr:uid="{F1679A0A-6F03-4C23-B626-CC4D61A9C5D1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Z58" authorId="0" shapeId="0" xr:uid="{7E076675-DA51-495E-BF56-AC3BBA9E12C4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AA58" authorId="0" shapeId="0" xr:uid="{BA304128-083B-49AB-B8FA-65F7EDEFF021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D60" authorId="0" shapeId="0" xr:uid="{F91973F6-C1EB-42AE-BD12-45B75AC6819C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Dang di thuc tap</t>
        </r>
      </text>
    </comment>
    <comment ref="Y60" authorId="0" shapeId="0" xr:uid="{30DAC76A-EF2E-4782-AC46-B1790A1811FE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tut1</t>
        </r>
      </text>
    </comment>
    <comment ref="AA60" authorId="0" shapeId="0" xr:uid="{53E3DE75-36C0-4EE5-B78C-833C74F5A1A9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tut1</t>
        </r>
      </text>
    </comment>
    <comment ref="D62" authorId="0" shapeId="0" xr:uid="{D19F816F-8DEF-45E2-BED6-EF2EE72CB87E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X64" authorId="0" shapeId="0" xr:uid="{1565735A-02BB-40C3-8C00-13360902DB03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tut1</t>
        </r>
      </text>
    </comment>
    <comment ref="Z64" authorId="0" shapeId="0" xr:uid="{1EE901EB-531E-4DFB-825D-CF6AE1260047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AA64" authorId="0" shapeId="0" xr:uid="{B23ED8D9-5800-40F4-9F5E-66CD6F140D64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D65" authorId="0" shapeId="0" xr:uid="{9A5F05EC-089B-4C6E-8033-E2020A4425D4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D67" authorId="0" shapeId="0" xr:uid="{73009F44-3B73-4F38-8E90-E9AE96603C75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D68" authorId="0" shapeId="0" xr:uid="{2DBF06B0-2BD3-4881-BE12-1DB59594C1C3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Tu thien</t>
        </r>
      </text>
    </comment>
    <comment ref="D69" authorId="0" shapeId="0" xr:uid="{7FE6122C-84A2-491C-A45F-1D56B321F272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Y69" authorId="0" shapeId="0" xr:uid="{D1E13BCA-7D89-47EA-A5F8-15898B76C173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tut1</t>
        </r>
      </text>
    </comment>
    <comment ref="Z70" authorId="0" shapeId="0" xr:uid="{C5EB373C-193D-40A7-980A-CFA8A13A4F06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AA70" authorId="0" shapeId="0" xr:uid="{CD616900-5272-4607-A4C5-F799965DD435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Y71" authorId="0" shapeId="0" xr:uid="{85FB881D-8670-4887-A362-C288D1749C38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tut1</t>
        </r>
      </text>
    </comment>
    <comment ref="Z72" authorId="0" shapeId="0" xr:uid="{7756B5FE-2ADA-42F3-AE90-7B1296A9F385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AA72" authorId="0" shapeId="0" xr:uid="{1F7D8C01-3946-41D2-94FB-832A0D75CA50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tut3</t>
        </r>
      </text>
    </comment>
    <comment ref="D74" authorId="0" shapeId="0" xr:uid="{A0DD47D7-D7E7-4769-9396-78FE7BC7F0F0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D75" authorId="0" shapeId="0" xr:uid="{13DCEC95-B7AB-40E6-ACD6-56B124560B49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Tu thien + Doi bong + tinh nguyen</t>
        </r>
      </text>
    </comment>
    <comment ref="D76" authorId="0" shapeId="0" xr:uid="{FCC8D292-02EB-487A-9DE8-F3D77337A51B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X76" authorId="0" shapeId="0" xr:uid="{8F48B552-9858-420C-B9F0-4DC84EFB356A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tut1</t>
        </r>
      </text>
    </comment>
    <comment ref="AA76" authorId="0" shapeId="0" xr:uid="{5F5C051C-C7BA-4DFB-A9A8-83E28C51F579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tut1</t>
        </r>
      </text>
    </comment>
    <comment ref="D79" authorId="0" shapeId="0" xr:uid="{2329D3A2-B88B-400D-B560-49054C73C716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Tu thien</t>
        </r>
      </text>
    </comment>
    <comment ref="D85" authorId="0" shapeId="0" xr:uid="{E4973B00-C4AD-4DC4-B51A-9594CA062DFB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Thuc tap</t>
        </r>
      </text>
    </comment>
    <comment ref="D87" authorId="0" shapeId="0" xr:uid="{5DF5F298-7376-4237-884C-EDE88EB078FB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D90" authorId="0" shapeId="0" xr:uid="{91AB33A5-05DA-4A2C-A056-848EC3C7D167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D92" authorId="0" shapeId="0" xr:uid="{32017B45-552A-43EA-8A8C-342F761E79EC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D93" authorId="0" shapeId="0" xr:uid="{1038D751-1B19-4524-A4B2-281BEDEFC9D2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U93" authorId="0" shapeId="0" xr:uid="{6EE98972-43BD-4704-AA58-C66F94E234BF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t01</t>
        </r>
      </text>
    </comment>
    <comment ref="U94" authorId="0" shapeId="0" xr:uid="{4FF6EA9B-8102-4DF9-8AA9-96032360C35D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t01</t>
        </r>
      </text>
    </comment>
    <comment ref="D98" authorId="0" shapeId="0" xr:uid="{C460AF3B-C495-4E54-9708-EC8F77469521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U98" authorId="0" shapeId="0" xr:uid="{7014A707-B06C-4205-86F2-4706758E0C24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t01</t>
        </r>
      </text>
    </comment>
    <comment ref="D99" authorId="0" shapeId="0" xr:uid="{9C8663BA-8E9E-452A-ABF5-239C3CF040FB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U99" authorId="0" shapeId="0" xr:uid="{CFDCF594-A462-4AF5-A2F1-97FF9181C8D1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t01</t>
        </r>
      </text>
    </comment>
    <comment ref="D100" authorId="0" shapeId="0" xr:uid="{E44C9BAD-84BB-44C7-B0A4-487FCB915AE8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  <comment ref="D103" authorId="0" shapeId="0" xr:uid="{A1E8BCF5-DD44-494A-AF0E-443C39F39CF4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Xin tt</t>
        </r>
      </text>
    </comment>
    <comment ref="R103" authorId="0" shapeId="0" xr:uid="{9FBA9A7B-F6E9-4C29-AE26-743A6B5DD4BD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Xin tt</t>
        </r>
      </text>
    </comment>
    <comment ref="U103" authorId="0" shapeId="0" xr:uid="{1E101D5B-51AF-48C8-8D29-704D3F9E8D7F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Hoc vs t01</t>
        </r>
      </text>
    </comment>
    <comment ref="D104" authorId="0" shapeId="0" xr:uid="{24AD7F50-FC86-4A17-AED3-25064130F081}">
      <text>
        <r>
          <rPr>
            <b/>
            <sz val="9"/>
            <color indexed="81"/>
            <rFont val="Tahoma"/>
            <charset val="1"/>
          </rPr>
          <t>Ngoctb:</t>
        </r>
        <r>
          <rPr>
            <sz val="9"/>
            <color indexed="81"/>
            <rFont val="Tahoma"/>
            <charset val="1"/>
          </rPr>
          <t xml:space="preserve">
tt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Ngoctb</author>
  </authors>
  <commentList>
    <comment ref="O3" authorId="0" shapeId="0" xr:uid="{5065282E-B173-48DD-ADF0-3DEDF752F0A6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Late started a presentation, cannot deliver all the topic, examples are not clear</t>
        </r>
      </text>
    </comment>
    <comment ref="B22" authorId="0" shapeId="0" xr:uid="{5BF2AE01-3190-4784-857C-2C1ECB11DD56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-0.5, did not copy file to PC</t>
        </r>
      </text>
    </comment>
  </commentList>
</comments>
</file>

<file path=xl/sharedStrings.xml><?xml version="1.0" encoding="utf-8"?>
<sst xmlns="http://schemas.openxmlformats.org/spreadsheetml/2006/main" count="1357" uniqueCount="368">
  <si>
    <t>TRƯỜNG ĐẠI HỌC HÀ NỘI</t>
  </si>
  <si>
    <t>KHOA CÔNG NGHỆ THÔNG TIN</t>
  </si>
  <si>
    <t>ĐIỂM THI KẾT THÚC HỌC PHẦN</t>
  </si>
  <si>
    <t>Môn học: SYSTEM ANALYSIS AND DESIGN - CLC</t>
  </si>
  <si>
    <t>Học kỳ 1 năm học 2022-2023</t>
  </si>
  <si>
    <t>STT</t>
  </si>
  <si>
    <t>Mã sinh viên</t>
  </si>
  <si>
    <t>Họ và tên</t>
  </si>
  <si>
    <t>Lớp</t>
  </si>
  <si>
    <t>Chuyên cần</t>
  </si>
  <si>
    <t>Trong kỳ</t>
  </si>
  <si>
    <t>Cuối kỳ</t>
  </si>
  <si>
    <t>Tổng kết</t>
  </si>
  <si>
    <t>Ghi chú</t>
  </si>
  <si>
    <t>GIẢNG VIÊN</t>
  </si>
  <si>
    <t>TRƯỞNG BỘ MÔN</t>
  </si>
  <si>
    <t>TRƯỞNG KHOA</t>
  </si>
  <si>
    <t>TS. Nguyễn Xuân Thắng</t>
  </si>
  <si>
    <t>ĐIỂM THI TRONG KỲ</t>
  </si>
  <si>
    <t>Chuyen can (Lec disc)</t>
  </si>
  <si>
    <t>Tut
Discussion 1</t>
  </si>
  <si>
    <t>Tut Discussion 2</t>
  </si>
  <si>
    <t>Tut Discussion 3</t>
  </si>
  <si>
    <t>Final (presentation)</t>
  </si>
  <si>
    <t>Final Project</t>
  </si>
  <si>
    <t>Final</t>
  </si>
  <si>
    <t xml:space="preserve">Hà Nội, ngày 26 tháng 12 năm 2019 </t>
  </si>
  <si>
    <t>Group No</t>
  </si>
  <si>
    <t>Topic</t>
  </si>
  <si>
    <t>Grade</t>
  </si>
  <si>
    <t>ID 1</t>
  </si>
  <si>
    <t>ID 2</t>
  </si>
  <si>
    <t>Q&amp;A (10%)</t>
  </si>
  <si>
    <t>Members</t>
  </si>
  <si>
    <t>Quality of BMP (10%)</t>
  </si>
  <si>
    <t>Detail level of flow of event in RD (10%)</t>
  </si>
  <si>
    <t>Quality of prototype (10%)</t>
  </si>
  <si>
    <t>Quality of Analysis (10%)</t>
  </si>
  <si>
    <t>No of UCs &amp; deliverables</t>
  </si>
  <si>
    <t>ĐIỂM DANH</t>
  </si>
  <si>
    <t>Absent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</si>
  <si>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</si>
  <si>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</si>
  <si>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</si>
  <si>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</si>
  <si>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</si>
  <si>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</si>
  <si>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</si>
  <si>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</si>
  <si>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</si>
  <si>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</si>
  <si>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</si>
  <si>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</si>
  <si>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</si>
  <si>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</si>
  <si>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</si>
  <si>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</si>
  <si>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</si>
  <si>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</si>
  <si>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</si>
  <si>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</si>
  <si>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</si>
  <si>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</si>
  <si>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</si>
  <si>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</si>
  <si>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</si>
  <si>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</si>
  <si>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</si>
  <si>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v</t>
  </si>
  <si>
    <t>DANH SÁCH DỰ THI</t>
  </si>
  <si>
    <t>Chữ ký</t>
  </si>
  <si>
    <t>Nguyễn Minh Hiếu</t>
  </si>
  <si>
    <t>Nguyễn Tuấn Khải</t>
  </si>
  <si>
    <t>Hà Nội, ngày    tháng     năm 2023</t>
  </si>
  <si>
    <t>Tut Discussion 4</t>
  </si>
  <si>
    <t>TS. Trịnh Bảo Ngọc</t>
  </si>
  <si>
    <t>Class A Presentation grade</t>
  </si>
  <si>
    <t>Using RUP notation (5%)</t>
  </si>
  <si>
    <t>Using RUP template (5%)</t>
  </si>
  <si>
    <t>Quality of diagram (5%)</t>
  </si>
  <si>
    <t>App/UC quality
(5%)</t>
  </si>
  <si>
    <t>Quality of RD (10%)</t>
  </si>
  <si>
    <t>Quality of Design (15%)</t>
  </si>
  <si>
    <t>Realistic design (15%)</t>
  </si>
  <si>
    <t>Bonus/Penalty point for extra deliverables</t>
  </si>
  <si>
    <t>Topic 1 - G1</t>
  </si>
  <si>
    <t>Topic 1 - G2</t>
  </si>
  <si>
    <t>Topic 2 - G1</t>
  </si>
  <si>
    <t>Topic 2 - G2</t>
  </si>
  <si>
    <t>Be reliable</t>
  </si>
  <si>
    <t>Content (20%)</t>
  </si>
  <si>
    <t>Creativity (15%)</t>
  </si>
  <si>
    <t>Interactive activity (15%)</t>
  </si>
  <si>
    <t>Performance (10%)</t>
  </si>
  <si>
    <t>Topic 3 - G1</t>
  </si>
  <si>
    <t>Topic 3 - G2</t>
  </si>
  <si>
    <t>Topic 4 - G1</t>
  </si>
  <si>
    <t>Topic 4 - G2</t>
  </si>
  <si>
    <t>Topic 5 - G1</t>
  </si>
  <si>
    <t>Topic 5 - G2</t>
  </si>
  <si>
    <t>Topic 6 - G1</t>
  </si>
  <si>
    <t>Topic 6 - G2</t>
  </si>
  <si>
    <t>Topic 7 - G1</t>
  </si>
  <si>
    <t>Topic 7 - G2</t>
  </si>
  <si>
    <t>Topic 8 - G1</t>
  </si>
  <si>
    <t>Topic 8 - G2</t>
  </si>
  <si>
    <t>Topic 9 - G1</t>
  </si>
  <si>
    <t>Topic 9 - G2</t>
  </si>
  <si>
    <t>Topic 10 - G1</t>
  </si>
  <si>
    <t>Topic 10 - G2</t>
  </si>
  <si>
    <t>Review (30%)</t>
  </si>
  <si>
    <t>Second week, Review pts * 150%</t>
  </si>
  <si>
    <t>First week, triple Review pts</t>
  </si>
  <si>
    <t>ID 3</t>
  </si>
  <si>
    <t>ID 4</t>
  </si>
  <si>
    <t>1801040093</t>
  </si>
  <si>
    <t>Đỗ Minh Hoàng</t>
  </si>
  <si>
    <t>8C-18</t>
  </si>
  <si>
    <t>1801040135</t>
  </si>
  <si>
    <t>Trương Hoàng Long</t>
  </si>
  <si>
    <t>1C-18</t>
  </si>
  <si>
    <t>1801040155</t>
  </si>
  <si>
    <t>Phạm Thành Nam</t>
  </si>
  <si>
    <t>2C-18</t>
  </si>
  <si>
    <t>1807010249</t>
  </si>
  <si>
    <t>Đỗ Hoàng Sơn</t>
  </si>
  <si>
    <t>8A-17</t>
  </si>
  <si>
    <t>1901040010</t>
  </si>
  <si>
    <t>Lê Thị Vân Anh</t>
  </si>
  <si>
    <t>7C-19</t>
  </si>
  <si>
    <t>1901040018</t>
  </si>
  <si>
    <t>Nguyễn Việt Anh</t>
  </si>
  <si>
    <t>5C-19</t>
  </si>
  <si>
    <t>1901040208</t>
  </si>
  <si>
    <t>Ngô Thu Thảo</t>
  </si>
  <si>
    <t>6C-19</t>
  </si>
  <si>
    <t>1901040211</t>
  </si>
  <si>
    <t>Lê Quang Thắng</t>
  </si>
  <si>
    <t>4C-19</t>
  </si>
  <si>
    <t>2001040012</t>
  </si>
  <si>
    <t>Đoàn Thiên Bách</t>
  </si>
  <si>
    <t>1C-20</t>
  </si>
  <si>
    <t>2001040029</t>
  </si>
  <si>
    <t>Nguyễn Tiến Đạt</t>
  </si>
  <si>
    <t>7C-20</t>
  </si>
  <si>
    <t>2001040037</t>
  </si>
  <si>
    <t>Lê Quốc Đức</t>
  </si>
  <si>
    <t>2001040042</t>
  </si>
  <si>
    <t>Vương Minh Đức</t>
  </si>
  <si>
    <t>2001040054</t>
  </si>
  <si>
    <t>Hoàng Hà Giang</t>
  </si>
  <si>
    <t>5C-20</t>
  </si>
  <si>
    <t>2001040064</t>
  </si>
  <si>
    <t>Nguyễn Văn Hải</t>
  </si>
  <si>
    <t>2001040072</t>
  </si>
  <si>
    <t>Đỗ Minh Hiếu</t>
  </si>
  <si>
    <t>6C-20</t>
  </si>
  <si>
    <t>2001040073</t>
  </si>
  <si>
    <t>Đỗ Trọng Hiếu</t>
  </si>
  <si>
    <t>2001040076</t>
  </si>
  <si>
    <t>2001040081</t>
  </si>
  <si>
    <t>Nguyễn Minh Hoàng</t>
  </si>
  <si>
    <t>2001040083</t>
  </si>
  <si>
    <t>Thái Quốc Hoàng</t>
  </si>
  <si>
    <t>2001040089</t>
  </si>
  <si>
    <t>Trần Duy Hưng</t>
  </si>
  <si>
    <t>2001040093</t>
  </si>
  <si>
    <t>Nguyễn Lan Hương</t>
  </si>
  <si>
    <t>2001040096</t>
  </si>
  <si>
    <t>Chu Quang Huy</t>
  </si>
  <si>
    <t>2001040101</t>
  </si>
  <si>
    <t>Nguyễn Thị Ngọc Huyền</t>
  </si>
  <si>
    <t>2001040107</t>
  </si>
  <si>
    <t>Đoàn Trung Kiên</t>
  </si>
  <si>
    <t>2001040113</t>
  </si>
  <si>
    <t>Đào Thị Phương Lan</t>
  </si>
  <si>
    <t>2001040125</t>
  </si>
  <si>
    <t>Nguyễn Thị Lụa</t>
  </si>
  <si>
    <t>7C-21</t>
  </si>
  <si>
    <t>2001040135</t>
  </si>
  <si>
    <t>Nguyễn Đức Anh Minh</t>
  </si>
  <si>
    <t>2001040137</t>
  </si>
  <si>
    <t>Phạm Tuấn Minh</t>
  </si>
  <si>
    <t>3C-20</t>
  </si>
  <si>
    <t>2001040141</t>
  </si>
  <si>
    <t>Đỗ Hoàng Nam</t>
  </si>
  <si>
    <t>2001040144</t>
  </si>
  <si>
    <t>2C-20</t>
  </si>
  <si>
    <t>2001040145</t>
  </si>
  <si>
    <t>Trần Duy Hoài Nam</t>
  </si>
  <si>
    <t>2001040146</t>
  </si>
  <si>
    <t>Vũ Đình Thế Nam</t>
  </si>
  <si>
    <t>2001040160</t>
  </si>
  <si>
    <t>Lê Duy Ninh</t>
  </si>
  <si>
    <t>4C-20</t>
  </si>
  <si>
    <t>2001040203</t>
  </si>
  <si>
    <t>Đặng Quang Tiến</t>
  </si>
  <si>
    <t>2001040226</t>
  </si>
  <si>
    <t>Ngô Quang Vinh</t>
  </si>
  <si>
    <t>2101040001</t>
  </si>
  <si>
    <t>Nguyễn Hoàng</t>
  </si>
  <si>
    <t>1701040017</t>
  </si>
  <si>
    <t>Nguyễn Quang Bằng</t>
  </si>
  <si>
    <t>6C-18</t>
  </si>
  <si>
    <t>1801040148</t>
  </si>
  <si>
    <t>Trần Quang Minh</t>
  </si>
  <si>
    <t>5C-18</t>
  </si>
  <si>
    <t>1801040166</t>
  </si>
  <si>
    <t>Bùi Tùng Nhật</t>
  </si>
  <si>
    <t>1801040213</t>
  </si>
  <si>
    <t>Trần Quang Thịnh</t>
  </si>
  <si>
    <t>7C-18</t>
  </si>
  <si>
    <t>1901040032</t>
  </si>
  <si>
    <t>Nguyễn Chí Công</t>
  </si>
  <si>
    <t>1901040083</t>
  </si>
  <si>
    <t>Lê Huy Hoàng</t>
  </si>
  <si>
    <t>3C-19</t>
  </si>
  <si>
    <t>1901040113</t>
  </si>
  <si>
    <t>Vũ An Khánh</t>
  </si>
  <si>
    <t>1901040174</t>
  </si>
  <si>
    <t>Lê Quang Sáng</t>
  </si>
  <si>
    <t>2C-19</t>
  </si>
  <si>
    <t>1901040230</t>
  </si>
  <si>
    <t>Đinh Quốc Trung</t>
  </si>
  <si>
    <t>2001040004</t>
  </si>
  <si>
    <t>Nguyễn Hoàng Đức Anh</t>
  </si>
  <si>
    <t>2001040005</t>
  </si>
  <si>
    <t>Nguyễn Thế Anh</t>
  </si>
  <si>
    <t>2001040009</t>
  </si>
  <si>
    <t>Trần Tiến Anh</t>
  </si>
  <si>
    <t>2001040025</t>
  </si>
  <si>
    <t>Hoàng Công Đạt</t>
  </si>
  <si>
    <t>2001040028</t>
  </si>
  <si>
    <t>2001040031</t>
  </si>
  <si>
    <t>Vũ Thị Diên</t>
  </si>
  <si>
    <t>2001040043</t>
  </si>
  <si>
    <t>Lưu Thị Dung</t>
  </si>
  <si>
    <t>2001040045</t>
  </si>
  <si>
    <t>Vũ Đặng Trung Dũng</t>
  </si>
  <si>
    <t>2001040049</t>
  </si>
  <si>
    <t>Phan Khương Duy</t>
  </si>
  <si>
    <t>2001040056</t>
  </si>
  <si>
    <t>Nguyễn Thế Trường Giang</t>
  </si>
  <si>
    <t>2001040065</t>
  </si>
  <si>
    <t>Phan Thanh Hải</t>
  </si>
  <si>
    <t>2001040071</t>
  </si>
  <si>
    <t>Bùi Minh Hiếu</t>
  </si>
  <si>
    <t>2001040075</t>
  </si>
  <si>
    <t>Hồ Văn Hiếu</t>
  </si>
  <si>
    <t>2001040084</t>
  </si>
  <si>
    <t>Bùi Thị Huế</t>
  </si>
  <si>
    <t>2001040088</t>
  </si>
  <si>
    <t>Nguyễn Viết Hưng</t>
  </si>
  <si>
    <t>2001040095</t>
  </si>
  <si>
    <t>2001040126</t>
  </si>
  <si>
    <t>Hoàng Công Luận</t>
  </si>
  <si>
    <t>2001040162</t>
  </si>
  <si>
    <t>Đoàn Kim Oanh</t>
  </si>
  <si>
    <t>2001040169</t>
  </si>
  <si>
    <t>Đồng Tiến Quân</t>
  </si>
  <si>
    <t>2001040174</t>
  </si>
  <si>
    <t>Đào Ngọc Quang</t>
  </si>
  <si>
    <t>2001040176</t>
  </si>
  <si>
    <t>Phạm Tuấn Quang</t>
  </si>
  <si>
    <t>2001040204</t>
  </si>
  <si>
    <t>Ngô Xuân Minh Tiến</t>
  </si>
  <si>
    <t>2001040213</t>
  </si>
  <si>
    <t>Nguyễn Thành Trung</t>
  </si>
  <si>
    <t>2001040227</t>
  </si>
  <si>
    <t>Đỗ Doãn Vũ</t>
  </si>
  <si>
    <t>2101040038</t>
  </si>
  <si>
    <t>Phạm Linh Chi</t>
  </si>
  <si>
    <t>4C-21</t>
  </si>
  <si>
    <t>2101040052</t>
  </si>
  <si>
    <t>Phạm Lương Đạt</t>
  </si>
  <si>
    <t>1801040020</t>
  </si>
  <si>
    <t>Đỗ Chí Bằng</t>
  </si>
  <si>
    <t>1C-19</t>
  </si>
  <si>
    <t>1801040027</t>
  </si>
  <si>
    <t>Đinh Mạnh Cường</t>
  </si>
  <si>
    <t>1801040210</t>
  </si>
  <si>
    <t>Nguyễn Đức Thắng</t>
  </si>
  <si>
    <t>4C-18</t>
  </si>
  <si>
    <t>1901040017</t>
  </si>
  <si>
    <t>1901040039</t>
  </si>
  <si>
    <t>Nguyễn Văn Duật</t>
  </si>
  <si>
    <t>1901040042</t>
  </si>
  <si>
    <t>Mai Tiến Dũng</t>
  </si>
  <si>
    <t>1901040047</t>
  </si>
  <si>
    <t>Vũ Đình Duy</t>
  </si>
  <si>
    <t>1901040077</t>
  </si>
  <si>
    <t>Ngô Quang Hiếu</t>
  </si>
  <si>
    <t>1901040085</t>
  </si>
  <si>
    <t>Nguyễn Huy Hoàng</t>
  </si>
  <si>
    <t>1901040099</t>
  </si>
  <si>
    <t>Nguyễn Thị Thanh Huyền</t>
  </si>
  <si>
    <t>1901040136</t>
  </si>
  <si>
    <t>Đỗ Hoài Nam</t>
  </si>
  <si>
    <t>1901040140</t>
  </si>
  <si>
    <t>Phạm Hải Nam</t>
  </si>
  <si>
    <t>1901040195</t>
  </si>
  <si>
    <t>Trần Tiến Tùng</t>
  </si>
  <si>
    <t>2001040016</t>
  </si>
  <si>
    <t>Trần Thanh Bình</t>
  </si>
  <si>
    <t>2001040032</t>
  </si>
  <si>
    <t>Trần Thị Bích Diệp</t>
  </si>
  <si>
    <t>2001040061</t>
  </si>
  <si>
    <t>Vương Nguyệt Hà</t>
  </si>
  <si>
    <t>2001040077</t>
  </si>
  <si>
    <t>Nguyễn Văn Hiếu</t>
  </si>
  <si>
    <t>2001040102</t>
  </si>
  <si>
    <t>2001040106</t>
  </si>
  <si>
    <t>Vũ Khắc Khoa</t>
  </si>
  <si>
    <t>2001040110</t>
  </si>
  <si>
    <t>Trần Như Lâm</t>
  </si>
  <si>
    <t>2001040120</t>
  </si>
  <si>
    <t>Nguyễn Thị Mai Linh</t>
  </si>
  <si>
    <t>2001040130</t>
  </si>
  <si>
    <t>Lê Hùng Mạnh</t>
  </si>
  <si>
    <t>2001040132</t>
  </si>
  <si>
    <t>Lương Đức Minh</t>
  </si>
  <si>
    <t>2001040170</t>
  </si>
  <si>
    <t>Hoàng Minh Quân</t>
  </si>
  <si>
    <t>2001040178</t>
  </si>
  <si>
    <t>Nguyễn Thị Tú Quyên</t>
  </si>
  <si>
    <t>2001040188</t>
  </si>
  <si>
    <t>Hoàng Thị Thảo</t>
  </si>
  <si>
    <t>2001040207</t>
  </si>
  <si>
    <t>Trần Trọng Toàn</t>
  </si>
  <si>
    <t>2001040212</t>
  </si>
  <si>
    <t>Đỗ Trí Trung</t>
  </si>
  <si>
    <t>2001040214</t>
  </si>
  <si>
    <t>Trần Duy Trường</t>
  </si>
  <si>
    <t>2001040216</t>
  </si>
  <si>
    <t>Phạm Anh Tú</t>
  </si>
  <si>
    <t>2001040230</t>
  </si>
  <si>
    <t>Nguyễn Đình Vương</t>
  </si>
  <si>
    <t>2101040039</t>
  </si>
  <si>
    <t>Phạm Thị Phương Chi</t>
  </si>
  <si>
    <t>1C-21</t>
  </si>
  <si>
    <t>2101040066</t>
  </si>
  <si>
    <t>Hoàng Thái Dương</t>
  </si>
  <si>
    <t>5C-21</t>
  </si>
  <si>
    <t>2101040127</t>
  </si>
  <si>
    <t>Bùi Tuấn Nam</t>
  </si>
  <si>
    <t>Môn học: PROFESSIONAL ETHICS IN INFORMATION TECHNOLOGY - PIT</t>
  </si>
  <si>
    <t>Học kỳ 2 năm học 2023-2024</t>
  </si>
  <si>
    <t>m</t>
  </si>
  <si>
    <t>Total</t>
  </si>
  <si>
    <t>Demonstrate humility</t>
  </si>
  <si>
    <t>Topic 11 - G1</t>
  </si>
  <si>
    <t>Topic 11 - G2</t>
  </si>
  <si>
    <t>Topic 12 - G1</t>
  </si>
  <si>
    <t>Topic 12 - G2</t>
  </si>
  <si>
    <t>NA</t>
  </si>
  <si>
    <t>Etiquette</t>
  </si>
  <si>
    <t>Consideration</t>
  </si>
  <si>
    <t>Work ethic</t>
  </si>
  <si>
    <t>Accountability</t>
  </si>
  <si>
    <t>Topic 13 - G1</t>
  </si>
  <si>
    <t>Topic 13 - G2</t>
  </si>
  <si>
    <t>Integrity</t>
  </si>
  <si>
    <t>Adaptability</t>
  </si>
  <si>
    <t>Self expression</t>
  </si>
  <si>
    <t>Body language</t>
  </si>
  <si>
    <t>Give and take</t>
  </si>
  <si>
    <t>Problem solving</t>
  </si>
  <si>
    <t>Gratitude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</si>
</sst>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Verdana"/>
      <family val="2"/>
    </font>
    <font>
      <sz val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22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name val="Arial"/>
      <family val="2"/>
      <charset val="163"/>
    </font>
    <font>
      <sz val="9"/>
      <name val="Arial"/>
      <family val="2"/>
      <charset val="163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rgb="FFFF0000"/>
      <name val="Arial"/>
      <family val="2"/>
      <charset val="163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5" fillId="0" borderId="0"/>
    <xf numFmtId="0" fontId="15" fillId="0" borderId="0"/>
  </cellStyleXfs>
  <cellXfs count="12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49" fontId="6" fillId="2" borderId="8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164" fontId="9" fillId="2" borderId="5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9" fillId="4" borderId="6" xfId="0" applyNumberFormat="1" applyFont="1" applyFill="1" applyBorder="1" applyAlignment="1">
      <alignment horizontal="center" vertical="center"/>
    </xf>
    <xf numFmtId="164" fontId="9" fillId="2" borderId="6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0" borderId="0" xfId="0" applyAlignment="1">
      <alignment vertical="top"/>
    </xf>
    <xf numFmtId="0" fontId="0" fillId="6" borderId="11" xfId="0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/>
    <xf numFmtId="9" fontId="0" fillId="0" borderId="0" xfId="0" applyNumberFormat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17" fillId="0" borderId="15" xfId="1" quotePrefix="1" applyFont="1" applyBorder="1" applyAlignment="1">
      <alignment horizontal="center" vertical="center"/>
    </xf>
    <xf numFmtId="0" fontId="17" fillId="0" borderId="15" xfId="1" quotePrefix="1" applyFont="1" applyBorder="1" applyAlignment="1">
      <alignment vertical="center"/>
    </xf>
    <xf numFmtId="164" fontId="17" fillId="0" borderId="15" xfId="1" quotePrefix="1" applyNumberFormat="1" applyFont="1" applyBorder="1" applyAlignment="1">
      <alignment horizontal="center" vertical="center"/>
    </xf>
    <xf numFmtId="0" fontId="17" fillId="0" borderId="10" xfId="1" quotePrefix="1" applyFont="1" applyBorder="1" applyAlignment="1">
      <alignment horizontal="center" vertical="center"/>
    </xf>
    <xf numFmtId="0" fontId="17" fillId="0" borderId="10" xfId="1" quotePrefix="1" applyFont="1" applyBorder="1" applyAlignment="1">
      <alignment vertical="center"/>
    </xf>
    <xf numFmtId="164" fontId="17" fillId="0" borderId="10" xfId="1" quotePrefix="1" applyNumberFormat="1" applyFont="1" applyBorder="1" applyAlignment="1">
      <alignment horizontal="center" vertical="center"/>
    </xf>
    <xf numFmtId="0" fontId="16" fillId="0" borderId="16" xfId="2" quotePrefix="1" applyFont="1" applyBorder="1" applyAlignment="1">
      <alignment horizontal="center"/>
    </xf>
    <xf numFmtId="0" fontId="16" fillId="0" borderId="16" xfId="2" quotePrefix="1" applyFont="1" applyBorder="1"/>
    <xf numFmtId="164" fontId="16" fillId="0" borderId="16" xfId="2" quotePrefix="1" applyNumberFormat="1" applyFont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64" fontId="9" fillId="2" borderId="4" xfId="0" applyNumberFormat="1" applyFont="1" applyFill="1" applyBorder="1" applyAlignment="1">
      <alignment horizontal="center" vertical="center"/>
    </xf>
    <xf numFmtId="164" fontId="17" fillId="0" borderId="16" xfId="1" quotePrefix="1" applyNumberFormat="1" applyFont="1" applyBorder="1" applyAlignment="1">
      <alignment horizontal="center" vertical="center"/>
    </xf>
    <xf numFmtId="164" fontId="12" fillId="2" borderId="5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2" borderId="11" xfId="0" applyFill="1" applyBorder="1" applyAlignment="1">
      <alignment horizontal="left"/>
    </xf>
    <xf numFmtId="0" fontId="18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7" fillId="0" borderId="17" xfId="1" quotePrefix="1" applyFont="1" applyBorder="1" applyAlignment="1">
      <alignment horizontal="center" vertical="center"/>
    </xf>
    <xf numFmtId="0" fontId="17" fillId="0" borderId="17" xfId="1" quotePrefix="1" applyFont="1" applyBorder="1" applyAlignment="1">
      <alignment vertical="center"/>
    </xf>
    <xf numFmtId="164" fontId="17" fillId="0" borderId="17" xfId="1" quotePrefix="1" applyNumberFormat="1" applyFont="1" applyBorder="1" applyAlignment="1">
      <alignment horizontal="center" vertical="center"/>
    </xf>
    <xf numFmtId="0" fontId="17" fillId="7" borderId="17" xfId="1" quotePrefix="1" applyFont="1" applyFill="1" applyBorder="1" applyAlignment="1">
      <alignment horizontal="center" vertical="center"/>
    </xf>
    <xf numFmtId="0" fontId="17" fillId="7" borderId="17" xfId="1" quotePrefix="1" applyFont="1" applyFill="1" applyBorder="1" applyAlignment="1">
      <alignment vertical="center"/>
    </xf>
    <xf numFmtId="164" fontId="17" fillId="7" borderId="17" xfId="1" quotePrefix="1" applyNumberFormat="1" applyFont="1" applyFill="1" applyBorder="1" applyAlignment="1">
      <alignment horizontal="center" vertical="center"/>
    </xf>
    <xf numFmtId="0" fontId="17" fillId="7" borderId="10" xfId="1" quotePrefix="1" applyFont="1" applyFill="1" applyBorder="1" applyAlignment="1">
      <alignment horizontal="center" vertical="center"/>
    </xf>
    <xf numFmtId="0" fontId="17" fillId="7" borderId="10" xfId="1" quotePrefix="1" applyFont="1" applyFill="1" applyBorder="1" applyAlignment="1">
      <alignment vertical="center"/>
    </xf>
    <xf numFmtId="164" fontId="17" fillId="7" borderId="10" xfId="1" quotePrefix="1" applyNumberFormat="1" applyFont="1" applyFill="1" applyBorder="1" applyAlignment="1">
      <alignment horizontal="center" vertical="center"/>
    </xf>
    <xf numFmtId="0" fontId="21" fillId="0" borderId="0" xfId="0" applyFont="1"/>
    <xf numFmtId="0" fontId="0" fillId="0" borderId="0" xfId="0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164" fontId="17" fillId="7" borderId="16" xfId="1" quotePrefix="1" applyNumberFormat="1" applyFont="1" applyFill="1" applyBorder="1" applyAlignment="1">
      <alignment horizontal="center" vertical="center"/>
    </xf>
    <xf numFmtId="164" fontId="9" fillId="7" borderId="5" xfId="0" applyNumberFormat="1" applyFont="1" applyFill="1" applyBorder="1" applyAlignment="1">
      <alignment horizontal="center" vertical="center"/>
    </xf>
    <xf numFmtId="164" fontId="9" fillId="7" borderId="4" xfId="0" applyNumberFormat="1" applyFont="1" applyFill="1" applyBorder="1" applyAlignment="1">
      <alignment horizontal="center" vertical="center"/>
    </xf>
    <xf numFmtId="164" fontId="9" fillId="7" borderId="6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9" fillId="7" borderId="17" xfId="1" quotePrefix="1" applyFont="1" applyFill="1" applyBorder="1" applyAlignment="1">
      <alignment horizontal="center" vertical="center"/>
    </xf>
    <xf numFmtId="0" fontId="9" fillId="7" borderId="17" xfId="1" quotePrefix="1" applyFont="1" applyFill="1" applyBorder="1" applyAlignment="1">
      <alignment vertical="center"/>
    </xf>
    <xf numFmtId="164" fontId="9" fillId="7" borderId="17" xfId="1" quotePrefix="1" applyNumberFormat="1" applyFont="1" applyFill="1" applyBorder="1" applyAlignment="1">
      <alignment horizontal="center" vertical="center"/>
    </xf>
    <xf numFmtId="164" fontId="9" fillId="7" borderId="16" xfId="1" quotePrefix="1" applyNumberFormat="1" applyFont="1" applyFill="1" applyBorder="1" applyAlignment="1">
      <alignment horizontal="center" vertical="center"/>
    </xf>
    <xf numFmtId="20" fontId="0" fillId="0" borderId="30" xfId="0" applyNumberFormat="1" applyBorder="1" applyAlignment="1">
      <alignment horizontal="center"/>
    </xf>
    <xf numFmtId="0" fontId="22" fillId="7" borderId="17" xfId="1" quotePrefix="1" applyFont="1" applyFill="1" applyBorder="1" applyAlignment="1">
      <alignment horizontal="center" vertical="center"/>
    </xf>
    <xf numFmtId="0" fontId="22" fillId="7" borderId="17" xfId="1" quotePrefix="1" applyFont="1" applyFill="1" applyBorder="1" applyAlignment="1">
      <alignment vertical="center"/>
    </xf>
    <xf numFmtId="0" fontId="23" fillId="5" borderId="11" xfId="0" applyFont="1" applyFill="1" applyBorder="1"/>
    <xf numFmtId="0" fontId="9" fillId="8" borderId="5" xfId="0" applyFont="1" applyFill="1" applyBorder="1" applyAlignment="1">
      <alignment horizontal="center" vertical="center"/>
    </xf>
    <xf numFmtId="0" fontId="22" fillId="0" borderId="10" xfId="1" quotePrefix="1" applyFont="1" applyBorder="1" applyAlignment="1">
      <alignment vertical="center"/>
    </xf>
    <xf numFmtId="0" fontId="10" fillId="5" borderId="32" xfId="0" applyFont="1" applyFill="1" applyBorder="1" applyAlignment="1">
      <alignment horizontal="center" vertical="center"/>
    </xf>
    <xf numFmtId="0" fontId="10" fillId="5" borderId="33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indent="2"/>
    </xf>
    <xf numFmtId="0" fontId="1" fillId="2" borderId="0" xfId="0" applyFont="1" applyFill="1" applyAlignment="1">
      <alignment horizontal="left" indent="2"/>
    </xf>
    <xf numFmtId="0" fontId="1" fillId="2" borderId="0" xfId="0" applyFont="1" applyFill="1" applyAlignment="1">
      <alignment horizontal="left" vertical="center" indent="2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6" borderId="18" xfId="0" applyNumberFormat="1" applyFill="1" applyBorder="1" applyAlignment="1">
      <alignment horizontal="center" vertical="top" wrapText="1"/>
    </xf>
    <xf numFmtId="49" fontId="0" fillId="6" borderId="19" xfId="0" applyNumberFormat="1" applyFill="1" applyBorder="1" applyAlignment="1">
      <alignment horizontal="center" vertical="top" wrapText="1"/>
    </xf>
    <xf numFmtId="49" fontId="0" fillId="6" borderId="20" xfId="0" applyNumberFormat="1" applyFill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</cellXfs>
  <cellStyles count="3">
    <cellStyle name="Normal" xfId="0" builtinId="0"/>
    <cellStyle name="Normal 3" xfId="1" xr:uid="{00000000-0005-0000-0000-000001000000}"/>
    <cellStyle name="Normal 5" xfId="2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4.xml"/><Relationship Id="rId21" Type="http://schemas.microsoft.com/office/2017/10/relationships/person" Target="persons/person9.xml"/><Relationship Id="rId42" Type="http://schemas.microsoft.com/office/2017/10/relationships/person" Target="persons/person26.xml"/><Relationship Id="rId47" Type="http://schemas.microsoft.com/office/2017/10/relationships/person" Target="persons/person29.xml"/><Relationship Id="rId63" Type="http://schemas.microsoft.com/office/2017/10/relationships/person" Target="persons/person47.xml"/><Relationship Id="rId68" Type="http://schemas.microsoft.com/office/2017/10/relationships/person" Target="persons/person52.xml"/><Relationship Id="rId84" Type="http://schemas.microsoft.com/office/2017/10/relationships/person" Target="persons/person68.xml"/><Relationship Id="rId89" Type="http://schemas.microsoft.com/office/2017/10/relationships/person" Target="persons/person73.xml"/><Relationship Id="rId16" Type="http://schemas.microsoft.com/office/2017/10/relationships/person" Target="persons/person4.xml"/><Relationship Id="rId11" Type="http://schemas.openxmlformats.org/officeDocument/2006/relationships/calcChain" Target="calcChain.xml"/><Relationship Id="rId32" Type="http://schemas.microsoft.com/office/2017/10/relationships/person" Target="persons/person3.xml"/><Relationship Id="rId37" Type="http://schemas.microsoft.com/office/2017/10/relationships/person" Target="persons/person22.xml"/><Relationship Id="rId53" Type="http://schemas.microsoft.com/office/2017/10/relationships/person" Target="persons/person36.xml"/><Relationship Id="rId58" Type="http://schemas.microsoft.com/office/2017/10/relationships/person" Target="persons/person40.xml"/><Relationship Id="rId74" Type="http://schemas.microsoft.com/office/2017/10/relationships/person" Target="persons/person57.xml"/><Relationship Id="rId79" Type="http://schemas.microsoft.com/office/2017/10/relationships/person" Target="persons/person62.xml"/><Relationship Id="rId102" Type="http://schemas.microsoft.com/office/2017/10/relationships/person" Target="persons/person85.xml"/><Relationship Id="rId5" Type="http://schemas.openxmlformats.org/officeDocument/2006/relationships/worksheet" Target="worksheets/sheet5.xml"/><Relationship Id="rId90" Type="http://schemas.microsoft.com/office/2017/10/relationships/person" Target="persons/person74.xml"/><Relationship Id="rId95" Type="http://schemas.microsoft.com/office/2017/10/relationships/person" Target="persons/person78.xml"/><Relationship Id="rId48" Type="http://schemas.microsoft.com/office/2017/10/relationships/person" Target="persons/person34.xml"/><Relationship Id="rId43" Type="http://schemas.microsoft.com/office/2017/10/relationships/person" Target="persons/person31.xml"/><Relationship Id="rId27" Type="http://schemas.microsoft.com/office/2017/10/relationships/person" Target="persons/person0.xml"/><Relationship Id="rId22" Type="http://schemas.microsoft.com/office/2017/10/relationships/person" Target="persons/person11.xml"/><Relationship Id="rId64" Type="http://schemas.microsoft.com/office/2017/10/relationships/person" Target="persons/person48.xml"/><Relationship Id="rId69" Type="http://schemas.microsoft.com/office/2017/10/relationships/person" Target="persons/person53.xml"/><Relationship Id="rId80" Type="http://schemas.microsoft.com/office/2017/10/relationships/person" Target="persons/person64.xml"/><Relationship Id="rId85" Type="http://schemas.microsoft.com/office/2017/10/relationships/person" Target="persons/person69.xml"/><Relationship Id="rId12" Type="http://schemas.openxmlformats.org/officeDocument/2006/relationships/customXml" Target="../customXml/item1.xml"/><Relationship Id="rId46" Type="http://schemas.microsoft.com/office/2017/10/relationships/person" Target="persons/person30.xml"/><Relationship Id="rId17" Type="http://schemas.microsoft.com/office/2017/10/relationships/person" Target="persons/person5.xml"/><Relationship Id="rId25" Type="http://schemas.microsoft.com/office/2017/10/relationships/person" Target="persons/person13.xml"/><Relationship Id="rId33" Type="http://schemas.microsoft.com/office/2017/10/relationships/person" Target="persons/person18.xml"/><Relationship Id="rId38" Type="http://schemas.microsoft.com/office/2017/10/relationships/person" Target="persons/person1.xml"/><Relationship Id="rId59" Type="http://schemas.microsoft.com/office/2017/10/relationships/person" Target="persons/person43.xml"/><Relationship Id="rId67" Type="http://schemas.microsoft.com/office/2017/10/relationships/person" Target="persons/person51.xml"/><Relationship Id="rId54" Type="http://schemas.microsoft.com/office/2017/10/relationships/person" Target="persons/person39.xml"/><Relationship Id="rId20" Type="http://schemas.microsoft.com/office/2017/10/relationships/person" Target="persons/person7.xml"/><Relationship Id="rId41" Type="http://schemas.microsoft.com/office/2017/10/relationships/person" Target="persons/person24.xml"/><Relationship Id="rId62" Type="http://schemas.microsoft.com/office/2017/10/relationships/person" Target="persons/person46.xml"/><Relationship Id="rId70" Type="http://schemas.microsoft.com/office/2017/10/relationships/person" Target="persons/person54.xml"/><Relationship Id="rId75" Type="http://schemas.microsoft.com/office/2017/10/relationships/person" Target="persons/person59.xml"/><Relationship Id="rId83" Type="http://schemas.microsoft.com/office/2017/10/relationships/person" Target="persons/person67.xml"/><Relationship Id="rId88" Type="http://schemas.microsoft.com/office/2017/10/relationships/person" Target="persons/person70.xml"/><Relationship Id="rId91" Type="http://schemas.microsoft.com/office/2017/10/relationships/person" Target="persons/person75.xml"/><Relationship Id="rId96" Type="http://schemas.microsoft.com/office/2017/10/relationships/person" Target="persons/person8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7" Type="http://schemas.microsoft.com/office/2017/10/relationships/person" Target="persons/person41.xml"/><Relationship Id="rId28" Type="http://schemas.microsoft.com/office/2017/10/relationships/person" Target="persons/person2.xml"/><Relationship Id="rId23" Type="http://schemas.microsoft.com/office/2017/10/relationships/person" Target="persons/person10.xml"/><Relationship Id="rId36" Type="http://schemas.microsoft.com/office/2017/10/relationships/person" Target="persons/person20.xml"/><Relationship Id="rId49" Type="http://schemas.microsoft.com/office/2017/10/relationships/person" Target="persons/person32.xml"/><Relationship Id="rId10" Type="http://schemas.microsoft.com/office/2017/10/relationships/person" Target="persons/person.xml"/><Relationship Id="rId94" Type="http://schemas.microsoft.com/office/2017/10/relationships/person" Target="persons/person79.xml"/><Relationship Id="rId86" Type="http://schemas.microsoft.com/office/2017/10/relationships/person" Target="persons/person72.xml"/><Relationship Id="rId81" Type="http://schemas.microsoft.com/office/2017/10/relationships/person" Target="persons/person66.xml"/><Relationship Id="rId78" Type="http://schemas.microsoft.com/office/2017/10/relationships/person" Target="persons/person63.xml"/><Relationship Id="rId73" Type="http://schemas.microsoft.com/office/2017/10/relationships/person" Target="persons/person58.xml"/><Relationship Id="rId65" Type="http://schemas.microsoft.com/office/2017/10/relationships/person" Target="persons/person50.xml"/><Relationship Id="rId60" Type="http://schemas.microsoft.com/office/2017/10/relationships/person" Target="persons/person45.xml"/><Relationship Id="rId31" Type="http://schemas.microsoft.com/office/2017/10/relationships/person" Target="persons/person16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99" Type="http://schemas.microsoft.com/office/2017/10/relationships/person" Target="persons/person81.xml"/><Relationship Id="rId101" Type="http://schemas.microsoft.com/office/2017/10/relationships/person" Target="persons/person83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microsoft.com/office/2017/10/relationships/person" Target="persons/person6.xml"/><Relationship Id="rId39" Type="http://schemas.microsoft.com/office/2017/10/relationships/person" Target="persons/person23.xml"/><Relationship Id="rId97" Type="http://schemas.microsoft.com/office/2017/10/relationships/person" Target="persons/person86.xml"/><Relationship Id="rId76" Type="http://schemas.microsoft.com/office/2017/10/relationships/person" Target="persons/person61.xml"/><Relationship Id="rId34" Type="http://schemas.microsoft.com/office/2017/10/relationships/person" Target="persons/person19.xml"/><Relationship Id="rId50" Type="http://schemas.microsoft.com/office/2017/10/relationships/person" Target="persons/person33.xml"/><Relationship Id="rId55" Type="http://schemas.microsoft.com/office/2017/10/relationships/person" Target="persons/person38.xml"/><Relationship Id="rId7" Type="http://schemas.openxmlformats.org/officeDocument/2006/relationships/theme" Target="theme/theme1.xml"/><Relationship Id="rId92" Type="http://schemas.microsoft.com/office/2017/10/relationships/person" Target="persons/person77.xml"/><Relationship Id="rId71" Type="http://schemas.microsoft.com/office/2017/10/relationships/person" Target="persons/person55.xml"/><Relationship Id="rId2" Type="http://schemas.openxmlformats.org/officeDocument/2006/relationships/worksheet" Target="worksheets/sheet2.xml"/><Relationship Id="rId29" Type="http://schemas.microsoft.com/office/2017/10/relationships/person" Target="persons/person15.xml"/><Relationship Id="rId87" Type="http://schemas.microsoft.com/office/2017/10/relationships/person" Target="persons/person71.xml"/><Relationship Id="rId40" Type="http://schemas.microsoft.com/office/2017/10/relationships/person" Target="persons/person25.xml"/><Relationship Id="rId24" Type="http://schemas.microsoft.com/office/2017/10/relationships/person" Target="persons/person12.xml"/><Relationship Id="rId45" Type="http://schemas.microsoft.com/office/2017/10/relationships/person" Target="persons/person28.xml"/><Relationship Id="rId66" Type="http://schemas.microsoft.com/office/2017/10/relationships/person" Target="persons/person49.xml"/><Relationship Id="rId61" Type="http://schemas.microsoft.com/office/2017/10/relationships/person" Target="persons/person44.xml"/><Relationship Id="rId82" Type="http://schemas.microsoft.com/office/2017/10/relationships/person" Target="persons/person65.xml"/><Relationship Id="rId19" Type="http://schemas.microsoft.com/office/2017/10/relationships/person" Target="persons/person8.xml"/><Relationship Id="rId14" Type="http://schemas.openxmlformats.org/officeDocument/2006/relationships/customXml" Target="../customXml/item3.xml"/><Relationship Id="rId100" Type="http://schemas.microsoft.com/office/2017/10/relationships/person" Target="persons/person84.xml"/><Relationship Id="rId56" Type="http://schemas.microsoft.com/office/2017/10/relationships/person" Target="persons/person42.xml"/><Relationship Id="rId35" Type="http://schemas.microsoft.com/office/2017/10/relationships/person" Target="persons/person21.xml"/><Relationship Id="rId30" Type="http://schemas.microsoft.com/office/2017/10/relationships/person" Target="persons/person17.xml"/><Relationship Id="rId77" Type="http://schemas.microsoft.com/office/2017/10/relationships/person" Target="persons/person60.xml"/><Relationship Id="rId8" Type="http://schemas.openxmlformats.org/officeDocument/2006/relationships/styles" Target="styles.xml"/><Relationship Id="rId98" Type="http://schemas.microsoft.com/office/2017/10/relationships/person" Target="persons/person82.xml"/><Relationship Id="rId51" Type="http://schemas.microsoft.com/office/2017/10/relationships/person" Target="persons/person37.xml"/><Relationship Id="rId72" Type="http://schemas.microsoft.com/office/2017/10/relationships/person" Target="persons/person56.xml"/><Relationship Id="rId93" Type="http://schemas.microsoft.com/office/2017/10/relationships/person" Target="persons/person76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152400</xdr:colOff>
      <xdr:row>3</xdr:row>
      <xdr:rowOff>57150</xdr:rowOff>
    </xdr:to>
    <xdr:pic>
      <xdr:nvPicPr>
        <xdr:cNvPr id="2" name="Picture 2" descr="H:\LOGO-NXV\Hai__090908__02_1_den.jpg">
          <a:extLst>
            <a:ext uri="{FF2B5EF4-FFF2-40B4-BE49-F238E27FC236}">
              <a16:creationId xmlns:a16="http://schemas.microsoft.com/office/drawing/2014/main" id="{29D02B9F-3A57-40AB-896B-2A6711D1C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2875"/>
          <a:ext cx="4667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152400</xdr:colOff>
      <xdr:row>3</xdr:row>
      <xdr:rowOff>57150</xdr:rowOff>
    </xdr:to>
    <xdr:pic>
      <xdr:nvPicPr>
        <xdr:cNvPr id="2" name="Picture 2" descr="H:\LOGO-NXV\Hai__090908__02_1_den.jpg">
          <a:extLst>
            <a:ext uri="{FF2B5EF4-FFF2-40B4-BE49-F238E27FC236}">
              <a16:creationId xmlns:a16="http://schemas.microsoft.com/office/drawing/2014/main" id="{B14B3653-A0EE-4C2A-8D6A-151B92237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2875"/>
          <a:ext cx="4667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152400</xdr:colOff>
      <xdr:row>3</xdr:row>
      <xdr:rowOff>57150</xdr:rowOff>
    </xdr:to>
    <xdr:pic>
      <xdr:nvPicPr>
        <xdr:cNvPr id="2" name="Picture 2" descr="H:\LOGO-NXV\Hai__090908__02_1_den.jpg">
          <a:extLst>
            <a:ext uri="{FF2B5EF4-FFF2-40B4-BE49-F238E27FC236}">
              <a16:creationId xmlns:a16="http://schemas.microsoft.com/office/drawing/2014/main" id="{BC459322-1EB9-4D7A-B71D-AB6FD353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2875"/>
          <a:ext cx="4667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152400</xdr:colOff>
      <xdr:row>3</xdr:row>
      <xdr:rowOff>57150</xdr:rowOff>
    </xdr:to>
    <xdr:pic>
      <xdr:nvPicPr>
        <xdr:cNvPr id="2" name="Picture 2" descr="H:\LOGO-NXV\Hai__090908__02_1_den.jpg">
          <a:extLst>
            <a:ext uri="{FF2B5EF4-FFF2-40B4-BE49-F238E27FC236}">
              <a16:creationId xmlns:a16="http://schemas.microsoft.com/office/drawing/2014/main" id="{E6B34109-4CC9-4B45-AC5B-660C3487C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2875"/>
          <a:ext cx="4667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24"/>
  <sheetViews>
    <sheetView workbookViewId="0">
      <selection activeCell="H11" sqref="H11"/>
    </sheetView>
  </sheetViews>
  <sheetFormatPr defaultRowHeight="13.2" x14ac:dyDescent="0.25"/>
  <cols>
    <col min="1" max="1" width="2.6640625" style="1" customWidth="1"/>
    <col min="2" max="2" width="4.6640625" style="12" customWidth="1"/>
    <col min="3" max="3" width="12.6640625" style="1" customWidth="1"/>
    <col min="4" max="4" width="20.44140625" style="1" bestFit="1" customWidth="1"/>
    <col min="5" max="5" width="7.6640625" style="1" customWidth="1"/>
    <col min="6" max="6" width="7.88671875" style="1" customWidth="1"/>
    <col min="7" max="7" width="7.88671875" style="13" customWidth="1"/>
    <col min="8" max="8" width="9.6640625" style="13" bestFit="1" customWidth="1"/>
    <col min="9" max="9" width="11.44140625" style="13" customWidth="1"/>
    <col min="10" max="10" width="12.44140625" style="13" customWidth="1"/>
    <col min="11" max="11" width="0" style="1" hidden="1" customWidth="1"/>
    <col min="12" max="253" width="9.109375" style="1"/>
    <col min="254" max="254" width="2.6640625" style="1" customWidth="1"/>
    <col min="255" max="255" width="4.6640625" style="1" customWidth="1"/>
    <col min="256" max="256" width="12.6640625" style="1" customWidth="1"/>
    <col min="257" max="257" width="21.33203125" style="1" customWidth="1"/>
    <col min="258" max="258" width="7.6640625" style="1" customWidth="1"/>
    <col min="259" max="259" width="14" style="1" bestFit="1" customWidth="1"/>
    <col min="260" max="260" width="13.88671875" style="1" bestFit="1" customWidth="1"/>
    <col min="261" max="262" width="10.6640625" style="1" customWidth="1"/>
    <col min="263" max="509" width="9.109375" style="1"/>
    <col min="510" max="510" width="2.6640625" style="1" customWidth="1"/>
    <col min="511" max="511" width="4.6640625" style="1" customWidth="1"/>
    <col min="512" max="512" width="12.6640625" style="1" customWidth="1"/>
    <col min="513" max="513" width="21.33203125" style="1" customWidth="1"/>
    <col min="514" max="514" width="7.6640625" style="1" customWidth="1"/>
    <col min="515" max="515" width="14" style="1" bestFit="1" customWidth="1"/>
    <col min="516" max="516" width="13.88671875" style="1" bestFit="1" customWidth="1"/>
    <col min="517" max="518" width="10.6640625" style="1" customWidth="1"/>
    <col min="519" max="765" width="9.109375" style="1"/>
    <col min="766" max="766" width="2.6640625" style="1" customWidth="1"/>
    <col min="767" max="767" width="4.6640625" style="1" customWidth="1"/>
    <col min="768" max="768" width="12.6640625" style="1" customWidth="1"/>
    <col min="769" max="769" width="21.33203125" style="1" customWidth="1"/>
    <col min="770" max="770" width="7.6640625" style="1" customWidth="1"/>
    <col min="771" max="771" width="14" style="1" bestFit="1" customWidth="1"/>
    <col min="772" max="772" width="13.88671875" style="1" bestFit="1" customWidth="1"/>
    <col min="773" max="774" width="10.6640625" style="1" customWidth="1"/>
    <col min="775" max="1021" width="9.109375" style="1"/>
    <col min="1022" max="1022" width="2.6640625" style="1" customWidth="1"/>
    <col min="1023" max="1023" width="4.6640625" style="1" customWidth="1"/>
    <col min="1024" max="1024" width="12.6640625" style="1" customWidth="1"/>
    <col min="1025" max="1025" width="21.33203125" style="1" customWidth="1"/>
    <col min="1026" max="1026" width="7.6640625" style="1" customWidth="1"/>
    <col min="1027" max="1027" width="14" style="1" bestFit="1" customWidth="1"/>
    <col min="1028" max="1028" width="13.88671875" style="1" bestFit="1" customWidth="1"/>
    <col min="1029" max="1030" width="10.6640625" style="1" customWidth="1"/>
    <col min="1031" max="1277" width="9.109375" style="1"/>
    <col min="1278" max="1278" width="2.6640625" style="1" customWidth="1"/>
    <col min="1279" max="1279" width="4.6640625" style="1" customWidth="1"/>
    <col min="1280" max="1280" width="12.6640625" style="1" customWidth="1"/>
    <col min="1281" max="1281" width="21.33203125" style="1" customWidth="1"/>
    <col min="1282" max="1282" width="7.6640625" style="1" customWidth="1"/>
    <col min="1283" max="1283" width="14" style="1" bestFit="1" customWidth="1"/>
    <col min="1284" max="1284" width="13.88671875" style="1" bestFit="1" customWidth="1"/>
    <col min="1285" max="1286" width="10.6640625" style="1" customWidth="1"/>
    <col min="1287" max="1533" width="9.109375" style="1"/>
    <col min="1534" max="1534" width="2.6640625" style="1" customWidth="1"/>
    <col min="1535" max="1535" width="4.6640625" style="1" customWidth="1"/>
    <col min="1536" max="1536" width="12.6640625" style="1" customWidth="1"/>
    <col min="1537" max="1537" width="21.33203125" style="1" customWidth="1"/>
    <col min="1538" max="1538" width="7.6640625" style="1" customWidth="1"/>
    <col min="1539" max="1539" width="14" style="1" bestFit="1" customWidth="1"/>
    <col min="1540" max="1540" width="13.88671875" style="1" bestFit="1" customWidth="1"/>
    <col min="1541" max="1542" width="10.6640625" style="1" customWidth="1"/>
    <col min="1543" max="1789" width="9.109375" style="1"/>
    <col min="1790" max="1790" width="2.6640625" style="1" customWidth="1"/>
    <col min="1791" max="1791" width="4.6640625" style="1" customWidth="1"/>
    <col min="1792" max="1792" width="12.6640625" style="1" customWidth="1"/>
    <col min="1793" max="1793" width="21.33203125" style="1" customWidth="1"/>
    <col min="1794" max="1794" width="7.6640625" style="1" customWidth="1"/>
    <col min="1795" max="1795" width="14" style="1" bestFit="1" customWidth="1"/>
    <col min="1796" max="1796" width="13.88671875" style="1" bestFit="1" customWidth="1"/>
    <col min="1797" max="1798" width="10.6640625" style="1" customWidth="1"/>
    <col min="1799" max="2045" width="9.109375" style="1"/>
    <col min="2046" max="2046" width="2.6640625" style="1" customWidth="1"/>
    <col min="2047" max="2047" width="4.6640625" style="1" customWidth="1"/>
    <col min="2048" max="2048" width="12.6640625" style="1" customWidth="1"/>
    <col min="2049" max="2049" width="21.33203125" style="1" customWidth="1"/>
    <col min="2050" max="2050" width="7.6640625" style="1" customWidth="1"/>
    <col min="2051" max="2051" width="14" style="1" bestFit="1" customWidth="1"/>
    <col min="2052" max="2052" width="13.88671875" style="1" bestFit="1" customWidth="1"/>
    <col min="2053" max="2054" width="10.6640625" style="1" customWidth="1"/>
    <col min="2055" max="2301" width="9.109375" style="1"/>
    <col min="2302" max="2302" width="2.6640625" style="1" customWidth="1"/>
    <col min="2303" max="2303" width="4.6640625" style="1" customWidth="1"/>
    <col min="2304" max="2304" width="12.6640625" style="1" customWidth="1"/>
    <col min="2305" max="2305" width="21.33203125" style="1" customWidth="1"/>
    <col min="2306" max="2306" width="7.6640625" style="1" customWidth="1"/>
    <col min="2307" max="2307" width="14" style="1" bestFit="1" customWidth="1"/>
    <col min="2308" max="2308" width="13.88671875" style="1" bestFit="1" customWidth="1"/>
    <col min="2309" max="2310" width="10.6640625" style="1" customWidth="1"/>
    <col min="2311" max="2557" width="9.109375" style="1"/>
    <col min="2558" max="2558" width="2.6640625" style="1" customWidth="1"/>
    <col min="2559" max="2559" width="4.6640625" style="1" customWidth="1"/>
    <col min="2560" max="2560" width="12.6640625" style="1" customWidth="1"/>
    <col min="2561" max="2561" width="21.33203125" style="1" customWidth="1"/>
    <col min="2562" max="2562" width="7.6640625" style="1" customWidth="1"/>
    <col min="2563" max="2563" width="14" style="1" bestFit="1" customWidth="1"/>
    <col min="2564" max="2564" width="13.88671875" style="1" bestFit="1" customWidth="1"/>
    <col min="2565" max="2566" width="10.6640625" style="1" customWidth="1"/>
    <col min="2567" max="2813" width="9.109375" style="1"/>
    <col min="2814" max="2814" width="2.6640625" style="1" customWidth="1"/>
    <col min="2815" max="2815" width="4.6640625" style="1" customWidth="1"/>
    <col min="2816" max="2816" width="12.6640625" style="1" customWidth="1"/>
    <col min="2817" max="2817" width="21.33203125" style="1" customWidth="1"/>
    <col min="2818" max="2818" width="7.6640625" style="1" customWidth="1"/>
    <col min="2819" max="2819" width="14" style="1" bestFit="1" customWidth="1"/>
    <col min="2820" max="2820" width="13.88671875" style="1" bestFit="1" customWidth="1"/>
    <col min="2821" max="2822" width="10.6640625" style="1" customWidth="1"/>
    <col min="2823" max="3069" width="9.109375" style="1"/>
    <col min="3070" max="3070" width="2.6640625" style="1" customWidth="1"/>
    <col min="3071" max="3071" width="4.6640625" style="1" customWidth="1"/>
    <col min="3072" max="3072" width="12.6640625" style="1" customWidth="1"/>
    <col min="3073" max="3073" width="21.33203125" style="1" customWidth="1"/>
    <col min="3074" max="3074" width="7.6640625" style="1" customWidth="1"/>
    <col min="3075" max="3075" width="14" style="1" bestFit="1" customWidth="1"/>
    <col min="3076" max="3076" width="13.88671875" style="1" bestFit="1" customWidth="1"/>
    <col min="3077" max="3078" width="10.6640625" style="1" customWidth="1"/>
    <col min="3079" max="3325" width="9.109375" style="1"/>
    <col min="3326" max="3326" width="2.6640625" style="1" customWidth="1"/>
    <col min="3327" max="3327" width="4.6640625" style="1" customWidth="1"/>
    <col min="3328" max="3328" width="12.6640625" style="1" customWidth="1"/>
    <col min="3329" max="3329" width="21.33203125" style="1" customWidth="1"/>
    <col min="3330" max="3330" width="7.6640625" style="1" customWidth="1"/>
    <col min="3331" max="3331" width="14" style="1" bestFit="1" customWidth="1"/>
    <col min="3332" max="3332" width="13.88671875" style="1" bestFit="1" customWidth="1"/>
    <col min="3333" max="3334" width="10.6640625" style="1" customWidth="1"/>
    <col min="3335" max="3581" width="9.109375" style="1"/>
    <col min="3582" max="3582" width="2.6640625" style="1" customWidth="1"/>
    <col min="3583" max="3583" width="4.6640625" style="1" customWidth="1"/>
    <col min="3584" max="3584" width="12.6640625" style="1" customWidth="1"/>
    <col min="3585" max="3585" width="21.33203125" style="1" customWidth="1"/>
    <col min="3586" max="3586" width="7.6640625" style="1" customWidth="1"/>
    <col min="3587" max="3587" width="14" style="1" bestFit="1" customWidth="1"/>
    <col min="3588" max="3588" width="13.88671875" style="1" bestFit="1" customWidth="1"/>
    <col min="3589" max="3590" width="10.6640625" style="1" customWidth="1"/>
    <col min="3591" max="3837" width="9.109375" style="1"/>
    <col min="3838" max="3838" width="2.6640625" style="1" customWidth="1"/>
    <col min="3839" max="3839" width="4.6640625" style="1" customWidth="1"/>
    <col min="3840" max="3840" width="12.6640625" style="1" customWidth="1"/>
    <col min="3841" max="3841" width="21.33203125" style="1" customWidth="1"/>
    <col min="3842" max="3842" width="7.6640625" style="1" customWidth="1"/>
    <col min="3843" max="3843" width="14" style="1" bestFit="1" customWidth="1"/>
    <col min="3844" max="3844" width="13.88671875" style="1" bestFit="1" customWidth="1"/>
    <col min="3845" max="3846" width="10.6640625" style="1" customWidth="1"/>
    <col min="3847" max="4093" width="9.109375" style="1"/>
    <col min="4094" max="4094" width="2.6640625" style="1" customWidth="1"/>
    <col min="4095" max="4095" width="4.6640625" style="1" customWidth="1"/>
    <col min="4096" max="4096" width="12.6640625" style="1" customWidth="1"/>
    <col min="4097" max="4097" width="21.33203125" style="1" customWidth="1"/>
    <col min="4098" max="4098" width="7.6640625" style="1" customWidth="1"/>
    <col min="4099" max="4099" width="14" style="1" bestFit="1" customWidth="1"/>
    <col min="4100" max="4100" width="13.88671875" style="1" bestFit="1" customWidth="1"/>
    <col min="4101" max="4102" width="10.6640625" style="1" customWidth="1"/>
    <col min="4103" max="4349" width="9.109375" style="1"/>
    <col min="4350" max="4350" width="2.6640625" style="1" customWidth="1"/>
    <col min="4351" max="4351" width="4.6640625" style="1" customWidth="1"/>
    <col min="4352" max="4352" width="12.6640625" style="1" customWidth="1"/>
    <col min="4353" max="4353" width="21.33203125" style="1" customWidth="1"/>
    <col min="4354" max="4354" width="7.6640625" style="1" customWidth="1"/>
    <col min="4355" max="4355" width="14" style="1" bestFit="1" customWidth="1"/>
    <col min="4356" max="4356" width="13.88671875" style="1" bestFit="1" customWidth="1"/>
    <col min="4357" max="4358" width="10.6640625" style="1" customWidth="1"/>
    <col min="4359" max="4605" width="9.109375" style="1"/>
    <col min="4606" max="4606" width="2.6640625" style="1" customWidth="1"/>
    <col min="4607" max="4607" width="4.6640625" style="1" customWidth="1"/>
    <col min="4608" max="4608" width="12.6640625" style="1" customWidth="1"/>
    <col min="4609" max="4609" width="21.33203125" style="1" customWidth="1"/>
    <col min="4610" max="4610" width="7.6640625" style="1" customWidth="1"/>
    <col min="4611" max="4611" width="14" style="1" bestFit="1" customWidth="1"/>
    <col min="4612" max="4612" width="13.88671875" style="1" bestFit="1" customWidth="1"/>
    <col min="4613" max="4614" width="10.6640625" style="1" customWidth="1"/>
    <col min="4615" max="4861" width="9.109375" style="1"/>
    <col min="4862" max="4862" width="2.6640625" style="1" customWidth="1"/>
    <col min="4863" max="4863" width="4.6640625" style="1" customWidth="1"/>
    <col min="4864" max="4864" width="12.6640625" style="1" customWidth="1"/>
    <col min="4865" max="4865" width="21.33203125" style="1" customWidth="1"/>
    <col min="4866" max="4866" width="7.6640625" style="1" customWidth="1"/>
    <col min="4867" max="4867" width="14" style="1" bestFit="1" customWidth="1"/>
    <col min="4868" max="4868" width="13.88671875" style="1" bestFit="1" customWidth="1"/>
    <col min="4869" max="4870" width="10.6640625" style="1" customWidth="1"/>
    <col min="4871" max="5117" width="9.109375" style="1"/>
    <col min="5118" max="5118" width="2.6640625" style="1" customWidth="1"/>
    <col min="5119" max="5119" width="4.6640625" style="1" customWidth="1"/>
    <col min="5120" max="5120" width="12.6640625" style="1" customWidth="1"/>
    <col min="5121" max="5121" width="21.33203125" style="1" customWidth="1"/>
    <col min="5122" max="5122" width="7.6640625" style="1" customWidth="1"/>
    <col min="5123" max="5123" width="14" style="1" bestFit="1" customWidth="1"/>
    <col min="5124" max="5124" width="13.88671875" style="1" bestFit="1" customWidth="1"/>
    <col min="5125" max="5126" width="10.6640625" style="1" customWidth="1"/>
    <col min="5127" max="5373" width="9.109375" style="1"/>
    <col min="5374" max="5374" width="2.6640625" style="1" customWidth="1"/>
    <col min="5375" max="5375" width="4.6640625" style="1" customWidth="1"/>
    <col min="5376" max="5376" width="12.6640625" style="1" customWidth="1"/>
    <col min="5377" max="5377" width="21.33203125" style="1" customWidth="1"/>
    <col min="5378" max="5378" width="7.6640625" style="1" customWidth="1"/>
    <col min="5379" max="5379" width="14" style="1" bestFit="1" customWidth="1"/>
    <col min="5380" max="5380" width="13.88671875" style="1" bestFit="1" customWidth="1"/>
    <col min="5381" max="5382" width="10.6640625" style="1" customWidth="1"/>
    <col min="5383" max="5629" width="9.109375" style="1"/>
    <col min="5630" max="5630" width="2.6640625" style="1" customWidth="1"/>
    <col min="5631" max="5631" width="4.6640625" style="1" customWidth="1"/>
    <col min="5632" max="5632" width="12.6640625" style="1" customWidth="1"/>
    <col min="5633" max="5633" width="21.33203125" style="1" customWidth="1"/>
    <col min="5634" max="5634" width="7.6640625" style="1" customWidth="1"/>
    <col min="5635" max="5635" width="14" style="1" bestFit="1" customWidth="1"/>
    <col min="5636" max="5636" width="13.88671875" style="1" bestFit="1" customWidth="1"/>
    <col min="5637" max="5638" width="10.6640625" style="1" customWidth="1"/>
    <col min="5639" max="5885" width="9.109375" style="1"/>
    <col min="5886" max="5886" width="2.6640625" style="1" customWidth="1"/>
    <col min="5887" max="5887" width="4.6640625" style="1" customWidth="1"/>
    <col min="5888" max="5888" width="12.6640625" style="1" customWidth="1"/>
    <col min="5889" max="5889" width="21.33203125" style="1" customWidth="1"/>
    <col min="5890" max="5890" width="7.6640625" style="1" customWidth="1"/>
    <col min="5891" max="5891" width="14" style="1" bestFit="1" customWidth="1"/>
    <col min="5892" max="5892" width="13.88671875" style="1" bestFit="1" customWidth="1"/>
    <col min="5893" max="5894" width="10.6640625" style="1" customWidth="1"/>
    <col min="5895" max="6141" width="9.109375" style="1"/>
    <col min="6142" max="6142" width="2.6640625" style="1" customWidth="1"/>
    <col min="6143" max="6143" width="4.6640625" style="1" customWidth="1"/>
    <col min="6144" max="6144" width="12.6640625" style="1" customWidth="1"/>
    <col min="6145" max="6145" width="21.33203125" style="1" customWidth="1"/>
    <col min="6146" max="6146" width="7.6640625" style="1" customWidth="1"/>
    <col min="6147" max="6147" width="14" style="1" bestFit="1" customWidth="1"/>
    <col min="6148" max="6148" width="13.88671875" style="1" bestFit="1" customWidth="1"/>
    <col min="6149" max="6150" width="10.6640625" style="1" customWidth="1"/>
    <col min="6151" max="6397" width="9.109375" style="1"/>
    <col min="6398" max="6398" width="2.6640625" style="1" customWidth="1"/>
    <col min="6399" max="6399" width="4.6640625" style="1" customWidth="1"/>
    <col min="6400" max="6400" width="12.6640625" style="1" customWidth="1"/>
    <col min="6401" max="6401" width="21.33203125" style="1" customWidth="1"/>
    <col min="6402" max="6402" width="7.6640625" style="1" customWidth="1"/>
    <col min="6403" max="6403" width="14" style="1" bestFit="1" customWidth="1"/>
    <col min="6404" max="6404" width="13.88671875" style="1" bestFit="1" customWidth="1"/>
    <col min="6405" max="6406" width="10.6640625" style="1" customWidth="1"/>
    <col min="6407" max="6653" width="9.109375" style="1"/>
    <col min="6654" max="6654" width="2.6640625" style="1" customWidth="1"/>
    <col min="6655" max="6655" width="4.6640625" style="1" customWidth="1"/>
    <col min="6656" max="6656" width="12.6640625" style="1" customWidth="1"/>
    <col min="6657" max="6657" width="21.33203125" style="1" customWidth="1"/>
    <col min="6658" max="6658" width="7.6640625" style="1" customWidth="1"/>
    <col min="6659" max="6659" width="14" style="1" bestFit="1" customWidth="1"/>
    <col min="6660" max="6660" width="13.88671875" style="1" bestFit="1" customWidth="1"/>
    <col min="6661" max="6662" width="10.6640625" style="1" customWidth="1"/>
    <col min="6663" max="6909" width="9.109375" style="1"/>
    <col min="6910" max="6910" width="2.6640625" style="1" customWidth="1"/>
    <col min="6911" max="6911" width="4.6640625" style="1" customWidth="1"/>
    <col min="6912" max="6912" width="12.6640625" style="1" customWidth="1"/>
    <col min="6913" max="6913" width="21.33203125" style="1" customWidth="1"/>
    <col min="6914" max="6914" width="7.6640625" style="1" customWidth="1"/>
    <col min="6915" max="6915" width="14" style="1" bestFit="1" customWidth="1"/>
    <col min="6916" max="6916" width="13.88671875" style="1" bestFit="1" customWidth="1"/>
    <col min="6917" max="6918" width="10.6640625" style="1" customWidth="1"/>
    <col min="6919" max="7165" width="9.109375" style="1"/>
    <col min="7166" max="7166" width="2.6640625" style="1" customWidth="1"/>
    <col min="7167" max="7167" width="4.6640625" style="1" customWidth="1"/>
    <col min="7168" max="7168" width="12.6640625" style="1" customWidth="1"/>
    <col min="7169" max="7169" width="21.33203125" style="1" customWidth="1"/>
    <col min="7170" max="7170" width="7.6640625" style="1" customWidth="1"/>
    <col min="7171" max="7171" width="14" style="1" bestFit="1" customWidth="1"/>
    <col min="7172" max="7172" width="13.88671875" style="1" bestFit="1" customWidth="1"/>
    <col min="7173" max="7174" width="10.6640625" style="1" customWidth="1"/>
    <col min="7175" max="7421" width="9.109375" style="1"/>
    <col min="7422" max="7422" width="2.6640625" style="1" customWidth="1"/>
    <col min="7423" max="7423" width="4.6640625" style="1" customWidth="1"/>
    <col min="7424" max="7424" width="12.6640625" style="1" customWidth="1"/>
    <col min="7425" max="7425" width="21.33203125" style="1" customWidth="1"/>
    <col min="7426" max="7426" width="7.6640625" style="1" customWidth="1"/>
    <col min="7427" max="7427" width="14" style="1" bestFit="1" customWidth="1"/>
    <col min="7428" max="7428" width="13.88671875" style="1" bestFit="1" customWidth="1"/>
    <col min="7429" max="7430" width="10.6640625" style="1" customWidth="1"/>
    <col min="7431" max="7677" width="9.109375" style="1"/>
    <col min="7678" max="7678" width="2.6640625" style="1" customWidth="1"/>
    <col min="7679" max="7679" width="4.6640625" style="1" customWidth="1"/>
    <col min="7680" max="7680" width="12.6640625" style="1" customWidth="1"/>
    <col min="7681" max="7681" width="21.33203125" style="1" customWidth="1"/>
    <col min="7682" max="7682" width="7.6640625" style="1" customWidth="1"/>
    <col min="7683" max="7683" width="14" style="1" bestFit="1" customWidth="1"/>
    <col min="7684" max="7684" width="13.88671875" style="1" bestFit="1" customWidth="1"/>
    <col min="7685" max="7686" width="10.6640625" style="1" customWidth="1"/>
    <col min="7687" max="7933" width="9.109375" style="1"/>
    <col min="7934" max="7934" width="2.6640625" style="1" customWidth="1"/>
    <col min="7935" max="7935" width="4.6640625" style="1" customWidth="1"/>
    <col min="7936" max="7936" width="12.6640625" style="1" customWidth="1"/>
    <col min="7937" max="7937" width="21.33203125" style="1" customWidth="1"/>
    <col min="7938" max="7938" width="7.6640625" style="1" customWidth="1"/>
    <col min="7939" max="7939" width="14" style="1" bestFit="1" customWidth="1"/>
    <col min="7940" max="7940" width="13.88671875" style="1" bestFit="1" customWidth="1"/>
    <col min="7941" max="7942" width="10.6640625" style="1" customWidth="1"/>
    <col min="7943" max="8189" width="9.109375" style="1"/>
    <col min="8190" max="8190" width="2.6640625" style="1" customWidth="1"/>
    <col min="8191" max="8191" width="4.6640625" style="1" customWidth="1"/>
    <col min="8192" max="8192" width="12.6640625" style="1" customWidth="1"/>
    <col min="8193" max="8193" width="21.33203125" style="1" customWidth="1"/>
    <col min="8194" max="8194" width="7.6640625" style="1" customWidth="1"/>
    <col min="8195" max="8195" width="14" style="1" bestFit="1" customWidth="1"/>
    <col min="8196" max="8196" width="13.88671875" style="1" bestFit="1" customWidth="1"/>
    <col min="8197" max="8198" width="10.6640625" style="1" customWidth="1"/>
    <col min="8199" max="8445" width="9.109375" style="1"/>
    <col min="8446" max="8446" width="2.6640625" style="1" customWidth="1"/>
    <col min="8447" max="8447" width="4.6640625" style="1" customWidth="1"/>
    <col min="8448" max="8448" width="12.6640625" style="1" customWidth="1"/>
    <col min="8449" max="8449" width="21.33203125" style="1" customWidth="1"/>
    <col min="8450" max="8450" width="7.6640625" style="1" customWidth="1"/>
    <col min="8451" max="8451" width="14" style="1" bestFit="1" customWidth="1"/>
    <col min="8452" max="8452" width="13.88671875" style="1" bestFit="1" customWidth="1"/>
    <col min="8453" max="8454" width="10.6640625" style="1" customWidth="1"/>
    <col min="8455" max="8701" width="9.109375" style="1"/>
    <col min="8702" max="8702" width="2.6640625" style="1" customWidth="1"/>
    <col min="8703" max="8703" width="4.6640625" style="1" customWidth="1"/>
    <col min="8704" max="8704" width="12.6640625" style="1" customWidth="1"/>
    <col min="8705" max="8705" width="21.33203125" style="1" customWidth="1"/>
    <col min="8706" max="8706" width="7.6640625" style="1" customWidth="1"/>
    <col min="8707" max="8707" width="14" style="1" bestFit="1" customWidth="1"/>
    <col min="8708" max="8708" width="13.88671875" style="1" bestFit="1" customWidth="1"/>
    <col min="8709" max="8710" width="10.6640625" style="1" customWidth="1"/>
    <col min="8711" max="8957" width="9.109375" style="1"/>
    <col min="8958" max="8958" width="2.6640625" style="1" customWidth="1"/>
    <col min="8959" max="8959" width="4.6640625" style="1" customWidth="1"/>
    <col min="8960" max="8960" width="12.6640625" style="1" customWidth="1"/>
    <col min="8961" max="8961" width="21.33203125" style="1" customWidth="1"/>
    <col min="8962" max="8962" width="7.6640625" style="1" customWidth="1"/>
    <col min="8963" max="8963" width="14" style="1" bestFit="1" customWidth="1"/>
    <col min="8964" max="8964" width="13.88671875" style="1" bestFit="1" customWidth="1"/>
    <col min="8965" max="8966" width="10.6640625" style="1" customWidth="1"/>
    <col min="8967" max="9213" width="9.109375" style="1"/>
    <col min="9214" max="9214" width="2.6640625" style="1" customWidth="1"/>
    <col min="9215" max="9215" width="4.6640625" style="1" customWidth="1"/>
    <col min="9216" max="9216" width="12.6640625" style="1" customWidth="1"/>
    <col min="9217" max="9217" width="21.33203125" style="1" customWidth="1"/>
    <col min="9218" max="9218" width="7.6640625" style="1" customWidth="1"/>
    <col min="9219" max="9219" width="14" style="1" bestFit="1" customWidth="1"/>
    <col min="9220" max="9220" width="13.88671875" style="1" bestFit="1" customWidth="1"/>
    <col min="9221" max="9222" width="10.6640625" style="1" customWidth="1"/>
    <col min="9223" max="9469" width="9.109375" style="1"/>
    <col min="9470" max="9470" width="2.6640625" style="1" customWidth="1"/>
    <col min="9471" max="9471" width="4.6640625" style="1" customWidth="1"/>
    <col min="9472" max="9472" width="12.6640625" style="1" customWidth="1"/>
    <col min="9473" max="9473" width="21.33203125" style="1" customWidth="1"/>
    <col min="9474" max="9474" width="7.6640625" style="1" customWidth="1"/>
    <col min="9475" max="9475" width="14" style="1" bestFit="1" customWidth="1"/>
    <col min="9476" max="9476" width="13.88671875" style="1" bestFit="1" customWidth="1"/>
    <col min="9477" max="9478" width="10.6640625" style="1" customWidth="1"/>
    <col min="9479" max="9725" width="9.109375" style="1"/>
    <col min="9726" max="9726" width="2.6640625" style="1" customWidth="1"/>
    <col min="9727" max="9727" width="4.6640625" style="1" customWidth="1"/>
    <col min="9728" max="9728" width="12.6640625" style="1" customWidth="1"/>
    <col min="9729" max="9729" width="21.33203125" style="1" customWidth="1"/>
    <col min="9730" max="9730" width="7.6640625" style="1" customWidth="1"/>
    <col min="9731" max="9731" width="14" style="1" bestFit="1" customWidth="1"/>
    <col min="9732" max="9732" width="13.88671875" style="1" bestFit="1" customWidth="1"/>
    <col min="9733" max="9734" width="10.6640625" style="1" customWidth="1"/>
    <col min="9735" max="9981" width="9.109375" style="1"/>
    <col min="9982" max="9982" width="2.6640625" style="1" customWidth="1"/>
    <col min="9983" max="9983" width="4.6640625" style="1" customWidth="1"/>
    <col min="9984" max="9984" width="12.6640625" style="1" customWidth="1"/>
    <col min="9985" max="9985" width="21.33203125" style="1" customWidth="1"/>
    <col min="9986" max="9986" width="7.6640625" style="1" customWidth="1"/>
    <col min="9987" max="9987" width="14" style="1" bestFit="1" customWidth="1"/>
    <col min="9988" max="9988" width="13.88671875" style="1" bestFit="1" customWidth="1"/>
    <col min="9989" max="9990" width="10.6640625" style="1" customWidth="1"/>
    <col min="9991" max="10237" width="9.109375" style="1"/>
    <col min="10238" max="10238" width="2.6640625" style="1" customWidth="1"/>
    <col min="10239" max="10239" width="4.6640625" style="1" customWidth="1"/>
    <col min="10240" max="10240" width="12.6640625" style="1" customWidth="1"/>
    <col min="10241" max="10241" width="21.33203125" style="1" customWidth="1"/>
    <col min="10242" max="10242" width="7.6640625" style="1" customWidth="1"/>
    <col min="10243" max="10243" width="14" style="1" bestFit="1" customWidth="1"/>
    <col min="10244" max="10244" width="13.88671875" style="1" bestFit="1" customWidth="1"/>
    <col min="10245" max="10246" width="10.6640625" style="1" customWidth="1"/>
    <col min="10247" max="10493" width="9.109375" style="1"/>
    <col min="10494" max="10494" width="2.6640625" style="1" customWidth="1"/>
    <col min="10495" max="10495" width="4.6640625" style="1" customWidth="1"/>
    <col min="10496" max="10496" width="12.6640625" style="1" customWidth="1"/>
    <col min="10497" max="10497" width="21.33203125" style="1" customWidth="1"/>
    <col min="10498" max="10498" width="7.6640625" style="1" customWidth="1"/>
    <col min="10499" max="10499" width="14" style="1" bestFit="1" customWidth="1"/>
    <col min="10500" max="10500" width="13.88671875" style="1" bestFit="1" customWidth="1"/>
    <col min="10501" max="10502" width="10.6640625" style="1" customWidth="1"/>
    <col min="10503" max="10749" width="9.109375" style="1"/>
    <col min="10750" max="10750" width="2.6640625" style="1" customWidth="1"/>
    <col min="10751" max="10751" width="4.6640625" style="1" customWidth="1"/>
    <col min="10752" max="10752" width="12.6640625" style="1" customWidth="1"/>
    <col min="10753" max="10753" width="21.33203125" style="1" customWidth="1"/>
    <col min="10754" max="10754" width="7.6640625" style="1" customWidth="1"/>
    <col min="10755" max="10755" width="14" style="1" bestFit="1" customWidth="1"/>
    <col min="10756" max="10756" width="13.88671875" style="1" bestFit="1" customWidth="1"/>
    <col min="10757" max="10758" width="10.6640625" style="1" customWidth="1"/>
    <col min="10759" max="11005" width="9.109375" style="1"/>
    <col min="11006" max="11006" width="2.6640625" style="1" customWidth="1"/>
    <col min="11007" max="11007" width="4.6640625" style="1" customWidth="1"/>
    <col min="11008" max="11008" width="12.6640625" style="1" customWidth="1"/>
    <col min="11009" max="11009" width="21.33203125" style="1" customWidth="1"/>
    <col min="11010" max="11010" width="7.6640625" style="1" customWidth="1"/>
    <col min="11011" max="11011" width="14" style="1" bestFit="1" customWidth="1"/>
    <col min="11012" max="11012" width="13.88671875" style="1" bestFit="1" customWidth="1"/>
    <col min="11013" max="11014" width="10.6640625" style="1" customWidth="1"/>
    <col min="11015" max="11261" width="9.109375" style="1"/>
    <col min="11262" max="11262" width="2.6640625" style="1" customWidth="1"/>
    <col min="11263" max="11263" width="4.6640625" style="1" customWidth="1"/>
    <col min="11264" max="11264" width="12.6640625" style="1" customWidth="1"/>
    <col min="11265" max="11265" width="21.33203125" style="1" customWidth="1"/>
    <col min="11266" max="11266" width="7.6640625" style="1" customWidth="1"/>
    <col min="11267" max="11267" width="14" style="1" bestFit="1" customWidth="1"/>
    <col min="11268" max="11268" width="13.88671875" style="1" bestFit="1" customWidth="1"/>
    <col min="11269" max="11270" width="10.6640625" style="1" customWidth="1"/>
    <col min="11271" max="11517" width="9.109375" style="1"/>
    <col min="11518" max="11518" width="2.6640625" style="1" customWidth="1"/>
    <col min="11519" max="11519" width="4.6640625" style="1" customWidth="1"/>
    <col min="11520" max="11520" width="12.6640625" style="1" customWidth="1"/>
    <col min="11521" max="11521" width="21.33203125" style="1" customWidth="1"/>
    <col min="11522" max="11522" width="7.6640625" style="1" customWidth="1"/>
    <col min="11523" max="11523" width="14" style="1" bestFit="1" customWidth="1"/>
    <col min="11524" max="11524" width="13.88671875" style="1" bestFit="1" customWidth="1"/>
    <col min="11525" max="11526" width="10.6640625" style="1" customWidth="1"/>
    <col min="11527" max="11773" width="9.109375" style="1"/>
    <col min="11774" max="11774" width="2.6640625" style="1" customWidth="1"/>
    <col min="11775" max="11775" width="4.6640625" style="1" customWidth="1"/>
    <col min="11776" max="11776" width="12.6640625" style="1" customWidth="1"/>
    <col min="11777" max="11777" width="21.33203125" style="1" customWidth="1"/>
    <col min="11778" max="11778" width="7.6640625" style="1" customWidth="1"/>
    <col min="11779" max="11779" width="14" style="1" bestFit="1" customWidth="1"/>
    <col min="11780" max="11780" width="13.88671875" style="1" bestFit="1" customWidth="1"/>
    <col min="11781" max="11782" width="10.6640625" style="1" customWidth="1"/>
    <col min="11783" max="12029" width="9.109375" style="1"/>
    <col min="12030" max="12030" width="2.6640625" style="1" customWidth="1"/>
    <col min="12031" max="12031" width="4.6640625" style="1" customWidth="1"/>
    <col min="12032" max="12032" width="12.6640625" style="1" customWidth="1"/>
    <col min="12033" max="12033" width="21.33203125" style="1" customWidth="1"/>
    <col min="12034" max="12034" width="7.6640625" style="1" customWidth="1"/>
    <col min="12035" max="12035" width="14" style="1" bestFit="1" customWidth="1"/>
    <col min="12036" max="12036" width="13.88671875" style="1" bestFit="1" customWidth="1"/>
    <col min="12037" max="12038" width="10.6640625" style="1" customWidth="1"/>
    <col min="12039" max="12285" width="9.109375" style="1"/>
    <col min="12286" max="12286" width="2.6640625" style="1" customWidth="1"/>
    <col min="12287" max="12287" width="4.6640625" style="1" customWidth="1"/>
    <col min="12288" max="12288" width="12.6640625" style="1" customWidth="1"/>
    <col min="12289" max="12289" width="21.33203125" style="1" customWidth="1"/>
    <col min="12290" max="12290" width="7.6640625" style="1" customWidth="1"/>
    <col min="12291" max="12291" width="14" style="1" bestFit="1" customWidth="1"/>
    <col min="12292" max="12292" width="13.88671875" style="1" bestFit="1" customWidth="1"/>
    <col min="12293" max="12294" width="10.6640625" style="1" customWidth="1"/>
    <col min="12295" max="12541" width="9.109375" style="1"/>
    <col min="12542" max="12542" width="2.6640625" style="1" customWidth="1"/>
    <col min="12543" max="12543" width="4.6640625" style="1" customWidth="1"/>
    <col min="12544" max="12544" width="12.6640625" style="1" customWidth="1"/>
    <col min="12545" max="12545" width="21.33203125" style="1" customWidth="1"/>
    <col min="12546" max="12546" width="7.6640625" style="1" customWidth="1"/>
    <col min="12547" max="12547" width="14" style="1" bestFit="1" customWidth="1"/>
    <col min="12548" max="12548" width="13.88671875" style="1" bestFit="1" customWidth="1"/>
    <col min="12549" max="12550" width="10.6640625" style="1" customWidth="1"/>
    <col min="12551" max="12797" width="9.109375" style="1"/>
    <col min="12798" max="12798" width="2.6640625" style="1" customWidth="1"/>
    <col min="12799" max="12799" width="4.6640625" style="1" customWidth="1"/>
    <col min="12800" max="12800" width="12.6640625" style="1" customWidth="1"/>
    <col min="12801" max="12801" width="21.33203125" style="1" customWidth="1"/>
    <col min="12802" max="12802" width="7.6640625" style="1" customWidth="1"/>
    <col min="12803" max="12803" width="14" style="1" bestFit="1" customWidth="1"/>
    <col min="12804" max="12804" width="13.88671875" style="1" bestFit="1" customWidth="1"/>
    <col min="12805" max="12806" width="10.6640625" style="1" customWidth="1"/>
    <col min="12807" max="13053" width="9.109375" style="1"/>
    <col min="13054" max="13054" width="2.6640625" style="1" customWidth="1"/>
    <col min="13055" max="13055" width="4.6640625" style="1" customWidth="1"/>
    <col min="13056" max="13056" width="12.6640625" style="1" customWidth="1"/>
    <col min="13057" max="13057" width="21.33203125" style="1" customWidth="1"/>
    <col min="13058" max="13058" width="7.6640625" style="1" customWidth="1"/>
    <col min="13059" max="13059" width="14" style="1" bestFit="1" customWidth="1"/>
    <col min="13060" max="13060" width="13.88671875" style="1" bestFit="1" customWidth="1"/>
    <col min="13061" max="13062" width="10.6640625" style="1" customWidth="1"/>
    <col min="13063" max="13309" width="9.109375" style="1"/>
    <col min="13310" max="13310" width="2.6640625" style="1" customWidth="1"/>
    <col min="13311" max="13311" width="4.6640625" style="1" customWidth="1"/>
    <col min="13312" max="13312" width="12.6640625" style="1" customWidth="1"/>
    <col min="13313" max="13313" width="21.33203125" style="1" customWidth="1"/>
    <col min="13314" max="13314" width="7.6640625" style="1" customWidth="1"/>
    <col min="13315" max="13315" width="14" style="1" bestFit="1" customWidth="1"/>
    <col min="13316" max="13316" width="13.88671875" style="1" bestFit="1" customWidth="1"/>
    <col min="13317" max="13318" width="10.6640625" style="1" customWidth="1"/>
    <col min="13319" max="13565" width="9.109375" style="1"/>
    <col min="13566" max="13566" width="2.6640625" style="1" customWidth="1"/>
    <col min="13567" max="13567" width="4.6640625" style="1" customWidth="1"/>
    <col min="13568" max="13568" width="12.6640625" style="1" customWidth="1"/>
    <col min="13569" max="13569" width="21.33203125" style="1" customWidth="1"/>
    <col min="13570" max="13570" width="7.6640625" style="1" customWidth="1"/>
    <col min="13571" max="13571" width="14" style="1" bestFit="1" customWidth="1"/>
    <col min="13572" max="13572" width="13.88671875" style="1" bestFit="1" customWidth="1"/>
    <col min="13573" max="13574" width="10.6640625" style="1" customWidth="1"/>
    <col min="13575" max="13821" width="9.109375" style="1"/>
    <col min="13822" max="13822" width="2.6640625" style="1" customWidth="1"/>
    <col min="13823" max="13823" width="4.6640625" style="1" customWidth="1"/>
    <col min="13824" max="13824" width="12.6640625" style="1" customWidth="1"/>
    <col min="13825" max="13825" width="21.33203125" style="1" customWidth="1"/>
    <col min="13826" max="13826" width="7.6640625" style="1" customWidth="1"/>
    <col min="13827" max="13827" width="14" style="1" bestFit="1" customWidth="1"/>
    <col min="13828" max="13828" width="13.88671875" style="1" bestFit="1" customWidth="1"/>
    <col min="13829" max="13830" width="10.6640625" style="1" customWidth="1"/>
    <col min="13831" max="14077" width="9.109375" style="1"/>
    <col min="14078" max="14078" width="2.6640625" style="1" customWidth="1"/>
    <col min="14079" max="14079" width="4.6640625" style="1" customWidth="1"/>
    <col min="14080" max="14080" width="12.6640625" style="1" customWidth="1"/>
    <col min="14081" max="14081" width="21.33203125" style="1" customWidth="1"/>
    <col min="14082" max="14082" width="7.6640625" style="1" customWidth="1"/>
    <col min="14083" max="14083" width="14" style="1" bestFit="1" customWidth="1"/>
    <col min="14084" max="14084" width="13.88671875" style="1" bestFit="1" customWidth="1"/>
    <col min="14085" max="14086" width="10.6640625" style="1" customWidth="1"/>
    <col min="14087" max="14333" width="9.109375" style="1"/>
    <col min="14334" max="14334" width="2.6640625" style="1" customWidth="1"/>
    <col min="14335" max="14335" width="4.6640625" style="1" customWidth="1"/>
    <col min="14336" max="14336" width="12.6640625" style="1" customWidth="1"/>
    <col min="14337" max="14337" width="21.33203125" style="1" customWidth="1"/>
    <col min="14338" max="14338" width="7.6640625" style="1" customWidth="1"/>
    <col min="14339" max="14339" width="14" style="1" bestFit="1" customWidth="1"/>
    <col min="14340" max="14340" width="13.88671875" style="1" bestFit="1" customWidth="1"/>
    <col min="14341" max="14342" width="10.6640625" style="1" customWidth="1"/>
    <col min="14343" max="14589" width="9.109375" style="1"/>
    <col min="14590" max="14590" width="2.6640625" style="1" customWidth="1"/>
    <col min="14591" max="14591" width="4.6640625" style="1" customWidth="1"/>
    <col min="14592" max="14592" width="12.6640625" style="1" customWidth="1"/>
    <col min="14593" max="14593" width="21.33203125" style="1" customWidth="1"/>
    <col min="14594" max="14594" width="7.6640625" style="1" customWidth="1"/>
    <col min="14595" max="14595" width="14" style="1" bestFit="1" customWidth="1"/>
    <col min="14596" max="14596" width="13.88671875" style="1" bestFit="1" customWidth="1"/>
    <col min="14597" max="14598" width="10.6640625" style="1" customWidth="1"/>
    <col min="14599" max="14845" width="9.109375" style="1"/>
    <col min="14846" max="14846" width="2.6640625" style="1" customWidth="1"/>
    <col min="14847" max="14847" width="4.6640625" style="1" customWidth="1"/>
    <col min="14848" max="14848" width="12.6640625" style="1" customWidth="1"/>
    <col min="14849" max="14849" width="21.33203125" style="1" customWidth="1"/>
    <col min="14850" max="14850" width="7.6640625" style="1" customWidth="1"/>
    <col min="14851" max="14851" width="14" style="1" bestFit="1" customWidth="1"/>
    <col min="14852" max="14852" width="13.88671875" style="1" bestFit="1" customWidth="1"/>
    <col min="14853" max="14854" width="10.6640625" style="1" customWidth="1"/>
    <col min="14855" max="15101" width="9.109375" style="1"/>
    <col min="15102" max="15102" width="2.6640625" style="1" customWidth="1"/>
    <col min="15103" max="15103" width="4.6640625" style="1" customWidth="1"/>
    <col min="15104" max="15104" width="12.6640625" style="1" customWidth="1"/>
    <col min="15105" max="15105" width="21.33203125" style="1" customWidth="1"/>
    <col min="15106" max="15106" width="7.6640625" style="1" customWidth="1"/>
    <col min="15107" max="15107" width="14" style="1" bestFit="1" customWidth="1"/>
    <col min="15108" max="15108" width="13.88671875" style="1" bestFit="1" customWidth="1"/>
    <col min="15109" max="15110" width="10.6640625" style="1" customWidth="1"/>
    <col min="15111" max="15357" width="9.109375" style="1"/>
    <col min="15358" max="15358" width="2.6640625" style="1" customWidth="1"/>
    <col min="15359" max="15359" width="4.6640625" style="1" customWidth="1"/>
    <col min="15360" max="15360" width="12.6640625" style="1" customWidth="1"/>
    <col min="15361" max="15361" width="21.33203125" style="1" customWidth="1"/>
    <col min="15362" max="15362" width="7.6640625" style="1" customWidth="1"/>
    <col min="15363" max="15363" width="14" style="1" bestFit="1" customWidth="1"/>
    <col min="15364" max="15364" width="13.88671875" style="1" bestFit="1" customWidth="1"/>
    <col min="15365" max="15366" width="10.6640625" style="1" customWidth="1"/>
    <col min="15367" max="15613" width="9.109375" style="1"/>
    <col min="15614" max="15614" width="2.6640625" style="1" customWidth="1"/>
    <col min="15615" max="15615" width="4.6640625" style="1" customWidth="1"/>
    <col min="15616" max="15616" width="12.6640625" style="1" customWidth="1"/>
    <col min="15617" max="15617" width="21.33203125" style="1" customWidth="1"/>
    <col min="15618" max="15618" width="7.6640625" style="1" customWidth="1"/>
    <col min="15619" max="15619" width="14" style="1" bestFit="1" customWidth="1"/>
    <col min="15620" max="15620" width="13.88671875" style="1" bestFit="1" customWidth="1"/>
    <col min="15621" max="15622" width="10.6640625" style="1" customWidth="1"/>
    <col min="15623" max="15869" width="9.109375" style="1"/>
    <col min="15870" max="15870" width="2.6640625" style="1" customWidth="1"/>
    <col min="15871" max="15871" width="4.6640625" style="1" customWidth="1"/>
    <col min="15872" max="15872" width="12.6640625" style="1" customWidth="1"/>
    <col min="15873" max="15873" width="21.33203125" style="1" customWidth="1"/>
    <col min="15874" max="15874" width="7.6640625" style="1" customWidth="1"/>
    <col min="15875" max="15875" width="14" style="1" bestFit="1" customWidth="1"/>
    <col min="15876" max="15876" width="13.88671875" style="1" bestFit="1" customWidth="1"/>
    <col min="15877" max="15878" width="10.6640625" style="1" customWidth="1"/>
    <col min="15879" max="16125" width="9.109375" style="1"/>
    <col min="16126" max="16126" width="2.6640625" style="1" customWidth="1"/>
    <col min="16127" max="16127" width="4.6640625" style="1" customWidth="1"/>
    <col min="16128" max="16128" width="12.6640625" style="1" customWidth="1"/>
    <col min="16129" max="16129" width="21.33203125" style="1" customWidth="1"/>
    <col min="16130" max="16130" width="7.6640625" style="1" customWidth="1"/>
    <col min="16131" max="16131" width="14" style="1" bestFit="1" customWidth="1"/>
    <col min="16132" max="16132" width="13.88671875" style="1" bestFit="1" customWidth="1"/>
    <col min="16133" max="16134" width="10.6640625" style="1" customWidth="1"/>
    <col min="16135" max="16384" width="9.109375" style="1"/>
  </cols>
  <sheetData>
    <row r="2" spans="2:11" x14ac:dyDescent="0.25">
      <c r="C2" s="110" t="s">
        <v>0</v>
      </c>
      <c r="D2" s="111"/>
      <c r="E2" s="108"/>
      <c r="F2" s="108"/>
      <c r="G2" s="108"/>
      <c r="H2" s="1"/>
      <c r="I2" s="1"/>
      <c r="J2" s="1"/>
    </row>
    <row r="3" spans="2:11" x14ac:dyDescent="0.25">
      <c r="C3" s="112" t="s">
        <v>1</v>
      </c>
      <c r="D3" s="112"/>
      <c r="E3" s="113"/>
      <c r="F3" s="113"/>
      <c r="G3" s="113"/>
      <c r="H3" s="1"/>
      <c r="I3" s="1"/>
      <c r="J3" s="1"/>
    </row>
    <row r="5" spans="2:11" ht="19.2" x14ac:dyDescent="0.25">
      <c r="B5" s="116" t="s">
        <v>2</v>
      </c>
      <c r="C5" s="116"/>
      <c r="D5" s="116"/>
      <c r="E5" s="116"/>
      <c r="F5" s="116"/>
      <c r="G5" s="116"/>
      <c r="H5" s="116"/>
      <c r="I5" s="116"/>
      <c r="J5" s="116"/>
    </row>
    <row r="6" spans="2:11" s="2" customFormat="1" ht="15.6" x14ac:dyDescent="0.3">
      <c r="B6" s="115" t="s">
        <v>345</v>
      </c>
      <c r="C6" s="115"/>
      <c r="D6" s="115"/>
      <c r="E6" s="115"/>
      <c r="F6" s="115"/>
      <c r="G6" s="115"/>
      <c r="H6" s="115"/>
      <c r="I6" s="115"/>
      <c r="J6" s="115"/>
    </row>
    <row r="7" spans="2:11" ht="18" customHeight="1" x14ac:dyDescent="0.25">
      <c r="B7" s="117" t="s">
        <v>346</v>
      </c>
      <c r="C7" s="117"/>
      <c r="D7" s="117"/>
      <c r="E7" s="117"/>
      <c r="F7" s="117"/>
      <c r="G7" s="117"/>
      <c r="H7" s="117"/>
      <c r="I7" s="117"/>
      <c r="J7" s="117"/>
    </row>
    <row r="8" spans="2:11" ht="13.8" thickBot="1" x14ac:dyDescent="0.3"/>
    <row r="9" spans="2:11" s="13" customFormat="1" ht="25.5" customHeight="1" x14ac:dyDescent="0.3">
      <c r="B9" s="3" t="s">
        <v>5</v>
      </c>
      <c r="C9" s="4" t="s">
        <v>6</v>
      </c>
      <c r="D9" s="4" t="s">
        <v>7</v>
      </c>
      <c r="E9" s="4" t="s">
        <v>8</v>
      </c>
      <c r="F9" s="22" t="s">
        <v>9</v>
      </c>
      <c r="G9" s="22" t="s">
        <v>10</v>
      </c>
      <c r="H9" s="22" t="s">
        <v>11</v>
      </c>
      <c r="I9" s="4" t="s">
        <v>12</v>
      </c>
      <c r="J9" s="23" t="s">
        <v>13</v>
      </c>
    </row>
    <row r="10" spans="2:11" s="21" customFormat="1" x14ac:dyDescent="0.3">
      <c r="B10" s="15">
        <v>1</v>
      </c>
      <c r="C10" s="43" t="s">
        <v>115</v>
      </c>
      <c r="D10" s="44" t="s">
        <v>116</v>
      </c>
      <c r="E10" s="45" t="s">
        <v>117</v>
      </c>
      <c r="F10" s="19">
        <f>Internal!F10</f>
        <v>0</v>
      </c>
      <c r="G10" s="19">
        <f>Internal!K10</f>
        <v>2</v>
      </c>
      <c r="H10" s="18" t="str">
        <f>IF(J10="Cấm thi","",Internal!N10)</f>
        <v/>
      </c>
      <c r="I10" s="18" t="str">
        <f>IF(H10="","",ROUND((F10+G10*3+H10*6)/10,1))</f>
        <v/>
      </c>
      <c r="J10" s="20" t="str">
        <f>IF(Diemdanh!AH8&gt;4,"Cấm thi","")</f>
        <v>Cấm thi</v>
      </c>
      <c r="K10" s="21">
        <v>3</v>
      </c>
    </row>
    <row r="11" spans="2:11" s="21" customFormat="1" x14ac:dyDescent="0.3">
      <c r="B11" s="15">
        <v>2</v>
      </c>
      <c r="C11" s="64" t="s">
        <v>118</v>
      </c>
      <c r="D11" s="65" t="s">
        <v>119</v>
      </c>
      <c r="E11" s="66" t="s">
        <v>120</v>
      </c>
      <c r="F11" s="19">
        <f>Internal!F11</f>
        <v>7</v>
      </c>
      <c r="G11" s="19">
        <f>Internal!K11</f>
        <v>2</v>
      </c>
      <c r="H11" s="18">
        <f ca="1">IF(J11="Cấm thi","",Internal!N11)</f>
        <v>0</v>
      </c>
      <c r="I11" s="18">
        <f t="shared" ref="I11:I74" ca="1" si="0">IF(H11="","",ROUND((F11+G11*3+H11*6)/10,1))</f>
        <v>1.3</v>
      </c>
      <c r="J11" s="20" t="str">
        <f>IF(Diemdanh!AH9&gt;4,"Cấm thi","")</f>
        <v/>
      </c>
    </row>
    <row r="12" spans="2:11" s="21" customFormat="1" x14ac:dyDescent="0.3">
      <c r="B12" s="15">
        <v>3</v>
      </c>
      <c r="C12" s="64" t="s">
        <v>121</v>
      </c>
      <c r="D12" s="65" t="s">
        <v>122</v>
      </c>
      <c r="E12" s="66" t="s">
        <v>123</v>
      </c>
      <c r="F12" s="19">
        <f>Internal!F12</f>
        <v>8</v>
      </c>
      <c r="G12" s="19">
        <f>Internal!K12</f>
        <v>5.8</v>
      </c>
      <c r="H12" s="18">
        <f ca="1">IF(J12="Cấm thi","",Internal!N12)</f>
        <v>5.7</v>
      </c>
      <c r="I12" s="18">
        <f t="shared" ca="1" si="0"/>
        <v>6</v>
      </c>
      <c r="J12" s="20" t="str">
        <f>IF(Diemdanh!AH10&gt;4,"Cấm thi","")</f>
        <v/>
      </c>
    </row>
    <row r="13" spans="2:11" s="21" customFormat="1" x14ac:dyDescent="0.3">
      <c r="B13" s="15">
        <v>4</v>
      </c>
      <c r="C13" s="64" t="s">
        <v>124</v>
      </c>
      <c r="D13" s="65" t="s">
        <v>125</v>
      </c>
      <c r="E13" s="66" t="s">
        <v>126</v>
      </c>
      <c r="F13" s="19">
        <f>Internal!F13</f>
        <v>0</v>
      </c>
      <c r="G13" s="19">
        <f>Internal!K13</f>
        <v>4</v>
      </c>
      <c r="H13" s="18">
        <f ca="1">IF(J13="Cấm thi","",Internal!N13)</f>
        <v>3.2</v>
      </c>
      <c r="I13" s="18">
        <f t="shared" ca="1" si="0"/>
        <v>3.1</v>
      </c>
      <c r="J13" s="20" t="str">
        <f>IF(Diemdanh!AH11&gt;4,"Cấm thi","")</f>
        <v/>
      </c>
    </row>
    <row r="14" spans="2:11" s="21" customFormat="1" x14ac:dyDescent="0.3">
      <c r="B14" s="15">
        <v>5</v>
      </c>
      <c r="C14" s="64" t="s">
        <v>127</v>
      </c>
      <c r="D14" s="65" t="s">
        <v>128</v>
      </c>
      <c r="E14" s="66" t="s">
        <v>129</v>
      </c>
      <c r="F14" s="19">
        <f>Internal!F14</f>
        <v>7</v>
      </c>
      <c r="G14" s="19">
        <f>Internal!K14</f>
        <v>3.8</v>
      </c>
      <c r="H14" s="18" t="str">
        <f>IF(J14="Cấm thi","",Internal!N14)</f>
        <v/>
      </c>
      <c r="I14" s="18" t="str">
        <f t="shared" si="0"/>
        <v/>
      </c>
      <c r="J14" s="20" t="str">
        <f>IF(Diemdanh!AH12&gt;4,"Cấm thi","")</f>
        <v>Cấm thi</v>
      </c>
    </row>
    <row r="15" spans="2:11" s="21" customFormat="1" x14ac:dyDescent="0.3">
      <c r="B15" s="15">
        <v>6</v>
      </c>
      <c r="C15" s="64" t="s">
        <v>130</v>
      </c>
      <c r="D15" s="65" t="s">
        <v>131</v>
      </c>
      <c r="E15" s="66" t="s">
        <v>132</v>
      </c>
      <c r="F15" s="19">
        <f>Internal!F15</f>
        <v>0</v>
      </c>
      <c r="G15" s="19">
        <f>Internal!K15</f>
        <v>1.8</v>
      </c>
      <c r="H15" s="18">
        <f ca="1">IF(J15="Cấm thi","",Internal!N15)</f>
        <v>4.5</v>
      </c>
      <c r="I15" s="18">
        <f t="shared" ca="1" si="0"/>
        <v>3.2</v>
      </c>
      <c r="J15" s="20" t="str">
        <f>IF(Diemdanh!AH13&gt;4,"Cấm thi","")</f>
        <v/>
      </c>
    </row>
    <row r="16" spans="2:11" s="21" customFormat="1" x14ac:dyDescent="0.3">
      <c r="B16" s="15">
        <v>7</v>
      </c>
      <c r="C16" s="64" t="s">
        <v>133</v>
      </c>
      <c r="D16" s="65" t="s">
        <v>134</v>
      </c>
      <c r="E16" s="66" t="s">
        <v>135</v>
      </c>
      <c r="F16" s="19">
        <f>Internal!F16</f>
        <v>8</v>
      </c>
      <c r="G16" s="19">
        <f>Internal!K16</f>
        <v>6</v>
      </c>
      <c r="H16" s="18">
        <f ca="1">IF(J16="Cấm thi","",Internal!N16)</f>
        <v>5.7</v>
      </c>
      <c r="I16" s="18">
        <f t="shared" ca="1" si="0"/>
        <v>6</v>
      </c>
      <c r="J16" s="20" t="str">
        <f>IF(Diemdanh!AH14&gt;4,"Cấm thi","")</f>
        <v/>
      </c>
    </row>
    <row r="17" spans="2:10" s="21" customFormat="1" x14ac:dyDescent="0.3">
      <c r="B17" s="15">
        <v>8</v>
      </c>
      <c r="C17" s="64" t="s">
        <v>136</v>
      </c>
      <c r="D17" s="65" t="s">
        <v>137</v>
      </c>
      <c r="E17" s="66" t="s">
        <v>138</v>
      </c>
      <c r="F17" s="19">
        <f>Internal!F17</f>
        <v>0</v>
      </c>
      <c r="G17" s="19">
        <f>Internal!K17</f>
        <v>5.8</v>
      </c>
      <c r="H17" s="18">
        <f ca="1">IF(J17="Cấm thi","",Internal!N17)</f>
        <v>4.3</v>
      </c>
      <c r="I17" s="18">
        <f t="shared" ca="1" si="0"/>
        <v>4.3</v>
      </c>
      <c r="J17" s="20" t="str">
        <f>IF(Diemdanh!AH15&gt;4,"Cấm thi","")</f>
        <v/>
      </c>
    </row>
    <row r="18" spans="2:10" s="21" customFormat="1" x14ac:dyDescent="0.3">
      <c r="B18" s="15">
        <v>9</v>
      </c>
      <c r="C18" s="64" t="s">
        <v>139</v>
      </c>
      <c r="D18" s="65" t="s">
        <v>140</v>
      </c>
      <c r="E18" s="66" t="s">
        <v>141</v>
      </c>
      <c r="F18" s="19">
        <f>Internal!F18</f>
        <v>0</v>
      </c>
      <c r="G18" s="19">
        <f>Internal!K18</f>
        <v>4</v>
      </c>
      <c r="H18" s="18">
        <f ca="1">IF(J18="Cấm thi","",Internal!N18)</f>
        <v>2.9</v>
      </c>
      <c r="I18" s="18">
        <f t="shared" ca="1" si="0"/>
        <v>2.9</v>
      </c>
      <c r="J18" s="20" t="str">
        <f>IF(Diemdanh!AH16&gt;4,"Cấm thi","")</f>
        <v/>
      </c>
    </row>
    <row r="19" spans="2:10" s="21" customFormat="1" x14ac:dyDescent="0.3">
      <c r="B19" s="15">
        <v>10</v>
      </c>
      <c r="C19" s="64" t="s">
        <v>142</v>
      </c>
      <c r="D19" s="65" t="s">
        <v>143</v>
      </c>
      <c r="E19" s="66" t="s">
        <v>144</v>
      </c>
      <c r="F19" s="19">
        <f>Internal!F19</f>
        <v>7</v>
      </c>
      <c r="G19" s="19">
        <f>Internal!K19</f>
        <v>1.8</v>
      </c>
      <c r="H19" s="18" t="str">
        <f>IF(J19="Cấm thi","",Internal!N19)</f>
        <v/>
      </c>
      <c r="I19" s="18" t="str">
        <f t="shared" si="0"/>
        <v/>
      </c>
      <c r="J19" s="20" t="str">
        <f>IF(Diemdanh!AH17&gt;4,"Cấm thi","")</f>
        <v>Cấm thi</v>
      </c>
    </row>
    <row r="20" spans="2:10" s="21" customFormat="1" x14ac:dyDescent="0.3">
      <c r="B20" s="15">
        <v>11</v>
      </c>
      <c r="C20" s="64" t="s">
        <v>145</v>
      </c>
      <c r="D20" s="65" t="s">
        <v>146</v>
      </c>
      <c r="E20" s="66" t="s">
        <v>144</v>
      </c>
      <c r="F20" s="19">
        <f>Internal!F20</f>
        <v>8</v>
      </c>
      <c r="G20" s="19">
        <f>Internal!K20</f>
        <v>8.3000000000000007</v>
      </c>
      <c r="H20" s="18">
        <f ca="1">IF(J20="Cấm thi","",Internal!N20)</f>
        <v>3.1</v>
      </c>
      <c r="I20" s="18">
        <f t="shared" ca="1" si="0"/>
        <v>5.2</v>
      </c>
      <c r="J20" s="20" t="str">
        <f>IF(Diemdanh!AH18&gt;4,"Cấm thi","")</f>
        <v/>
      </c>
    </row>
    <row r="21" spans="2:10" s="21" customFormat="1" x14ac:dyDescent="0.3">
      <c r="B21" s="15">
        <v>12</v>
      </c>
      <c r="C21" s="64" t="s">
        <v>147</v>
      </c>
      <c r="D21" s="65" t="s">
        <v>148</v>
      </c>
      <c r="E21" s="66" t="s">
        <v>141</v>
      </c>
      <c r="F21" s="19">
        <f>Internal!F21</f>
        <v>8</v>
      </c>
      <c r="G21" s="19">
        <f>Internal!K21</f>
        <v>0</v>
      </c>
      <c r="H21" s="18">
        <f ca="1">IF(J21="Cấm thi","",Internal!N21)</f>
        <v>3.7</v>
      </c>
      <c r="I21" s="18">
        <f t="shared" ca="1" si="0"/>
        <v>3</v>
      </c>
      <c r="J21" s="20" t="str">
        <f>IF(Diemdanh!AH19&gt;4,"Cấm thi","")</f>
        <v/>
      </c>
    </row>
    <row r="22" spans="2:10" s="21" customFormat="1" x14ac:dyDescent="0.3">
      <c r="B22" s="15">
        <v>13</v>
      </c>
      <c r="C22" s="64" t="s">
        <v>149</v>
      </c>
      <c r="D22" s="65" t="s">
        <v>150</v>
      </c>
      <c r="E22" s="66" t="s">
        <v>151</v>
      </c>
      <c r="F22" s="19">
        <f>Internal!F22</f>
        <v>8</v>
      </c>
      <c r="G22" s="19">
        <f>Internal!K22</f>
        <v>8</v>
      </c>
      <c r="H22" s="18">
        <f ca="1">IF(J22="Cấm thi","",Internal!N22)</f>
        <v>3.2</v>
      </c>
      <c r="I22" s="18">
        <f t="shared" ca="1" si="0"/>
        <v>5.0999999999999996</v>
      </c>
      <c r="J22" s="20" t="str">
        <f>IF(Diemdanh!AH20&gt;4,"Cấm thi","")</f>
        <v/>
      </c>
    </row>
    <row r="23" spans="2:10" s="21" customFormat="1" x14ac:dyDescent="0.3">
      <c r="B23" s="15">
        <v>14</v>
      </c>
      <c r="C23" s="64" t="s">
        <v>152</v>
      </c>
      <c r="D23" s="65" t="s">
        <v>153</v>
      </c>
      <c r="E23" s="66" t="s">
        <v>144</v>
      </c>
      <c r="F23" s="19">
        <f>Internal!F23</f>
        <v>8</v>
      </c>
      <c r="G23" s="19">
        <f>Internal!K23</f>
        <v>5.3</v>
      </c>
      <c r="H23" s="18">
        <f ca="1">IF(J23="Cấm thi","",Internal!N23)</f>
        <v>3.1</v>
      </c>
      <c r="I23" s="18">
        <f t="shared" ca="1" si="0"/>
        <v>4.3</v>
      </c>
      <c r="J23" s="20" t="str">
        <f>IF(Diemdanh!AH21&gt;4,"Cấm thi","")</f>
        <v/>
      </c>
    </row>
    <row r="24" spans="2:10" s="21" customFormat="1" x14ac:dyDescent="0.3">
      <c r="B24" s="15">
        <v>15</v>
      </c>
      <c r="C24" s="64" t="s">
        <v>154</v>
      </c>
      <c r="D24" s="65" t="s">
        <v>155</v>
      </c>
      <c r="E24" s="66" t="s">
        <v>156</v>
      </c>
      <c r="F24" s="19">
        <f>Internal!F24</f>
        <v>0</v>
      </c>
      <c r="G24" s="19">
        <f>Internal!K24</f>
        <v>0</v>
      </c>
      <c r="H24" s="18" t="str">
        <f>IF(J24="Cấm thi","",Internal!N24)</f>
        <v/>
      </c>
      <c r="I24" s="18" t="str">
        <f t="shared" si="0"/>
        <v/>
      </c>
      <c r="J24" s="20" t="str">
        <f>IF(Diemdanh!AH22&gt;4,"Cấm thi","")</f>
        <v>Cấm thi</v>
      </c>
    </row>
    <row r="25" spans="2:10" s="21" customFormat="1" x14ac:dyDescent="0.3">
      <c r="B25" s="15">
        <v>16</v>
      </c>
      <c r="C25" s="64" t="s">
        <v>157</v>
      </c>
      <c r="D25" s="65" t="s">
        <v>158</v>
      </c>
      <c r="E25" s="66" t="s">
        <v>144</v>
      </c>
      <c r="F25" s="19">
        <f>Internal!F25</f>
        <v>8</v>
      </c>
      <c r="G25" s="19">
        <f>Internal!K25</f>
        <v>8</v>
      </c>
      <c r="H25" s="18">
        <f ca="1">IF(J25="Cấm thi","",Internal!N25)</f>
        <v>3.8</v>
      </c>
      <c r="I25" s="18">
        <f t="shared" ca="1" si="0"/>
        <v>5.5</v>
      </c>
      <c r="J25" s="20" t="str">
        <f>IF(Diemdanh!AH23&gt;4,"Cấm thi","")</f>
        <v/>
      </c>
    </row>
    <row r="26" spans="2:10" s="21" customFormat="1" x14ac:dyDescent="0.3">
      <c r="B26" s="15">
        <v>17</v>
      </c>
      <c r="C26" s="64" t="s">
        <v>159</v>
      </c>
      <c r="D26" s="65" t="s">
        <v>71</v>
      </c>
      <c r="E26" s="66" t="s">
        <v>144</v>
      </c>
      <c r="F26" s="19">
        <f>Internal!F26</f>
        <v>0</v>
      </c>
      <c r="G26" s="19">
        <f>Internal!K26</f>
        <v>0</v>
      </c>
      <c r="H26" s="18" t="str">
        <f>IF(J26="Cấm thi","",Internal!N26)</f>
        <v/>
      </c>
      <c r="I26" s="18" t="str">
        <f t="shared" si="0"/>
        <v/>
      </c>
      <c r="J26" s="20" t="str">
        <f>IF(Diemdanh!AH24&gt;4,"Cấm thi","")</f>
        <v>Cấm thi</v>
      </c>
    </row>
    <row r="27" spans="2:10" s="21" customFormat="1" x14ac:dyDescent="0.3">
      <c r="B27" s="15">
        <v>18</v>
      </c>
      <c r="C27" s="64" t="s">
        <v>160</v>
      </c>
      <c r="D27" s="65" t="s">
        <v>161</v>
      </c>
      <c r="E27" s="66" t="s">
        <v>144</v>
      </c>
      <c r="F27" s="19">
        <f>Internal!F27</f>
        <v>8</v>
      </c>
      <c r="G27" s="19">
        <f>Internal!K27</f>
        <v>2</v>
      </c>
      <c r="H27" s="18">
        <f ca="1">IF(J27="Cấm thi","",Internal!N27)</f>
        <v>3.8</v>
      </c>
      <c r="I27" s="18">
        <f t="shared" ca="1" si="0"/>
        <v>3.7</v>
      </c>
      <c r="J27" s="20" t="str">
        <f>IF(Diemdanh!AH25&gt;4,"Cấm thi","")</f>
        <v/>
      </c>
    </row>
    <row r="28" spans="2:10" s="21" customFormat="1" x14ac:dyDescent="0.3">
      <c r="B28" s="15">
        <v>19</v>
      </c>
      <c r="C28" s="64" t="s">
        <v>162</v>
      </c>
      <c r="D28" s="65" t="s">
        <v>163</v>
      </c>
      <c r="E28" s="66" t="s">
        <v>144</v>
      </c>
      <c r="F28" s="19">
        <f>Internal!F28</f>
        <v>8</v>
      </c>
      <c r="G28" s="19">
        <f>Internal!K28</f>
        <v>0</v>
      </c>
      <c r="H28" s="18">
        <f ca="1">IF(J28="Cấm thi","",Internal!N28)</f>
        <v>4.5</v>
      </c>
      <c r="I28" s="18">
        <f t="shared" ca="1" si="0"/>
        <v>3.5</v>
      </c>
      <c r="J28" s="20" t="str">
        <f>IF(Diemdanh!AH26&gt;4,"Cấm thi","")</f>
        <v/>
      </c>
    </row>
    <row r="29" spans="2:10" s="21" customFormat="1" x14ac:dyDescent="0.3">
      <c r="B29" s="15">
        <v>20</v>
      </c>
      <c r="C29" s="64" t="s">
        <v>164</v>
      </c>
      <c r="D29" s="65" t="s">
        <v>165</v>
      </c>
      <c r="E29" s="66" t="s">
        <v>144</v>
      </c>
      <c r="F29" s="19">
        <f>Internal!F29</f>
        <v>8</v>
      </c>
      <c r="G29" s="19">
        <f>Internal!K29</f>
        <v>2</v>
      </c>
      <c r="H29" s="18">
        <f ca="1">IF(J29="Cấm thi","",Internal!N29)</f>
        <v>3.8</v>
      </c>
      <c r="I29" s="18">
        <f t="shared" ca="1" si="0"/>
        <v>3.7</v>
      </c>
      <c r="J29" s="20" t="str">
        <f>IF(Diemdanh!AH27&gt;4,"Cấm thi","")</f>
        <v/>
      </c>
    </row>
    <row r="30" spans="2:10" s="21" customFormat="1" x14ac:dyDescent="0.3">
      <c r="B30" s="15">
        <v>21</v>
      </c>
      <c r="C30" s="64" t="s">
        <v>166</v>
      </c>
      <c r="D30" s="65" t="s">
        <v>167</v>
      </c>
      <c r="E30" s="66" t="s">
        <v>144</v>
      </c>
      <c r="F30" s="19">
        <f>Internal!F30</f>
        <v>8</v>
      </c>
      <c r="G30" s="19">
        <f>Internal!K30</f>
        <v>5.8</v>
      </c>
      <c r="H30" s="18">
        <f ca="1">IF(J30="Cấm thi","",Internal!N30)</f>
        <v>3.8</v>
      </c>
      <c r="I30" s="18">
        <f t="shared" ca="1" si="0"/>
        <v>4.8</v>
      </c>
      <c r="J30" s="20" t="str">
        <f>IF(Diemdanh!AH28&gt;4,"Cấm thi","")</f>
        <v/>
      </c>
    </row>
    <row r="31" spans="2:10" s="21" customFormat="1" x14ac:dyDescent="0.3">
      <c r="B31" s="15">
        <v>22</v>
      </c>
      <c r="C31" s="64" t="s">
        <v>168</v>
      </c>
      <c r="D31" s="65" t="s">
        <v>169</v>
      </c>
      <c r="E31" s="66" t="s">
        <v>144</v>
      </c>
      <c r="F31" s="19">
        <f>Internal!F31</f>
        <v>0</v>
      </c>
      <c r="G31" s="19">
        <f>Internal!K31</f>
        <v>0</v>
      </c>
      <c r="H31" s="18">
        <f ca="1">IF(J31="Cấm thi","",Internal!N31)</f>
        <v>4.5</v>
      </c>
      <c r="I31" s="18">
        <f t="shared" ca="1" si="0"/>
        <v>2.7</v>
      </c>
      <c r="J31" s="20" t="str">
        <f>IF(Diemdanh!AH29&gt;4,"Cấm thi","")</f>
        <v/>
      </c>
    </row>
    <row r="32" spans="2:10" s="21" customFormat="1" x14ac:dyDescent="0.3">
      <c r="B32" s="15">
        <v>23</v>
      </c>
      <c r="C32" s="64" t="s">
        <v>170</v>
      </c>
      <c r="D32" s="65" t="s">
        <v>171</v>
      </c>
      <c r="E32" s="66" t="s">
        <v>151</v>
      </c>
      <c r="F32" s="19">
        <f>Internal!F32</f>
        <v>8</v>
      </c>
      <c r="G32" s="19">
        <f>Internal!K32</f>
        <v>4</v>
      </c>
      <c r="H32" s="18">
        <f ca="1">IF(J32="Cấm thi","",Internal!N32)</f>
        <v>4.5</v>
      </c>
      <c r="I32" s="18">
        <f t="shared" ca="1" si="0"/>
        <v>4.7</v>
      </c>
      <c r="J32" s="20" t="str">
        <f>IF(Diemdanh!AH30&gt;4,"Cấm thi","")</f>
        <v/>
      </c>
    </row>
    <row r="33" spans="2:10" s="21" customFormat="1" x14ac:dyDescent="0.3">
      <c r="B33" s="15">
        <v>24</v>
      </c>
      <c r="C33" s="64" t="s">
        <v>172</v>
      </c>
      <c r="D33" s="65" t="s">
        <v>173</v>
      </c>
      <c r="E33" s="66" t="s">
        <v>156</v>
      </c>
      <c r="F33" s="19">
        <f>Internal!F33</f>
        <v>0</v>
      </c>
      <c r="G33" s="19">
        <f>Internal!K33</f>
        <v>0</v>
      </c>
      <c r="H33" s="18" t="str">
        <f>IF(J33="Cấm thi","",Internal!N33)</f>
        <v/>
      </c>
      <c r="I33" s="18" t="str">
        <f t="shared" si="0"/>
        <v/>
      </c>
      <c r="J33" s="20" t="str">
        <f>IF(Diemdanh!AH31&gt;4,"Cấm thi","")</f>
        <v>Cấm thi</v>
      </c>
    </row>
    <row r="34" spans="2:10" s="21" customFormat="1" x14ac:dyDescent="0.3">
      <c r="B34" s="15">
        <v>25</v>
      </c>
      <c r="C34" s="64" t="s">
        <v>174</v>
      </c>
      <c r="D34" s="65" t="s">
        <v>175</v>
      </c>
      <c r="E34" s="66" t="s">
        <v>151</v>
      </c>
      <c r="F34" s="19">
        <f>Internal!F34</f>
        <v>8</v>
      </c>
      <c r="G34" s="19">
        <f>Internal!K34</f>
        <v>8</v>
      </c>
      <c r="H34" s="18">
        <f ca="1">IF(J34="Cấm thi","",Internal!N34)</f>
        <v>4.5</v>
      </c>
      <c r="I34" s="18">
        <f t="shared" ca="1" si="0"/>
        <v>5.9</v>
      </c>
      <c r="J34" s="20" t="str">
        <f>IF(Diemdanh!AH32&gt;4,"Cấm thi","")</f>
        <v/>
      </c>
    </row>
    <row r="35" spans="2:10" s="21" customFormat="1" x14ac:dyDescent="0.3">
      <c r="B35" s="15">
        <v>26</v>
      </c>
      <c r="C35" s="64" t="s">
        <v>176</v>
      </c>
      <c r="D35" s="65" t="s">
        <v>177</v>
      </c>
      <c r="E35" s="66" t="s">
        <v>178</v>
      </c>
      <c r="F35" s="19">
        <f>Internal!F35</f>
        <v>8</v>
      </c>
      <c r="G35" s="19">
        <f>Internal!K35</f>
        <v>1.8</v>
      </c>
      <c r="H35" s="18">
        <f ca="1">IF(J35="Cấm thi","",Internal!N35)</f>
        <v>5.5</v>
      </c>
      <c r="I35" s="18">
        <f t="shared" ca="1" si="0"/>
        <v>4.5999999999999996</v>
      </c>
      <c r="J35" s="20" t="str">
        <f>IF(Diemdanh!AH33&gt;4,"Cấm thi","")</f>
        <v/>
      </c>
    </row>
    <row r="36" spans="2:10" s="21" customFormat="1" x14ac:dyDescent="0.3">
      <c r="B36" s="15">
        <v>27</v>
      </c>
      <c r="C36" s="64" t="s">
        <v>179</v>
      </c>
      <c r="D36" s="65" t="s">
        <v>180</v>
      </c>
      <c r="E36" s="66" t="s">
        <v>144</v>
      </c>
      <c r="F36" s="19">
        <f>Internal!F36</f>
        <v>7</v>
      </c>
      <c r="G36" s="19">
        <f>Internal!K36</f>
        <v>3.8</v>
      </c>
      <c r="H36" s="18">
        <f ca="1">IF(J36="Cấm thi","",Internal!N36)</f>
        <v>4.5</v>
      </c>
      <c r="I36" s="18">
        <f t="shared" ca="1" si="0"/>
        <v>4.5</v>
      </c>
      <c r="J36" s="20" t="str">
        <f>IF(Diemdanh!AH34&gt;4,"Cấm thi","")</f>
        <v/>
      </c>
    </row>
    <row r="37" spans="2:10" s="21" customFormat="1" x14ac:dyDescent="0.3">
      <c r="B37" s="15">
        <v>28</v>
      </c>
      <c r="C37" s="64" t="s">
        <v>181</v>
      </c>
      <c r="D37" s="65" t="s">
        <v>182</v>
      </c>
      <c r="E37" s="66" t="s">
        <v>183</v>
      </c>
      <c r="F37" s="19">
        <f>Internal!F37</f>
        <v>8</v>
      </c>
      <c r="G37" s="19">
        <f>Internal!K37</f>
        <v>8.8000000000000007</v>
      </c>
      <c r="H37" s="18">
        <f ca="1">IF(J37="Cấm thi","",Internal!N37)</f>
        <v>2.9</v>
      </c>
      <c r="I37" s="18">
        <f t="shared" ca="1" si="0"/>
        <v>5.2</v>
      </c>
      <c r="J37" s="20" t="str">
        <f>IF(Diemdanh!AH35&gt;4,"Cấm thi","")</f>
        <v/>
      </c>
    </row>
    <row r="38" spans="2:10" s="21" customFormat="1" x14ac:dyDescent="0.3">
      <c r="B38" s="15">
        <v>29</v>
      </c>
      <c r="C38" s="64" t="s">
        <v>184</v>
      </c>
      <c r="D38" s="65" t="s">
        <v>185</v>
      </c>
      <c r="E38" s="66" t="s">
        <v>151</v>
      </c>
      <c r="F38" s="19">
        <f>Internal!F38</f>
        <v>0</v>
      </c>
      <c r="G38" s="19">
        <f>Internal!K38</f>
        <v>3.8</v>
      </c>
      <c r="H38" s="18">
        <f ca="1">IF(J38="Cấm thi","",Internal!N38)</f>
        <v>4.4000000000000004</v>
      </c>
      <c r="I38" s="18">
        <f t="shared" ca="1" si="0"/>
        <v>3.8</v>
      </c>
      <c r="J38" s="20" t="str">
        <f>IF(Diemdanh!AH36&gt;4,"Cấm thi","")</f>
        <v/>
      </c>
    </row>
    <row r="39" spans="2:10" s="21" customFormat="1" x14ac:dyDescent="0.3">
      <c r="B39" s="15">
        <v>30</v>
      </c>
      <c r="C39" s="64" t="s">
        <v>186</v>
      </c>
      <c r="D39" s="65" t="s">
        <v>122</v>
      </c>
      <c r="E39" s="66" t="s">
        <v>187</v>
      </c>
      <c r="F39" s="19">
        <f>Internal!F39</f>
        <v>8</v>
      </c>
      <c r="G39" s="19">
        <f>Internal!K39</f>
        <v>5.5</v>
      </c>
      <c r="H39" s="18" t="str">
        <f>IF(J39="Cấm thi","",Internal!N39)</f>
        <v/>
      </c>
      <c r="I39" s="18" t="str">
        <f t="shared" si="0"/>
        <v/>
      </c>
      <c r="J39" s="20" t="str">
        <f>IF(Diemdanh!AH37&gt;4,"Cấm thi","")</f>
        <v>Cấm thi</v>
      </c>
    </row>
    <row r="40" spans="2:10" s="21" customFormat="1" x14ac:dyDescent="0.3">
      <c r="B40" s="15">
        <v>31</v>
      </c>
      <c r="C40" s="64" t="s">
        <v>188</v>
      </c>
      <c r="D40" s="65" t="s">
        <v>189</v>
      </c>
      <c r="E40" s="66" t="s">
        <v>141</v>
      </c>
      <c r="F40" s="19">
        <f>Internal!F40</f>
        <v>0</v>
      </c>
      <c r="G40" s="19">
        <f>Internal!K40</f>
        <v>5.8</v>
      </c>
      <c r="H40" s="18">
        <f ca="1">IF(J40="Cấm thi","",Internal!N40)</f>
        <v>3.7</v>
      </c>
      <c r="I40" s="18">
        <f t="shared" ca="1" si="0"/>
        <v>4</v>
      </c>
      <c r="J40" s="20" t="str">
        <f>IF(Diemdanh!AH38&gt;4,"Cấm thi","")</f>
        <v/>
      </c>
    </row>
    <row r="41" spans="2:10" s="21" customFormat="1" x14ac:dyDescent="0.3">
      <c r="B41" s="15">
        <v>32</v>
      </c>
      <c r="C41" s="64" t="s">
        <v>190</v>
      </c>
      <c r="D41" s="65" t="s">
        <v>191</v>
      </c>
      <c r="E41" s="66" t="s">
        <v>141</v>
      </c>
      <c r="F41" s="19">
        <f>Internal!F41</f>
        <v>7</v>
      </c>
      <c r="G41" s="19">
        <f>Internal!K41</f>
        <v>2</v>
      </c>
      <c r="H41" s="18">
        <f ca="1">IF(J41="Cấm thi","",Internal!N41)</f>
        <v>3.7</v>
      </c>
      <c r="I41" s="18">
        <f t="shared" ca="1" si="0"/>
        <v>3.5</v>
      </c>
      <c r="J41" s="20" t="str">
        <f>IF(Diemdanh!AH39&gt;4,"Cấm thi","")</f>
        <v/>
      </c>
    </row>
    <row r="42" spans="2:10" s="21" customFormat="1" x14ac:dyDescent="0.3">
      <c r="B42" s="15">
        <v>33</v>
      </c>
      <c r="C42" s="64" t="s">
        <v>192</v>
      </c>
      <c r="D42" s="65" t="s">
        <v>193</v>
      </c>
      <c r="E42" s="66" t="s">
        <v>194</v>
      </c>
      <c r="F42" s="19">
        <f>Internal!F42</f>
        <v>8</v>
      </c>
      <c r="G42" s="19">
        <f>Internal!K42</f>
        <v>4</v>
      </c>
      <c r="H42" s="18">
        <f ca="1">IF(J42="Cấm thi","",Internal!N42)</f>
        <v>5.5</v>
      </c>
      <c r="I42" s="18">
        <f t="shared" ca="1" si="0"/>
        <v>5.3</v>
      </c>
      <c r="J42" s="20" t="str">
        <f>IF(Diemdanh!AH40&gt;4,"Cấm thi","")</f>
        <v/>
      </c>
    </row>
    <row r="43" spans="2:10" s="21" customFormat="1" x14ac:dyDescent="0.3">
      <c r="B43" s="15">
        <v>34</v>
      </c>
      <c r="C43" s="64" t="s">
        <v>195</v>
      </c>
      <c r="D43" s="65" t="s">
        <v>196</v>
      </c>
      <c r="E43" s="66" t="s">
        <v>144</v>
      </c>
      <c r="F43" s="19">
        <f>Internal!F43</f>
        <v>0</v>
      </c>
      <c r="G43" s="19">
        <f>Internal!K43</f>
        <v>1.8</v>
      </c>
      <c r="H43" s="18">
        <f ca="1">IF(J43="Cấm thi","",Internal!N43)</f>
        <v>4.5</v>
      </c>
      <c r="I43" s="18">
        <f t="shared" ca="1" si="0"/>
        <v>3.2</v>
      </c>
      <c r="J43" s="20" t="str">
        <f>IF(Diemdanh!AH41&gt;4,"Cấm thi","")</f>
        <v/>
      </c>
    </row>
    <row r="44" spans="2:10" s="21" customFormat="1" x14ac:dyDescent="0.3">
      <c r="B44" s="15">
        <v>35</v>
      </c>
      <c r="C44" s="64" t="s">
        <v>197</v>
      </c>
      <c r="D44" s="65" t="s">
        <v>198</v>
      </c>
      <c r="E44" s="66" t="s">
        <v>183</v>
      </c>
      <c r="F44" s="19">
        <f>Internal!F44</f>
        <v>7</v>
      </c>
      <c r="G44" s="19">
        <f>Internal!K44</f>
        <v>7.8</v>
      </c>
      <c r="H44" s="18">
        <f ca="1">IF(J44="Cấm thi","",Internal!N44)</f>
        <v>4.9000000000000004</v>
      </c>
      <c r="I44" s="18">
        <f t="shared" ca="1" si="0"/>
        <v>6</v>
      </c>
      <c r="J44" s="20" t="str">
        <f>IF(Diemdanh!AH42&gt;4,"Cấm thi","")</f>
        <v/>
      </c>
    </row>
    <row r="45" spans="2:10" s="21" customFormat="1" x14ac:dyDescent="0.3">
      <c r="B45" s="15">
        <v>36</v>
      </c>
      <c r="C45" s="64" t="s">
        <v>199</v>
      </c>
      <c r="D45" s="65" t="s">
        <v>200</v>
      </c>
      <c r="E45" s="66" t="s">
        <v>141</v>
      </c>
      <c r="F45" s="19">
        <f>Internal!F45</f>
        <v>0</v>
      </c>
      <c r="G45" s="19">
        <f>Internal!K45</f>
        <v>8.3000000000000007</v>
      </c>
      <c r="H45" s="18">
        <f ca="1">IF(J45="Cấm thi","",Internal!N45)</f>
        <v>4.8</v>
      </c>
      <c r="I45" s="18">
        <f t="shared" ca="1" si="0"/>
        <v>5.4</v>
      </c>
      <c r="J45" s="20" t="str">
        <f>IF(Diemdanh!AH43&gt;4,"Cấm thi","")</f>
        <v/>
      </c>
    </row>
    <row r="46" spans="2:10" s="21" customFormat="1" x14ac:dyDescent="0.3">
      <c r="B46" s="15">
        <v>37</v>
      </c>
      <c r="C46" s="64" t="s">
        <v>201</v>
      </c>
      <c r="D46" s="65" t="s">
        <v>202</v>
      </c>
      <c r="E46" s="66" t="s">
        <v>203</v>
      </c>
      <c r="F46" s="19">
        <f>Internal!F46</f>
        <v>8</v>
      </c>
      <c r="G46" s="19">
        <f>Internal!K46</f>
        <v>4</v>
      </c>
      <c r="H46" s="18">
        <f ca="1">IF(J46="Cấm thi","",Internal!N46)</f>
        <v>3.8</v>
      </c>
      <c r="I46" s="18">
        <f t="shared" ca="1" si="0"/>
        <v>4.3</v>
      </c>
      <c r="J46" s="20" t="str">
        <f>IF(Diemdanh!AH44&gt;4,"Cấm thi","")</f>
        <v/>
      </c>
    </row>
    <row r="47" spans="2:10" s="21" customFormat="1" x14ac:dyDescent="0.3">
      <c r="B47" s="15">
        <v>38</v>
      </c>
      <c r="C47" s="64" t="s">
        <v>204</v>
      </c>
      <c r="D47" s="65" t="s">
        <v>205</v>
      </c>
      <c r="E47" s="66" t="s">
        <v>206</v>
      </c>
      <c r="F47" s="19">
        <f>Internal!F47</f>
        <v>0</v>
      </c>
      <c r="G47" s="19">
        <f>Internal!K47</f>
        <v>3.8</v>
      </c>
      <c r="H47" s="18">
        <f ca="1">IF(J47="Cấm thi","",Internal!N47)</f>
        <v>3.8</v>
      </c>
      <c r="I47" s="18">
        <f t="shared" ca="1" si="0"/>
        <v>3.4</v>
      </c>
      <c r="J47" s="20" t="str">
        <f>IF(Diemdanh!AH45&gt;4,"Cấm thi","")</f>
        <v/>
      </c>
    </row>
    <row r="48" spans="2:10" s="21" customFormat="1" x14ac:dyDescent="0.3">
      <c r="B48" s="15">
        <v>39</v>
      </c>
      <c r="C48" s="64" t="s">
        <v>207</v>
      </c>
      <c r="D48" s="65" t="s">
        <v>208</v>
      </c>
      <c r="E48" s="66" t="s">
        <v>206</v>
      </c>
      <c r="F48" s="19">
        <f>Internal!F48</f>
        <v>0</v>
      </c>
      <c r="G48" s="19">
        <f>Internal!K48</f>
        <v>7.8</v>
      </c>
      <c r="H48" s="18">
        <f ca="1">IF(J48="Cấm thi","",Internal!N48)</f>
        <v>3.8</v>
      </c>
      <c r="I48" s="18">
        <f t="shared" ca="1" si="0"/>
        <v>4.5999999999999996</v>
      </c>
      <c r="J48" s="20" t="str">
        <f>IF(Diemdanh!AH46&gt;4,"Cấm thi","")</f>
        <v/>
      </c>
    </row>
    <row r="49" spans="2:10" s="21" customFormat="1" x14ac:dyDescent="0.3">
      <c r="B49" s="15">
        <v>40</v>
      </c>
      <c r="C49" s="64" t="s">
        <v>209</v>
      </c>
      <c r="D49" s="65" t="s">
        <v>210</v>
      </c>
      <c r="E49" s="66" t="s">
        <v>211</v>
      </c>
      <c r="F49" s="19">
        <f>Internal!F49</f>
        <v>9</v>
      </c>
      <c r="G49" s="19">
        <f>Internal!K49</f>
        <v>3.8</v>
      </c>
      <c r="H49" s="18">
        <f ca="1">IF(J49="Cấm thi","",Internal!N49)</f>
        <v>5.0999999999999996</v>
      </c>
      <c r="I49" s="18">
        <f t="shared" ca="1" si="0"/>
        <v>5.0999999999999996</v>
      </c>
      <c r="J49" s="20" t="str">
        <f>IF(Diemdanh!AH47&gt;4,"Cấm thi","")</f>
        <v/>
      </c>
    </row>
    <row r="50" spans="2:10" s="21" customFormat="1" x14ac:dyDescent="0.3">
      <c r="B50" s="15">
        <v>41</v>
      </c>
      <c r="C50" s="64" t="s">
        <v>212</v>
      </c>
      <c r="D50" s="65" t="s">
        <v>213</v>
      </c>
      <c r="E50" s="66" t="s">
        <v>135</v>
      </c>
      <c r="F50" s="19">
        <f>Internal!F50</f>
        <v>0</v>
      </c>
      <c r="G50" s="19">
        <f>Internal!K50</f>
        <v>8.3000000000000007</v>
      </c>
      <c r="H50" s="18">
        <f ca="1">IF(J50="Cấm thi","",Internal!N50)</f>
        <v>5.7</v>
      </c>
      <c r="I50" s="18">
        <f t="shared" ca="1" si="0"/>
        <v>5.9</v>
      </c>
      <c r="J50" s="20" t="str">
        <f>IF(Diemdanh!AH48&gt;4,"Cấm thi","")</f>
        <v/>
      </c>
    </row>
    <row r="51" spans="2:10" s="21" customFormat="1" x14ac:dyDescent="0.3">
      <c r="B51" s="15">
        <v>42</v>
      </c>
      <c r="C51" s="64" t="s">
        <v>214</v>
      </c>
      <c r="D51" s="65" t="s">
        <v>215</v>
      </c>
      <c r="E51" s="66" t="s">
        <v>216</v>
      </c>
      <c r="F51" s="19">
        <f>Internal!F51</f>
        <v>7</v>
      </c>
      <c r="G51" s="19">
        <f>Internal!K51</f>
        <v>8</v>
      </c>
      <c r="H51" s="18">
        <f ca="1">IF(J51="Cấm thi","",Internal!N51)</f>
        <v>4.3</v>
      </c>
      <c r="I51" s="18">
        <f t="shared" ca="1" si="0"/>
        <v>5.7</v>
      </c>
      <c r="J51" s="20" t="str">
        <f>IF(Diemdanh!AH49&gt;4,"Cấm thi","")</f>
        <v/>
      </c>
    </row>
    <row r="52" spans="2:10" s="21" customFormat="1" x14ac:dyDescent="0.3">
      <c r="B52" s="15">
        <v>43</v>
      </c>
      <c r="C52" s="64" t="s">
        <v>217</v>
      </c>
      <c r="D52" s="65" t="s">
        <v>218</v>
      </c>
      <c r="E52" s="66" t="s">
        <v>132</v>
      </c>
      <c r="F52" s="19">
        <f>Internal!F52</f>
        <v>8</v>
      </c>
      <c r="G52" s="19">
        <f>Internal!K52</f>
        <v>0</v>
      </c>
      <c r="H52" s="18">
        <f ca="1">IF(J52="Cấm thi","",Internal!N52)</f>
        <v>0</v>
      </c>
      <c r="I52" s="18">
        <f t="shared" ca="1" si="0"/>
        <v>0.8</v>
      </c>
      <c r="J52" s="20" t="str">
        <f>IF(Diemdanh!AH50&gt;4,"Cấm thi","")</f>
        <v/>
      </c>
    </row>
    <row r="53" spans="2:10" s="21" customFormat="1" x14ac:dyDescent="0.3">
      <c r="B53" s="15">
        <v>44</v>
      </c>
      <c r="C53" s="64" t="s">
        <v>219</v>
      </c>
      <c r="D53" s="65" t="s">
        <v>220</v>
      </c>
      <c r="E53" s="66" t="s">
        <v>221</v>
      </c>
      <c r="F53" s="19">
        <f>Internal!F53</f>
        <v>7</v>
      </c>
      <c r="G53" s="19">
        <f>Internal!K53</f>
        <v>4</v>
      </c>
      <c r="H53" s="18">
        <f ca="1">IF(J53="Cấm thi","",Internal!N53)</f>
        <v>4.2</v>
      </c>
      <c r="I53" s="18">
        <f t="shared" ca="1" si="0"/>
        <v>4.4000000000000004</v>
      </c>
      <c r="J53" s="20" t="str">
        <f>IF(Diemdanh!AH51&gt;4,"Cấm thi","")</f>
        <v/>
      </c>
    </row>
    <row r="54" spans="2:10" s="21" customFormat="1" x14ac:dyDescent="0.3">
      <c r="B54" s="15">
        <v>45</v>
      </c>
      <c r="C54" s="64" t="s">
        <v>222</v>
      </c>
      <c r="D54" s="65" t="s">
        <v>223</v>
      </c>
      <c r="E54" s="66" t="s">
        <v>138</v>
      </c>
      <c r="F54" s="19">
        <f>Internal!F54</f>
        <v>0</v>
      </c>
      <c r="G54" s="19">
        <f>Internal!K54</f>
        <v>0</v>
      </c>
      <c r="H54" s="18" t="str">
        <f>IF(J54="Cấm thi","",Internal!N54)</f>
        <v/>
      </c>
      <c r="I54" s="18" t="str">
        <f t="shared" si="0"/>
        <v/>
      </c>
      <c r="J54" s="20" t="str">
        <f>IF(Diemdanh!AH52&gt;4,"Cấm thi","")</f>
        <v>Cấm thi</v>
      </c>
    </row>
    <row r="55" spans="2:10" s="21" customFormat="1" x14ac:dyDescent="0.3">
      <c r="B55" s="15">
        <v>46</v>
      </c>
      <c r="C55" s="64" t="s">
        <v>224</v>
      </c>
      <c r="D55" s="65" t="s">
        <v>225</v>
      </c>
      <c r="E55" s="66" t="s">
        <v>141</v>
      </c>
      <c r="F55" s="19">
        <f>Internal!F55</f>
        <v>7</v>
      </c>
      <c r="G55" s="19">
        <f>Internal!K55</f>
        <v>4</v>
      </c>
      <c r="H55" s="18">
        <f ca="1">IF(J55="Cấm thi","",Internal!N55)</f>
        <v>2.9</v>
      </c>
      <c r="I55" s="18">
        <f t="shared" ca="1" si="0"/>
        <v>3.6</v>
      </c>
      <c r="J55" s="20" t="str">
        <f>IF(Diemdanh!AH53&gt;4,"Cấm thi","")</f>
        <v/>
      </c>
    </row>
    <row r="56" spans="2:10" s="21" customFormat="1" x14ac:dyDescent="0.3">
      <c r="B56" s="15">
        <v>47</v>
      </c>
      <c r="C56" s="64" t="s">
        <v>226</v>
      </c>
      <c r="D56" s="65" t="s">
        <v>227</v>
      </c>
      <c r="E56" s="66" t="s">
        <v>187</v>
      </c>
      <c r="F56" s="19">
        <f>Internal!F56</f>
        <v>8</v>
      </c>
      <c r="G56" s="19">
        <f>Internal!K56</f>
        <v>3.8</v>
      </c>
      <c r="H56" s="18">
        <f ca="1">IF(J56="Cấm thi","",Internal!N56)</f>
        <v>5.5</v>
      </c>
      <c r="I56" s="18">
        <f t="shared" ca="1" si="0"/>
        <v>5.2</v>
      </c>
      <c r="J56" s="20" t="str">
        <f>IF(Diemdanh!AH54&gt;4,"Cấm thi","")</f>
        <v/>
      </c>
    </row>
    <row r="57" spans="2:10" s="21" customFormat="1" x14ac:dyDescent="0.3">
      <c r="B57" s="15">
        <v>48</v>
      </c>
      <c r="C57" s="64" t="s">
        <v>228</v>
      </c>
      <c r="D57" s="65" t="s">
        <v>229</v>
      </c>
      <c r="E57" s="66" t="s">
        <v>194</v>
      </c>
      <c r="F57" s="19">
        <f>Internal!F57</f>
        <v>0</v>
      </c>
      <c r="G57" s="19">
        <f>Internal!K57</f>
        <v>0</v>
      </c>
      <c r="H57" s="18" t="str">
        <f>IF(J57="Cấm thi","",Internal!N57)</f>
        <v/>
      </c>
      <c r="I57" s="18" t="str">
        <f t="shared" si="0"/>
        <v/>
      </c>
      <c r="J57" s="20" t="str">
        <f>IF(Diemdanh!AH55&gt;4,"Cấm thi","")</f>
        <v>Cấm thi</v>
      </c>
    </row>
    <row r="58" spans="2:10" s="21" customFormat="1" x14ac:dyDescent="0.3">
      <c r="B58" s="15">
        <v>49</v>
      </c>
      <c r="C58" s="64" t="s">
        <v>230</v>
      </c>
      <c r="D58" s="65" t="s">
        <v>231</v>
      </c>
      <c r="E58" s="66" t="s">
        <v>194</v>
      </c>
      <c r="F58" s="19">
        <f>Internal!F58</f>
        <v>7</v>
      </c>
      <c r="G58" s="19">
        <f>Internal!K58</f>
        <v>4</v>
      </c>
      <c r="H58" s="18" t="str">
        <f>IF(J58="Cấm thi","",Internal!N58)</f>
        <v/>
      </c>
      <c r="I58" s="18" t="str">
        <f t="shared" si="0"/>
        <v/>
      </c>
      <c r="J58" s="20" t="str">
        <f>IF(Diemdanh!AH56&gt;4,"Cấm thi","")</f>
        <v>Cấm thi</v>
      </c>
    </row>
    <row r="59" spans="2:10" s="21" customFormat="1" x14ac:dyDescent="0.3">
      <c r="B59" s="15">
        <v>50</v>
      </c>
      <c r="C59" s="64" t="s">
        <v>232</v>
      </c>
      <c r="D59" s="65" t="s">
        <v>143</v>
      </c>
      <c r="E59" s="66" t="s">
        <v>151</v>
      </c>
      <c r="F59" s="19">
        <f>Internal!F59</f>
        <v>0</v>
      </c>
      <c r="G59" s="19">
        <f>Internal!K59</f>
        <v>5.8</v>
      </c>
      <c r="H59" s="18">
        <f ca="1">IF(J59="Cấm thi","",Internal!N59)</f>
        <v>4.4000000000000004</v>
      </c>
      <c r="I59" s="18">
        <f t="shared" ca="1" si="0"/>
        <v>4.4000000000000004</v>
      </c>
      <c r="J59" s="20" t="str">
        <f>IF(Diemdanh!AH57&gt;4,"Cấm thi","")</f>
        <v/>
      </c>
    </row>
    <row r="60" spans="2:10" s="21" customFormat="1" x14ac:dyDescent="0.3">
      <c r="B60" s="15">
        <v>51</v>
      </c>
      <c r="C60" s="64" t="s">
        <v>233</v>
      </c>
      <c r="D60" s="65" t="s">
        <v>234</v>
      </c>
      <c r="E60" s="66" t="s">
        <v>187</v>
      </c>
      <c r="F60" s="19">
        <f>Internal!F60</f>
        <v>7</v>
      </c>
      <c r="G60" s="19">
        <f>Internal!K60</f>
        <v>2</v>
      </c>
      <c r="H60" s="18">
        <f ca="1">IF(J60="Cấm thi","",Internal!N60)</f>
        <v>4.0999999999999996</v>
      </c>
      <c r="I60" s="18">
        <f t="shared" ca="1" si="0"/>
        <v>3.8</v>
      </c>
      <c r="J60" s="20" t="str">
        <f>IF(Diemdanh!AH58&gt;4,"Cấm thi","")</f>
        <v/>
      </c>
    </row>
    <row r="61" spans="2:10" s="21" customFormat="1" x14ac:dyDescent="0.3">
      <c r="B61" s="15">
        <v>52</v>
      </c>
      <c r="C61" s="64" t="s">
        <v>235</v>
      </c>
      <c r="D61" s="65" t="s">
        <v>236</v>
      </c>
      <c r="E61" s="66" t="s">
        <v>187</v>
      </c>
      <c r="F61" s="19">
        <f>Internal!F61</f>
        <v>8</v>
      </c>
      <c r="G61" s="19">
        <f>Internal!K61</f>
        <v>4</v>
      </c>
      <c r="H61" s="18">
        <f ca="1">IF(J61="Cấm thi","",Internal!N61)</f>
        <v>4.9000000000000004</v>
      </c>
      <c r="I61" s="18">
        <f t="shared" ca="1" si="0"/>
        <v>4.9000000000000004</v>
      </c>
      <c r="J61" s="20" t="str">
        <f>IF(Diemdanh!AH59&gt;4,"Cấm thi","")</f>
        <v/>
      </c>
    </row>
    <row r="62" spans="2:10" s="21" customFormat="1" x14ac:dyDescent="0.3">
      <c r="B62" s="15">
        <v>53</v>
      </c>
      <c r="C62" s="64" t="s">
        <v>237</v>
      </c>
      <c r="D62" s="65" t="s">
        <v>238</v>
      </c>
      <c r="E62" s="66" t="s">
        <v>151</v>
      </c>
      <c r="F62" s="19">
        <f>Internal!F62</f>
        <v>8</v>
      </c>
      <c r="G62" s="19">
        <f>Internal!K62</f>
        <v>4</v>
      </c>
      <c r="H62" s="18">
        <f ca="1">IF(J62="Cấm thi","",Internal!N62)</f>
        <v>3.2</v>
      </c>
      <c r="I62" s="18">
        <f t="shared" ca="1" si="0"/>
        <v>3.9</v>
      </c>
      <c r="J62" s="20" t="str">
        <f>IF(Diemdanh!AH60&gt;4,"Cấm thi","")</f>
        <v/>
      </c>
    </row>
    <row r="63" spans="2:10" s="21" customFormat="1" x14ac:dyDescent="0.3">
      <c r="B63" s="15">
        <v>54</v>
      </c>
      <c r="C63" s="64" t="s">
        <v>239</v>
      </c>
      <c r="D63" s="65" t="s">
        <v>240</v>
      </c>
      <c r="E63" s="66" t="s">
        <v>141</v>
      </c>
      <c r="F63" s="19">
        <f>Internal!F63</f>
        <v>7</v>
      </c>
      <c r="G63" s="19">
        <f>Internal!K63</f>
        <v>3.8</v>
      </c>
      <c r="H63" s="18">
        <f ca="1">IF(J63="Cấm thi","",Internal!N63)</f>
        <v>4.2</v>
      </c>
      <c r="I63" s="18">
        <f t="shared" ca="1" si="0"/>
        <v>4.4000000000000004</v>
      </c>
      <c r="J63" s="20" t="str">
        <f>IF(Diemdanh!AH61&gt;4,"Cấm thi","")</f>
        <v/>
      </c>
    </row>
    <row r="64" spans="2:10" s="21" customFormat="1" x14ac:dyDescent="0.3">
      <c r="B64" s="15">
        <v>55</v>
      </c>
      <c r="C64" s="64" t="s">
        <v>241</v>
      </c>
      <c r="D64" s="65" t="s">
        <v>242</v>
      </c>
      <c r="E64" s="66" t="s">
        <v>144</v>
      </c>
      <c r="F64" s="19">
        <f>Internal!F64</f>
        <v>0</v>
      </c>
      <c r="G64" s="19">
        <f>Internal!K64</f>
        <v>2</v>
      </c>
      <c r="H64" s="18">
        <f ca="1">IF(J64="Cấm thi","",Internal!N64)</f>
        <v>4.4000000000000004</v>
      </c>
      <c r="I64" s="18">
        <f t="shared" ca="1" si="0"/>
        <v>3.2</v>
      </c>
      <c r="J64" s="20" t="str">
        <f>IF(Diemdanh!AH62&gt;4,"Cấm thi","")</f>
        <v/>
      </c>
    </row>
    <row r="65" spans="2:10" s="21" customFormat="1" x14ac:dyDescent="0.3">
      <c r="B65" s="15">
        <v>56</v>
      </c>
      <c r="C65" s="64" t="s">
        <v>243</v>
      </c>
      <c r="D65" s="65" t="s">
        <v>244</v>
      </c>
      <c r="E65" s="66" t="s">
        <v>194</v>
      </c>
      <c r="F65" s="19">
        <f>Internal!F65</f>
        <v>7</v>
      </c>
      <c r="G65" s="19">
        <f>Internal!K65</f>
        <v>0</v>
      </c>
      <c r="H65" s="18" t="str">
        <f>IF(J65="Cấm thi","",Internal!N65)</f>
        <v/>
      </c>
      <c r="I65" s="18" t="str">
        <f t="shared" si="0"/>
        <v/>
      </c>
      <c r="J65" s="20" t="str">
        <f>IF(Diemdanh!AH63&gt;4,"Cấm thi","")</f>
        <v>Cấm thi</v>
      </c>
    </row>
    <row r="66" spans="2:10" s="21" customFormat="1" x14ac:dyDescent="0.3">
      <c r="B66" s="15">
        <v>57</v>
      </c>
      <c r="C66" s="64" t="s">
        <v>245</v>
      </c>
      <c r="D66" s="65" t="s">
        <v>246</v>
      </c>
      <c r="E66" s="66" t="s">
        <v>194</v>
      </c>
      <c r="F66" s="19">
        <f>Internal!F66</f>
        <v>8</v>
      </c>
      <c r="G66" s="19">
        <f>Internal!K66</f>
        <v>4</v>
      </c>
      <c r="H66" s="18" t="str">
        <f>IF(J66="Cấm thi","",Internal!N66)</f>
        <v/>
      </c>
      <c r="I66" s="18" t="str">
        <f t="shared" si="0"/>
        <v/>
      </c>
      <c r="J66" s="20" t="str">
        <f>IF(Diemdanh!AH64&gt;4,"Cấm thi","")</f>
        <v>Cấm thi</v>
      </c>
    </row>
    <row r="67" spans="2:10" s="21" customFormat="1" x14ac:dyDescent="0.3">
      <c r="B67" s="15">
        <v>58</v>
      </c>
      <c r="C67" s="64" t="s">
        <v>247</v>
      </c>
      <c r="D67" s="65" t="s">
        <v>248</v>
      </c>
      <c r="E67" s="66" t="s">
        <v>183</v>
      </c>
      <c r="F67" s="19">
        <f>Internal!F67</f>
        <v>6</v>
      </c>
      <c r="G67" s="19">
        <f>Internal!K67</f>
        <v>5.5</v>
      </c>
      <c r="H67" s="18">
        <f ca="1">IF(J67="Cấm thi","",Internal!N67)</f>
        <v>4.2</v>
      </c>
      <c r="I67" s="18">
        <f t="shared" ca="1" si="0"/>
        <v>4.8</v>
      </c>
      <c r="J67" s="20" t="str">
        <f>IF(Diemdanh!AH65&gt;4,"Cấm thi","")</f>
        <v/>
      </c>
    </row>
    <row r="68" spans="2:10" s="21" customFormat="1" x14ac:dyDescent="0.3">
      <c r="B68" s="15">
        <v>59</v>
      </c>
      <c r="C68" s="64" t="s">
        <v>249</v>
      </c>
      <c r="D68" s="65" t="s">
        <v>250</v>
      </c>
      <c r="E68" s="66" t="s">
        <v>156</v>
      </c>
      <c r="F68" s="19">
        <f>Internal!F68</f>
        <v>8</v>
      </c>
      <c r="G68" s="19">
        <f>Internal!K68</f>
        <v>5.5</v>
      </c>
      <c r="H68" s="18">
        <f ca="1">IF(J68="Cấm thi","",Internal!N68)</f>
        <v>5.0999999999999996</v>
      </c>
      <c r="I68" s="18">
        <f t="shared" ca="1" si="0"/>
        <v>5.5</v>
      </c>
      <c r="J68" s="20" t="str">
        <f>IF(Diemdanh!AH66&gt;4,"Cấm thi","")</f>
        <v/>
      </c>
    </row>
    <row r="69" spans="2:10" s="21" customFormat="1" x14ac:dyDescent="0.3">
      <c r="B69" s="15">
        <v>60</v>
      </c>
      <c r="C69" s="64" t="s">
        <v>251</v>
      </c>
      <c r="D69" s="65" t="s">
        <v>252</v>
      </c>
      <c r="E69" s="66" t="s">
        <v>144</v>
      </c>
      <c r="F69" s="19">
        <f>Internal!F69</f>
        <v>8</v>
      </c>
      <c r="G69" s="19">
        <f>Internal!K69</f>
        <v>7.8</v>
      </c>
      <c r="H69" s="18">
        <f ca="1">IF(J69="Cấm thi","",Internal!N69)</f>
        <v>3.1</v>
      </c>
      <c r="I69" s="18">
        <f t="shared" ca="1" si="0"/>
        <v>5</v>
      </c>
      <c r="J69" s="20" t="str">
        <f>IF(Diemdanh!AH67&gt;4,"Cấm thi","")</f>
        <v/>
      </c>
    </row>
    <row r="70" spans="2:10" s="21" customFormat="1" x14ac:dyDescent="0.3">
      <c r="B70" s="15">
        <v>61</v>
      </c>
      <c r="C70" s="64" t="s">
        <v>253</v>
      </c>
      <c r="D70" s="65" t="s">
        <v>169</v>
      </c>
      <c r="E70" s="66" t="s">
        <v>156</v>
      </c>
      <c r="F70" s="19">
        <f>Internal!F70</f>
        <v>8</v>
      </c>
      <c r="G70" s="19">
        <f>Internal!K70</f>
        <v>3.8</v>
      </c>
      <c r="H70" s="18">
        <f ca="1">IF(J70="Cấm thi","",Internal!N70)</f>
        <v>4.4000000000000004</v>
      </c>
      <c r="I70" s="18">
        <f t="shared" ca="1" si="0"/>
        <v>4.5999999999999996</v>
      </c>
      <c r="J70" s="20" t="str">
        <f>IF(Diemdanh!AH68&gt;4,"Cấm thi","")</f>
        <v/>
      </c>
    </row>
    <row r="71" spans="2:10" s="21" customFormat="1" x14ac:dyDescent="0.3">
      <c r="B71" s="15">
        <v>62</v>
      </c>
      <c r="C71" s="64" t="s">
        <v>254</v>
      </c>
      <c r="D71" s="65" t="s">
        <v>255</v>
      </c>
      <c r="E71" s="66" t="s">
        <v>144</v>
      </c>
      <c r="F71" s="19">
        <f>Internal!F71</f>
        <v>7</v>
      </c>
      <c r="G71" s="19">
        <f>Internal!K71</f>
        <v>8</v>
      </c>
      <c r="H71" s="18">
        <f ca="1">IF(J71="Cấm thi","",Internal!N71)</f>
        <v>4.4000000000000004</v>
      </c>
      <c r="I71" s="18">
        <f t="shared" ca="1" si="0"/>
        <v>5.7</v>
      </c>
      <c r="J71" s="20" t="str">
        <f>IF(Diemdanh!AH69&gt;4,"Cấm thi","")</f>
        <v/>
      </c>
    </row>
    <row r="72" spans="2:10" s="21" customFormat="1" x14ac:dyDescent="0.3">
      <c r="B72" s="15">
        <v>63</v>
      </c>
      <c r="C72" s="64" t="s">
        <v>256</v>
      </c>
      <c r="D72" s="65" t="s">
        <v>257</v>
      </c>
      <c r="E72" s="66" t="s">
        <v>187</v>
      </c>
      <c r="F72" s="19">
        <f>Internal!F72</f>
        <v>8</v>
      </c>
      <c r="G72" s="19">
        <f>Internal!K72</f>
        <v>0</v>
      </c>
      <c r="H72" s="18">
        <f ca="1">IF(J72="Cấm thi","",Internal!N72)</f>
        <v>4.0999999999999996</v>
      </c>
      <c r="I72" s="18">
        <f t="shared" ca="1" si="0"/>
        <v>3.3</v>
      </c>
      <c r="J72" s="20" t="str">
        <f>IF(Diemdanh!AH70&gt;4,"Cấm thi","")</f>
        <v/>
      </c>
    </row>
    <row r="73" spans="2:10" s="21" customFormat="1" x14ac:dyDescent="0.3">
      <c r="B73" s="15">
        <v>64</v>
      </c>
      <c r="C73" s="64" t="s">
        <v>258</v>
      </c>
      <c r="D73" s="65" t="s">
        <v>259</v>
      </c>
      <c r="E73" s="66" t="s">
        <v>194</v>
      </c>
      <c r="F73" s="19">
        <f>Internal!F73</f>
        <v>8</v>
      </c>
      <c r="G73" s="19">
        <f>Internal!K73</f>
        <v>3.8</v>
      </c>
      <c r="H73" s="18">
        <f ca="1">IF(J73="Cấm thi","",Internal!N73)</f>
        <v>5.5</v>
      </c>
      <c r="I73" s="18">
        <f t="shared" ca="1" si="0"/>
        <v>5.2</v>
      </c>
      <c r="J73" s="20" t="str">
        <f>IF(Diemdanh!AH71&gt;4,"Cấm thi","")</f>
        <v/>
      </c>
    </row>
    <row r="74" spans="2:10" s="21" customFormat="1" x14ac:dyDescent="0.3">
      <c r="B74" s="15">
        <v>65</v>
      </c>
      <c r="C74" s="64" t="s">
        <v>260</v>
      </c>
      <c r="D74" s="65" t="s">
        <v>261</v>
      </c>
      <c r="E74" s="66" t="s">
        <v>194</v>
      </c>
      <c r="F74" s="19">
        <f>Internal!F74</f>
        <v>8</v>
      </c>
      <c r="G74" s="19">
        <f>Internal!K74</f>
        <v>6.3</v>
      </c>
      <c r="H74" s="18" t="str">
        <f>IF(J74="Cấm thi","",Internal!N74)</f>
        <v/>
      </c>
      <c r="I74" s="18" t="str">
        <f t="shared" si="0"/>
        <v/>
      </c>
      <c r="J74" s="20" t="str">
        <f>IF(Diemdanh!AH72&gt;4,"Cấm thi","")</f>
        <v>Cấm thi</v>
      </c>
    </row>
    <row r="75" spans="2:10" s="21" customFormat="1" x14ac:dyDescent="0.3">
      <c r="B75" s="15">
        <v>66</v>
      </c>
      <c r="C75" s="64" t="s">
        <v>262</v>
      </c>
      <c r="D75" s="65" t="s">
        <v>263</v>
      </c>
      <c r="E75" s="66" t="s">
        <v>141</v>
      </c>
      <c r="F75" s="19">
        <f>Internal!F75</f>
        <v>0</v>
      </c>
      <c r="G75" s="19">
        <f>Internal!K75</f>
        <v>5.8</v>
      </c>
      <c r="H75" s="18">
        <f ca="1">IF(J75="Cấm thi","",Internal!N75)</f>
        <v>2.9</v>
      </c>
      <c r="I75" s="18">
        <f t="shared" ref="I75:I114" ca="1" si="1">IF(H75="","",ROUND((F75+G75*3+H75*6)/10,1))</f>
        <v>3.5</v>
      </c>
      <c r="J75" s="20" t="str">
        <f>IF(Diemdanh!AH73&gt;4,"Cấm thi","")</f>
        <v/>
      </c>
    </row>
    <row r="76" spans="2:10" s="21" customFormat="1" x14ac:dyDescent="0.3">
      <c r="B76" s="15">
        <v>67</v>
      </c>
      <c r="C76" s="64" t="s">
        <v>264</v>
      </c>
      <c r="D76" s="65" t="s">
        <v>265</v>
      </c>
      <c r="E76" s="66" t="s">
        <v>151</v>
      </c>
      <c r="F76" s="19">
        <f>Internal!F76</f>
        <v>8</v>
      </c>
      <c r="G76" s="19">
        <f>Internal!K76</f>
        <v>8</v>
      </c>
      <c r="H76" s="18">
        <f ca="1">IF(J76="Cấm thi","",Internal!N76)</f>
        <v>4.4000000000000004</v>
      </c>
      <c r="I76" s="18">
        <f t="shared" ca="1" si="1"/>
        <v>5.8</v>
      </c>
      <c r="J76" s="20" t="str">
        <f>IF(Diemdanh!AH74&gt;4,"Cấm thi","")</f>
        <v/>
      </c>
    </row>
    <row r="77" spans="2:10" s="21" customFormat="1" x14ac:dyDescent="0.3">
      <c r="B77" s="15">
        <v>68</v>
      </c>
      <c r="C77" s="64" t="s">
        <v>266</v>
      </c>
      <c r="D77" s="65" t="s">
        <v>267</v>
      </c>
      <c r="E77" s="66" t="s">
        <v>183</v>
      </c>
      <c r="F77" s="19">
        <f>Internal!F77</f>
        <v>8</v>
      </c>
      <c r="G77" s="19">
        <f>Internal!K77</f>
        <v>5.8</v>
      </c>
      <c r="H77" s="18">
        <f ca="1">IF(J77="Cấm thi","",Internal!N77)</f>
        <v>4.2</v>
      </c>
      <c r="I77" s="18">
        <f t="shared" ca="1" si="1"/>
        <v>5.0999999999999996</v>
      </c>
      <c r="J77" s="20" t="str">
        <f>IF(Diemdanh!AH75&gt;4,"Cấm thi","")</f>
        <v/>
      </c>
    </row>
    <row r="78" spans="2:10" s="21" customFormat="1" x14ac:dyDescent="0.3">
      <c r="B78" s="15">
        <v>69</v>
      </c>
      <c r="C78" s="64" t="s">
        <v>268</v>
      </c>
      <c r="D78" s="65" t="s">
        <v>269</v>
      </c>
      <c r="E78" s="66" t="s">
        <v>183</v>
      </c>
      <c r="F78" s="19">
        <f>Internal!F78</f>
        <v>0</v>
      </c>
      <c r="G78" s="19">
        <f>Internal!K78</f>
        <v>5.8</v>
      </c>
      <c r="H78" s="18">
        <f ca="1">IF(J78="Cấm thi","",Internal!N78)</f>
        <v>4.9000000000000004</v>
      </c>
      <c r="I78" s="18">
        <f t="shared" ca="1" si="1"/>
        <v>4.7</v>
      </c>
      <c r="J78" s="20" t="str">
        <f>IF(Diemdanh!AH76&gt;4,"Cấm thi","")</f>
        <v/>
      </c>
    </row>
    <row r="79" spans="2:10" s="21" customFormat="1" x14ac:dyDescent="0.3">
      <c r="B79" s="15">
        <v>70</v>
      </c>
      <c r="C79" s="64" t="s">
        <v>270</v>
      </c>
      <c r="D79" s="65" t="s">
        <v>271</v>
      </c>
      <c r="E79" s="66" t="s">
        <v>272</v>
      </c>
      <c r="F79" s="19">
        <f>Internal!F79</f>
        <v>8</v>
      </c>
      <c r="G79" s="19">
        <f>Internal!K79</f>
        <v>8.3000000000000007</v>
      </c>
      <c r="H79" s="18">
        <f ca="1">IF(J79="Cấm thi","",Internal!N79)</f>
        <v>5.0999999999999996</v>
      </c>
      <c r="I79" s="18">
        <f t="shared" ca="1" si="1"/>
        <v>6.4</v>
      </c>
      <c r="J79" s="20" t="str">
        <f>IF(Diemdanh!AH77&gt;4,"Cấm thi","")</f>
        <v/>
      </c>
    </row>
    <row r="80" spans="2:10" s="21" customFormat="1" x14ac:dyDescent="0.3">
      <c r="B80" s="15">
        <v>71</v>
      </c>
      <c r="C80" s="64" t="s">
        <v>273</v>
      </c>
      <c r="D80" s="65" t="s">
        <v>274</v>
      </c>
      <c r="E80" s="66" t="s">
        <v>272</v>
      </c>
      <c r="F80" s="19">
        <f>Internal!F80</f>
        <v>9</v>
      </c>
      <c r="G80" s="19">
        <f>Internal!K80</f>
        <v>8</v>
      </c>
      <c r="H80" s="18">
        <f ca="1">IF(J80="Cấm thi","",Internal!N80)</f>
        <v>5.0999999999999996</v>
      </c>
      <c r="I80" s="18">
        <f t="shared" ca="1" si="1"/>
        <v>6.4</v>
      </c>
      <c r="J80" s="20" t="str">
        <f>IF(Diemdanh!AH78&gt;4,"Cấm thi","")</f>
        <v/>
      </c>
    </row>
    <row r="81" spans="2:10" s="21" customFormat="1" x14ac:dyDescent="0.3">
      <c r="B81" s="15">
        <v>72</v>
      </c>
      <c r="C81" s="64" t="s">
        <v>275</v>
      </c>
      <c r="D81" s="65" t="s">
        <v>276</v>
      </c>
      <c r="E81" s="66" t="s">
        <v>277</v>
      </c>
      <c r="F81" s="19">
        <f>Internal!F81</f>
        <v>0</v>
      </c>
      <c r="G81" s="19">
        <f>Internal!K81</f>
        <v>9</v>
      </c>
      <c r="H81" s="18">
        <f ca="1">IF(J81="Cấm thi","",Internal!N81)</f>
        <v>5.7</v>
      </c>
      <c r="I81" s="18">
        <f t="shared" ca="1" si="1"/>
        <v>6.1</v>
      </c>
      <c r="J81" s="20" t="str">
        <f>IF(Diemdanh!AH79&gt;4,"Cấm thi","")</f>
        <v/>
      </c>
    </row>
    <row r="82" spans="2:10" s="21" customFormat="1" x14ac:dyDescent="0.3">
      <c r="B82" s="15">
        <v>73</v>
      </c>
      <c r="C82" s="64" t="s">
        <v>278</v>
      </c>
      <c r="D82" s="65" t="s">
        <v>279</v>
      </c>
      <c r="E82" s="66" t="s">
        <v>206</v>
      </c>
      <c r="F82" s="19">
        <f>Internal!F82</f>
        <v>0</v>
      </c>
      <c r="G82" s="19">
        <f>Internal!K82</f>
        <v>6</v>
      </c>
      <c r="H82" s="18" t="str">
        <f>IF(J82="Cấm thi","",Internal!N82)</f>
        <v/>
      </c>
      <c r="I82" s="18" t="str">
        <f t="shared" si="1"/>
        <v/>
      </c>
      <c r="J82" s="20" t="str">
        <f>IF(Diemdanh!AH80&gt;4,"Cấm thi","")</f>
        <v>Cấm thi</v>
      </c>
    </row>
    <row r="83" spans="2:10" s="21" customFormat="1" x14ac:dyDescent="0.3">
      <c r="B83" s="15">
        <v>74</v>
      </c>
      <c r="C83" s="64" t="s">
        <v>280</v>
      </c>
      <c r="D83" s="65" t="s">
        <v>281</v>
      </c>
      <c r="E83" s="66" t="s">
        <v>282</v>
      </c>
      <c r="F83" s="19">
        <f>Internal!F83</f>
        <v>7</v>
      </c>
      <c r="G83" s="19">
        <f>Internal!K83</f>
        <v>0</v>
      </c>
      <c r="H83" s="18" t="str">
        <f>IF(J83="Cấm thi","",Internal!N83)</f>
        <v/>
      </c>
      <c r="I83" s="18" t="str">
        <f t="shared" si="1"/>
        <v/>
      </c>
      <c r="J83" s="20" t="str">
        <f>IF(Diemdanh!AH81&gt;4,"Cấm thi","")</f>
        <v>Cấm thi</v>
      </c>
    </row>
    <row r="84" spans="2:10" s="21" customFormat="1" x14ac:dyDescent="0.3">
      <c r="B84" s="15">
        <v>75</v>
      </c>
      <c r="C84" s="64" t="s">
        <v>283</v>
      </c>
      <c r="D84" s="65" t="s">
        <v>131</v>
      </c>
      <c r="E84" s="66" t="s">
        <v>132</v>
      </c>
      <c r="F84" s="19">
        <f>Internal!F84</f>
        <v>0</v>
      </c>
      <c r="G84" s="19">
        <f>Internal!K84</f>
        <v>0</v>
      </c>
      <c r="H84" s="18" t="str">
        <f>IF(J84="Cấm thi","",Internal!N84)</f>
        <v/>
      </c>
      <c r="I84" s="18" t="str">
        <f t="shared" si="1"/>
        <v/>
      </c>
      <c r="J84" s="20" t="str">
        <f>IF(Diemdanh!AH82&gt;4,"Cấm thi","")</f>
        <v>Cấm thi</v>
      </c>
    </row>
    <row r="85" spans="2:10" s="21" customFormat="1" x14ac:dyDescent="0.3">
      <c r="B85" s="15">
        <v>76</v>
      </c>
      <c r="C85" s="64" t="s">
        <v>284</v>
      </c>
      <c r="D85" s="65" t="s">
        <v>285</v>
      </c>
      <c r="E85" s="66" t="s">
        <v>132</v>
      </c>
      <c r="F85" s="19">
        <f>Internal!F85</f>
        <v>0</v>
      </c>
      <c r="G85" s="19">
        <f>Internal!K85</f>
        <v>0</v>
      </c>
      <c r="H85" s="18" t="str">
        <f>IF(J85="Cấm thi","",Internal!N85)</f>
        <v/>
      </c>
      <c r="I85" s="18" t="str">
        <f t="shared" si="1"/>
        <v/>
      </c>
      <c r="J85" s="20" t="str">
        <f>IF(Diemdanh!AH83&gt;4,"Cấm thi","")</f>
        <v>Cấm thi</v>
      </c>
    </row>
    <row r="86" spans="2:10" s="21" customFormat="1" x14ac:dyDescent="0.3">
      <c r="B86" s="15">
        <v>77</v>
      </c>
      <c r="C86" s="64" t="s">
        <v>286</v>
      </c>
      <c r="D86" s="65" t="s">
        <v>287</v>
      </c>
      <c r="E86" s="66" t="s">
        <v>129</v>
      </c>
      <c r="F86" s="19">
        <f>Internal!F86</f>
        <v>7</v>
      </c>
      <c r="G86" s="19">
        <f>Internal!K86</f>
        <v>1.8</v>
      </c>
      <c r="H86" s="18" t="str">
        <f>IF(J86="Cấm thi","",Internal!N86)</f>
        <v/>
      </c>
      <c r="I86" s="18" t="str">
        <f t="shared" si="1"/>
        <v/>
      </c>
      <c r="J86" s="20" t="str">
        <f>IF(Diemdanh!AH84&gt;4,"Cấm thi","")</f>
        <v>Cấm thi</v>
      </c>
    </row>
    <row r="87" spans="2:10" s="21" customFormat="1" x14ac:dyDescent="0.3">
      <c r="B87" s="15">
        <v>78</v>
      </c>
      <c r="C87" s="64" t="s">
        <v>288</v>
      </c>
      <c r="D87" s="65" t="s">
        <v>289</v>
      </c>
      <c r="E87" s="66" t="s">
        <v>138</v>
      </c>
      <c r="F87" s="19">
        <f>Internal!F87</f>
        <v>0</v>
      </c>
      <c r="G87" s="19">
        <f>Internal!K87</f>
        <v>4</v>
      </c>
      <c r="H87" s="18">
        <f ca="1">IF(J87="Cấm thi","",Internal!N87)</f>
        <v>4.3</v>
      </c>
      <c r="I87" s="18">
        <f t="shared" ca="1" si="1"/>
        <v>3.8</v>
      </c>
      <c r="J87" s="20" t="str">
        <f>IF(Diemdanh!AH85&gt;4,"Cấm thi","")</f>
        <v/>
      </c>
    </row>
    <row r="88" spans="2:10" s="21" customFormat="1" x14ac:dyDescent="0.3">
      <c r="B88" s="15">
        <v>79</v>
      </c>
      <c r="C88" s="64" t="s">
        <v>290</v>
      </c>
      <c r="D88" s="65" t="s">
        <v>291</v>
      </c>
      <c r="E88" s="66" t="s">
        <v>221</v>
      </c>
      <c r="F88" s="19">
        <f>Internal!F88</f>
        <v>0</v>
      </c>
      <c r="G88" s="19">
        <f>Internal!K88</f>
        <v>0</v>
      </c>
      <c r="H88" s="18" t="str">
        <f>IF(J88="Cấm thi","",Internal!N88)</f>
        <v/>
      </c>
      <c r="I88" s="18" t="str">
        <f t="shared" si="1"/>
        <v/>
      </c>
      <c r="J88" s="20" t="str">
        <f>IF(Diemdanh!AH86&gt;4,"Cấm thi","")</f>
        <v>Cấm thi</v>
      </c>
    </row>
    <row r="89" spans="2:10" s="21" customFormat="1" x14ac:dyDescent="0.3">
      <c r="B89" s="15">
        <v>80</v>
      </c>
      <c r="C89" s="64" t="s">
        <v>292</v>
      </c>
      <c r="D89" s="65" t="s">
        <v>293</v>
      </c>
      <c r="E89" s="66" t="s">
        <v>221</v>
      </c>
      <c r="F89" s="19">
        <f>Internal!F89</f>
        <v>0</v>
      </c>
      <c r="G89" s="19">
        <f>Internal!K89</f>
        <v>0</v>
      </c>
      <c r="H89" s="18">
        <f ca="1">IF(J89="Cấm thi","",Internal!N89)</f>
        <v>4.4000000000000004</v>
      </c>
      <c r="I89" s="18">
        <f t="shared" ca="1" si="1"/>
        <v>2.6</v>
      </c>
      <c r="J89" s="20" t="str">
        <f>IF(Diemdanh!AH87&gt;4,"Cấm thi","")</f>
        <v/>
      </c>
    </row>
    <row r="90" spans="2:10" s="21" customFormat="1" x14ac:dyDescent="0.3">
      <c r="B90" s="15">
        <v>81</v>
      </c>
      <c r="C90" s="64" t="s">
        <v>294</v>
      </c>
      <c r="D90" s="65" t="s">
        <v>295</v>
      </c>
      <c r="E90" s="66" t="s">
        <v>132</v>
      </c>
      <c r="F90" s="19">
        <f>Internal!F90</f>
        <v>8</v>
      </c>
      <c r="G90" s="19">
        <f>Internal!K90</f>
        <v>8</v>
      </c>
      <c r="H90" s="18">
        <f ca="1">IF(J90="Cấm thi","",Internal!N90)</f>
        <v>0</v>
      </c>
      <c r="I90" s="18">
        <f t="shared" ca="1" si="1"/>
        <v>3.2</v>
      </c>
      <c r="J90" s="20" t="str">
        <f>IF(Diemdanh!AH88&gt;4,"Cấm thi","")</f>
        <v/>
      </c>
    </row>
    <row r="91" spans="2:10" s="21" customFormat="1" x14ac:dyDescent="0.3">
      <c r="B91" s="15">
        <v>82</v>
      </c>
      <c r="C91" s="64" t="s">
        <v>296</v>
      </c>
      <c r="D91" s="65" t="s">
        <v>297</v>
      </c>
      <c r="E91" s="66" t="s">
        <v>216</v>
      </c>
      <c r="F91" s="19">
        <f>Internal!F91</f>
        <v>8</v>
      </c>
      <c r="G91" s="19">
        <f>Internal!K91</f>
        <v>0</v>
      </c>
      <c r="H91" s="18" t="str">
        <f>IF(J91="Cấm thi","",Internal!N91)</f>
        <v/>
      </c>
      <c r="I91" s="18" t="str">
        <f t="shared" si="1"/>
        <v/>
      </c>
      <c r="J91" s="20" t="str">
        <f>IF(Diemdanh!AH89&gt;4,"Cấm thi","")</f>
        <v>Cấm thi</v>
      </c>
    </row>
    <row r="92" spans="2:10" s="21" customFormat="1" x14ac:dyDescent="0.3">
      <c r="B92" s="15">
        <v>83</v>
      </c>
      <c r="C92" s="64" t="s">
        <v>298</v>
      </c>
      <c r="D92" s="65" t="s">
        <v>299</v>
      </c>
      <c r="E92" s="66" t="s">
        <v>138</v>
      </c>
      <c r="F92" s="19">
        <f>Internal!F92</f>
        <v>0</v>
      </c>
      <c r="G92" s="19">
        <f>Internal!K92</f>
        <v>2</v>
      </c>
      <c r="H92" s="18">
        <f ca="1">IF(J92="Cấm thi","",Internal!N92)</f>
        <v>4.5</v>
      </c>
      <c r="I92" s="18">
        <f t="shared" ca="1" si="1"/>
        <v>3.3</v>
      </c>
      <c r="J92" s="20" t="str">
        <f>IF(Diemdanh!AH90&gt;4,"Cấm thi","")</f>
        <v/>
      </c>
    </row>
    <row r="93" spans="2:10" s="21" customFormat="1" x14ac:dyDescent="0.3">
      <c r="B93" s="15">
        <v>84</v>
      </c>
      <c r="C93" s="64" t="s">
        <v>300</v>
      </c>
      <c r="D93" s="65" t="s">
        <v>301</v>
      </c>
      <c r="E93" s="66" t="s">
        <v>216</v>
      </c>
      <c r="F93" s="19">
        <f>Internal!F93</f>
        <v>0</v>
      </c>
      <c r="G93" s="19">
        <f>Internal!K93</f>
        <v>8.3000000000000007</v>
      </c>
      <c r="H93" s="18">
        <f ca="1">IF(J93="Cấm thi","",Internal!N93)</f>
        <v>4.3</v>
      </c>
      <c r="I93" s="18">
        <f t="shared" ca="1" si="1"/>
        <v>5.0999999999999996</v>
      </c>
      <c r="J93" s="20" t="str">
        <f>IF(Diemdanh!AH91&gt;4,"Cấm thi","")</f>
        <v/>
      </c>
    </row>
    <row r="94" spans="2:10" s="21" customFormat="1" x14ac:dyDescent="0.3">
      <c r="B94" s="15">
        <v>85</v>
      </c>
      <c r="C94" s="64" t="s">
        <v>302</v>
      </c>
      <c r="D94" s="65" t="s">
        <v>303</v>
      </c>
      <c r="E94" s="66" t="s">
        <v>187</v>
      </c>
      <c r="F94" s="19">
        <f>Internal!F94</f>
        <v>8</v>
      </c>
      <c r="G94" s="19">
        <f>Internal!K94</f>
        <v>6.3</v>
      </c>
      <c r="H94" s="18">
        <f ca="1">IF(J94="Cấm thi","",Internal!N94)</f>
        <v>4.0999999999999996</v>
      </c>
      <c r="I94" s="18">
        <f t="shared" ca="1" si="1"/>
        <v>5.2</v>
      </c>
      <c r="J94" s="20" t="str">
        <f>IF(Diemdanh!AH92&gt;4,"Cấm thi","")</f>
        <v/>
      </c>
    </row>
    <row r="95" spans="2:10" s="21" customFormat="1" x14ac:dyDescent="0.3">
      <c r="B95" s="15">
        <v>86</v>
      </c>
      <c r="C95" s="64" t="s">
        <v>304</v>
      </c>
      <c r="D95" s="65" t="s">
        <v>305</v>
      </c>
      <c r="E95" s="66" t="s">
        <v>151</v>
      </c>
      <c r="F95" s="19">
        <f>Internal!F95</f>
        <v>8</v>
      </c>
      <c r="G95" s="19">
        <f>Internal!K95</f>
        <v>4</v>
      </c>
      <c r="H95" s="18">
        <f ca="1">IF(J95="Cấm thi","",Internal!N95)</f>
        <v>3.2</v>
      </c>
      <c r="I95" s="18">
        <f t="shared" ca="1" si="1"/>
        <v>3.9</v>
      </c>
      <c r="J95" s="20" t="str">
        <f>IF(Diemdanh!AH93&gt;4,"Cấm thi","")</f>
        <v/>
      </c>
    </row>
    <row r="96" spans="2:10" s="21" customFormat="1" x14ac:dyDescent="0.3">
      <c r="B96" s="15">
        <v>87</v>
      </c>
      <c r="C96" s="64" t="s">
        <v>306</v>
      </c>
      <c r="D96" s="65" t="s">
        <v>307</v>
      </c>
      <c r="E96" s="66" t="s">
        <v>156</v>
      </c>
      <c r="F96" s="19">
        <f>Internal!F96</f>
        <v>0</v>
      </c>
      <c r="G96" s="19">
        <f>Internal!K96</f>
        <v>0</v>
      </c>
      <c r="H96" s="18">
        <f ca="1">IF(J96="Cấm thi","",Internal!N96)</f>
        <v>4.0999999999999996</v>
      </c>
      <c r="I96" s="18">
        <f t="shared" ca="1" si="1"/>
        <v>2.5</v>
      </c>
      <c r="J96" s="20" t="str">
        <f>IF(Diemdanh!AH94&gt;4,"Cấm thi","")</f>
        <v/>
      </c>
    </row>
    <row r="97" spans="2:10" s="21" customFormat="1" x14ac:dyDescent="0.3">
      <c r="B97" s="15">
        <v>88</v>
      </c>
      <c r="C97" s="64" t="s">
        <v>308</v>
      </c>
      <c r="D97" s="65" t="s">
        <v>309</v>
      </c>
      <c r="E97" s="66" t="s">
        <v>156</v>
      </c>
      <c r="F97" s="19">
        <f>Internal!F97</f>
        <v>0</v>
      </c>
      <c r="G97" s="19">
        <f>Internal!K97</f>
        <v>5.8</v>
      </c>
      <c r="H97" s="18">
        <f ca="1">IF(J97="Cấm thi","",Internal!N97)</f>
        <v>4.4000000000000004</v>
      </c>
      <c r="I97" s="18">
        <f t="shared" ca="1" si="1"/>
        <v>4.4000000000000004</v>
      </c>
      <c r="J97" s="20" t="str">
        <f>IF(Diemdanh!AH95&gt;4,"Cấm thi","")</f>
        <v/>
      </c>
    </row>
    <row r="98" spans="2:10" s="21" customFormat="1" x14ac:dyDescent="0.3">
      <c r="B98" s="15">
        <v>89</v>
      </c>
      <c r="C98" s="64" t="s">
        <v>310</v>
      </c>
      <c r="D98" s="65" t="s">
        <v>72</v>
      </c>
      <c r="E98" s="66" t="s">
        <v>151</v>
      </c>
      <c r="F98" s="19">
        <f>Internal!F98</f>
        <v>0</v>
      </c>
      <c r="G98" s="19">
        <f>Internal!K98</f>
        <v>5.8</v>
      </c>
      <c r="H98" s="18">
        <f ca="1">IF(J98="Cấm thi","",Internal!N98)</f>
        <v>0</v>
      </c>
      <c r="I98" s="18">
        <f t="shared" ca="1" si="1"/>
        <v>1.7</v>
      </c>
      <c r="J98" s="20" t="str">
        <f>IF(Diemdanh!AH96&gt;4,"Cấm thi","")</f>
        <v/>
      </c>
    </row>
    <row r="99" spans="2:10" s="21" customFormat="1" x14ac:dyDescent="0.3">
      <c r="B99" s="15">
        <v>90</v>
      </c>
      <c r="C99" s="64" t="s">
        <v>311</v>
      </c>
      <c r="D99" s="65" t="s">
        <v>312</v>
      </c>
      <c r="E99" s="66" t="s">
        <v>156</v>
      </c>
      <c r="F99" s="19">
        <f>Internal!F99</f>
        <v>0</v>
      </c>
      <c r="G99" s="19">
        <f>Internal!K99</f>
        <v>0</v>
      </c>
      <c r="H99" s="18">
        <f ca="1">IF(J99="Cấm thi","",Internal!N99)</f>
        <v>4.4000000000000004</v>
      </c>
      <c r="I99" s="18">
        <f t="shared" ca="1" si="1"/>
        <v>2.6</v>
      </c>
      <c r="J99" s="20" t="str">
        <f>IF(Diemdanh!AH97&gt;4,"Cấm thi","")</f>
        <v/>
      </c>
    </row>
    <row r="100" spans="2:10" s="21" customFormat="1" x14ac:dyDescent="0.3">
      <c r="B100" s="15">
        <v>91</v>
      </c>
      <c r="C100" s="64" t="s">
        <v>313</v>
      </c>
      <c r="D100" s="65" t="s">
        <v>314</v>
      </c>
      <c r="E100" s="66" t="s">
        <v>183</v>
      </c>
      <c r="F100" s="19">
        <f>Internal!F100</f>
        <v>7</v>
      </c>
      <c r="G100" s="19">
        <f>Internal!K100</f>
        <v>5.8</v>
      </c>
      <c r="H100" s="18">
        <f ca="1">IF(J100="Cấm thi","",Internal!N100)</f>
        <v>4.2</v>
      </c>
      <c r="I100" s="18">
        <f t="shared" ca="1" si="1"/>
        <v>5</v>
      </c>
      <c r="J100" s="20" t="str">
        <f>IF(Diemdanh!AH98&gt;4,"Cấm thi","")</f>
        <v/>
      </c>
    </row>
    <row r="101" spans="2:10" s="21" customFormat="1" x14ac:dyDescent="0.3">
      <c r="B101" s="15">
        <v>92</v>
      </c>
      <c r="C101" s="64" t="s">
        <v>315</v>
      </c>
      <c r="D101" s="65" t="s">
        <v>316</v>
      </c>
      <c r="E101" s="66" t="s">
        <v>144</v>
      </c>
      <c r="F101" s="19">
        <f>Internal!F101</f>
        <v>0</v>
      </c>
      <c r="G101" s="19">
        <f>Internal!K101</f>
        <v>7.8</v>
      </c>
      <c r="H101" s="18">
        <f ca="1">IF(J101="Cấm thi","",Internal!N101)</f>
        <v>4.4000000000000004</v>
      </c>
      <c r="I101" s="18">
        <f t="shared" ca="1" si="1"/>
        <v>5</v>
      </c>
      <c r="J101" s="20" t="str">
        <f>IF(Diemdanh!AH99&gt;4,"Cấm thi","")</f>
        <v/>
      </c>
    </row>
    <row r="102" spans="2:10" s="21" customFormat="1" x14ac:dyDescent="0.3">
      <c r="B102" s="15">
        <v>93</v>
      </c>
      <c r="C102" s="64" t="s">
        <v>317</v>
      </c>
      <c r="D102" s="65" t="s">
        <v>318</v>
      </c>
      <c r="E102" s="66" t="s">
        <v>141</v>
      </c>
      <c r="F102" s="19">
        <f>Internal!F102</f>
        <v>0</v>
      </c>
      <c r="G102" s="19">
        <f>Internal!K102</f>
        <v>4</v>
      </c>
      <c r="H102" s="18">
        <f ca="1">IF(J102="Cấm thi","",Internal!N102)</f>
        <v>3.7</v>
      </c>
      <c r="I102" s="18">
        <f t="shared" ca="1" si="1"/>
        <v>3.4</v>
      </c>
      <c r="J102" s="20" t="str">
        <f>IF(Diemdanh!AH100&gt;4,"Cấm thi","")</f>
        <v/>
      </c>
    </row>
    <row r="103" spans="2:10" s="21" customFormat="1" x14ac:dyDescent="0.3">
      <c r="B103" s="15">
        <v>94</v>
      </c>
      <c r="C103" s="64" t="s">
        <v>319</v>
      </c>
      <c r="D103" s="65" t="s">
        <v>320</v>
      </c>
      <c r="E103" s="66" t="s">
        <v>141</v>
      </c>
      <c r="F103" s="19">
        <f>Internal!F103</f>
        <v>7</v>
      </c>
      <c r="G103" s="19">
        <f>Internal!K103</f>
        <v>2</v>
      </c>
      <c r="H103" s="18">
        <f ca="1">IF(J103="Cấm thi","",Internal!N103)</f>
        <v>4.5</v>
      </c>
      <c r="I103" s="18">
        <f t="shared" ca="1" si="1"/>
        <v>4</v>
      </c>
      <c r="J103" s="20" t="str">
        <f>IF(Diemdanh!AH101&gt;4,"Cấm thi","")</f>
        <v/>
      </c>
    </row>
    <row r="104" spans="2:10" s="21" customFormat="1" x14ac:dyDescent="0.3">
      <c r="B104" s="15">
        <v>95</v>
      </c>
      <c r="C104" s="64" t="s">
        <v>321</v>
      </c>
      <c r="D104" s="65" t="s">
        <v>322</v>
      </c>
      <c r="E104" s="66" t="s">
        <v>141</v>
      </c>
      <c r="F104" s="19">
        <f>Internal!F104</f>
        <v>8</v>
      </c>
      <c r="G104" s="19">
        <f>Internal!K104</f>
        <v>2</v>
      </c>
      <c r="H104" s="18">
        <f ca="1">IF(J104="Cấm thi","",Internal!N104)</f>
        <v>4.2</v>
      </c>
      <c r="I104" s="18">
        <f t="shared" ca="1" si="1"/>
        <v>3.9</v>
      </c>
      <c r="J104" s="20" t="str">
        <f>IF(Diemdanh!AH102&gt;4,"Cấm thi","")</f>
        <v/>
      </c>
    </row>
    <row r="105" spans="2:10" s="21" customFormat="1" x14ac:dyDescent="0.3">
      <c r="B105" s="15">
        <v>96</v>
      </c>
      <c r="C105" s="64" t="s">
        <v>323</v>
      </c>
      <c r="D105" s="65" t="s">
        <v>324</v>
      </c>
      <c r="E105" s="66" t="s">
        <v>187</v>
      </c>
      <c r="F105" s="19">
        <f>Internal!F105</f>
        <v>7</v>
      </c>
      <c r="G105" s="19">
        <f>Internal!K105</f>
        <v>2</v>
      </c>
      <c r="H105" s="18">
        <f ca="1">IF(J105="Cấm thi","",Internal!N105)</f>
        <v>4.9000000000000004</v>
      </c>
      <c r="I105" s="18">
        <f t="shared" ca="1" si="1"/>
        <v>4.2</v>
      </c>
      <c r="J105" s="20" t="str">
        <f>IF(Diemdanh!AH103&gt;4,"Cấm thi","")</f>
        <v/>
      </c>
    </row>
    <row r="106" spans="2:10" s="21" customFormat="1" x14ac:dyDescent="0.3">
      <c r="B106" s="15">
        <v>97</v>
      </c>
      <c r="C106" s="64" t="s">
        <v>325</v>
      </c>
      <c r="D106" s="65" t="s">
        <v>326</v>
      </c>
      <c r="E106" s="66" t="s">
        <v>194</v>
      </c>
      <c r="F106" s="19">
        <f>Internal!F106</f>
        <v>7</v>
      </c>
      <c r="G106" s="19">
        <f>Internal!K106</f>
        <v>2</v>
      </c>
      <c r="H106" s="18">
        <f ca="1">IF(J106="Cấm thi","",Internal!N106)</f>
        <v>4.5</v>
      </c>
      <c r="I106" s="18">
        <f t="shared" ca="1" si="1"/>
        <v>4</v>
      </c>
      <c r="J106" s="20" t="str">
        <f>IF(Diemdanh!AH104&gt;4,"Cấm thi","")</f>
        <v/>
      </c>
    </row>
    <row r="107" spans="2:10" s="21" customFormat="1" x14ac:dyDescent="0.3">
      <c r="B107" s="15">
        <v>98</v>
      </c>
      <c r="C107" s="64" t="s">
        <v>327</v>
      </c>
      <c r="D107" s="65" t="s">
        <v>328</v>
      </c>
      <c r="E107" s="66" t="s">
        <v>151</v>
      </c>
      <c r="F107" s="19">
        <f>Internal!F107</f>
        <v>0</v>
      </c>
      <c r="G107" s="19">
        <f>Internal!K107</f>
        <v>8</v>
      </c>
      <c r="H107" s="18">
        <f ca="1">IF(J107="Cấm thi","",Internal!N107)</f>
        <v>4.4000000000000004</v>
      </c>
      <c r="I107" s="18">
        <f t="shared" ca="1" si="1"/>
        <v>5</v>
      </c>
      <c r="J107" s="20" t="str">
        <f>IF(Diemdanh!AH105&gt;4,"Cấm thi","")</f>
        <v/>
      </c>
    </row>
    <row r="108" spans="2:10" s="21" customFormat="1" x14ac:dyDescent="0.3">
      <c r="B108" s="15">
        <v>99</v>
      </c>
      <c r="C108" s="64" t="s">
        <v>329</v>
      </c>
      <c r="D108" s="65" t="s">
        <v>330</v>
      </c>
      <c r="E108" s="66" t="s">
        <v>156</v>
      </c>
      <c r="F108" s="19">
        <f>Internal!F108</f>
        <v>0</v>
      </c>
      <c r="G108" s="19">
        <f>Internal!K108</f>
        <v>1.8</v>
      </c>
      <c r="H108" s="18">
        <f ca="1">IF(J108="Cấm thi","",Internal!N108)</f>
        <v>4.4000000000000004</v>
      </c>
      <c r="I108" s="18">
        <f t="shared" ca="1" si="1"/>
        <v>3.2</v>
      </c>
      <c r="J108" s="20" t="str">
        <f>IF(Diemdanh!AH106&gt;4,"Cấm thi","")</f>
        <v/>
      </c>
    </row>
    <row r="109" spans="2:10" s="21" customFormat="1" x14ac:dyDescent="0.3">
      <c r="B109" s="15">
        <v>100</v>
      </c>
      <c r="C109" s="64" t="s">
        <v>331</v>
      </c>
      <c r="D109" s="65" t="s">
        <v>332</v>
      </c>
      <c r="E109" s="66" t="s">
        <v>183</v>
      </c>
      <c r="F109" s="19">
        <f>Internal!F109</f>
        <v>0</v>
      </c>
      <c r="G109" s="19">
        <f>Internal!K109</f>
        <v>0</v>
      </c>
      <c r="H109" s="18" t="str">
        <f>IF(J109="Cấm thi","",Internal!N109)</f>
        <v/>
      </c>
      <c r="I109" s="18" t="str">
        <f t="shared" si="1"/>
        <v/>
      </c>
      <c r="J109" s="20" t="str">
        <f>IF(Diemdanh!AH107&gt;4,"Cấm thi","")</f>
        <v>Cấm thi</v>
      </c>
    </row>
    <row r="110" spans="2:10" s="21" customFormat="1" x14ac:dyDescent="0.3">
      <c r="B110" s="15">
        <v>101</v>
      </c>
      <c r="C110" s="64" t="s">
        <v>333</v>
      </c>
      <c r="D110" s="65" t="s">
        <v>334</v>
      </c>
      <c r="E110" s="66" t="s">
        <v>183</v>
      </c>
      <c r="F110" s="19">
        <f>Internal!F110</f>
        <v>0</v>
      </c>
      <c r="G110" s="19">
        <f>Internal!K110</f>
        <v>0</v>
      </c>
      <c r="H110" s="18" t="str">
        <f>IF(J110="Cấm thi","",Internal!N110)</f>
        <v/>
      </c>
      <c r="I110" s="18" t="str">
        <f t="shared" si="1"/>
        <v/>
      </c>
      <c r="J110" s="20" t="str">
        <f>IF(Diemdanh!AH108&gt;4,"Cấm thi","")</f>
        <v>Cấm thi</v>
      </c>
    </row>
    <row r="111" spans="2:10" s="21" customFormat="1" x14ac:dyDescent="0.3">
      <c r="B111" s="15">
        <v>102</v>
      </c>
      <c r="C111" s="64" t="s">
        <v>335</v>
      </c>
      <c r="D111" s="65" t="s">
        <v>336</v>
      </c>
      <c r="E111" s="66" t="s">
        <v>183</v>
      </c>
      <c r="F111" s="19">
        <f>Internal!F111</f>
        <v>0</v>
      </c>
      <c r="G111" s="19">
        <f>Internal!K111</f>
        <v>1.8</v>
      </c>
      <c r="H111" s="18">
        <f ca="1">IF(J111="Cấm thi","",Internal!N111)</f>
        <v>4.5</v>
      </c>
      <c r="I111" s="18">
        <f t="shared" ca="1" si="1"/>
        <v>3.2</v>
      </c>
      <c r="J111" s="20" t="str">
        <f>IF(Diemdanh!AH109&gt;4,"Cấm thi","")</f>
        <v/>
      </c>
    </row>
    <row r="112" spans="2:10" s="21" customFormat="1" x14ac:dyDescent="0.3">
      <c r="B112" s="15">
        <v>103</v>
      </c>
      <c r="C112" s="64" t="s">
        <v>337</v>
      </c>
      <c r="D112" s="65" t="s">
        <v>338</v>
      </c>
      <c r="E112" s="66" t="s">
        <v>339</v>
      </c>
      <c r="F112" s="19">
        <f>Internal!F112</f>
        <v>6</v>
      </c>
      <c r="G112" s="19">
        <f>Internal!K112</f>
        <v>8.3000000000000007</v>
      </c>
      <c r="H112" s="18">
        <f ca="1">IF(J112="Cấm thi","",Internal!N112)</f>
        <v>4.8</v>
      </c>
      <c r="I112" s="18">
        <f t="shared" ca="1" si="1"/>
        <v>6</v>
      </c>
      <c r="J112" s="20" t="str">
        <f>IF(Diemdanh!AH110&gt;4,"Cấm thi","")</f>
        <v/>
      </c>
    </row>
    <row r="113" spans="2:11" s="21" customFormat="1" x14ac:dyDescent="0.3">
      <c r="B113" s="15">
        <v>104</v>
      </c>
      <c r="C113" s="64" t="s">
        <v>340</v>
      </c>
      <c r="D113" s="65" t="s">
        <v>341</v>
      </c>
      <c r="E113" s="66" t="s">
        <v>342</v>
      </c>
      <c r="F113" s="19">
        <f>Internal!F113</f>
        <v>10</v>
      </c>
      <c r="G113" s="19">
        <f>Internal!K113</f>
        <v>6.5</v>
      </c>
      <c r="H113" s="18" t="str">
        <f>IF(J113="Cấm thi","",Internal!N113)</f>
        <v/>
      </c>
      <c r="I113" s="18" t="str">
        <f t="shared" si="1"/>
        <v/>
      </c>
      <c r="J113" s="20" t="str">
        <f>IF(Diemdanh!AH111&gt;4,"Cấm thi","")</f>
        <v>Cấm thi</v>
      </c>
    </row>
    <row r="114" spans="2:11" s="21" customFormat="1" x14ac:dyDescent="0.3">
      <c r="B114" s="15">
        <v>105</v>
      </c>
      <c r="C114" s="64" t="s">
        <v>343</v>
      </c>
      <c r="D114" s="65" t="s">
        <v>344</v>
      </c>
      <c r="E114" s="66" t="s">
        <v>339</v>
      </c>
      <c r="F114" s="19">
        <f>Internal!F114</f>
        <v>9</v>
      </c>
      <c r="G114" s="19">
        <f>Internal!K114</f>
        <v>8.8000000000000007</v>
      </c>
      <c r="H114" s="18">
        <f ca="1">IF(J114="Cấm thi","",Internal!N114)</f>
        <v>4.8</v>
      </c>
      <c r="I114" s="18">
        <f t="shared" ca="1" si="1"/>
        <v>6.4</v>
      </c>
      <c r="J114" s="20" t="str">
        <f>IF(Diemdanh!AH112&gt;4,"Cấm thi","")</f>
        <v/>
      </c>
    </row>
    <row r="115" spans="2:11" s="21" customFormat="1" x14ac:dyDescent="0.3">
      <c r="B115" s="15"/>
      <c r="C115" s="16"/>
      <c r="D115" s="17"/>
      <c r="E115" s="18"/>
      <c r="F115" s="19"/>
      <c r="G115" s="19"/>
      <c r="H115" s="18"/>
      <c r="I115" s="18"/>
      <c r="J115" s="20"/>
    </row>
    <row r="116" spans="2:11" s="21" customFormat="1" x14ac:dyDescent="0.3">
      <c r="B116" s="15"/>
      <c r="C116" s="16"/>
      <c r="D116" s="17"/>
      <c r="E116" s="18"/>
      <c r="F116" s="19"/>
      <c r="G116" s="19"/>
      <c r="H116" s="18"/>
      <c r="I116" s="18"/>
      <c r="J116" s="20"/>
      <c r="K116" s="21">
        <v>1.5</v>
      </c>
    </row>
    <row r="117" spans="2:11" ht="13.8" thickBot="1" x14ac:dyDescent="0.3">
      <c r="B117" s="6"/>
      <c r="C117" s="7"/>
      <c r="D117" s="8"/>
      <c r="E117" s="9"/>
      <c r="F117" s="9"/>
      <c r="G117" s="29"/>
      <c r="H117" s="29"/>
      <c r="I117" s="29"/>
      <c r="J117" s="10"/>
    </row>
    <row r="119" spans="2:11" ht="15" customHeight="1" x14ac:dyDescent="0.25">
      <c r="H119" s="109" t="s">
        <v>73</v>
      </c>
      <c r="I119" s="109"/>
      <c r="J119" s="109"/>
    </row>
    <row r="120" spans="2:11" s="13" customFormat="1" ht="15" customHeight="1" x14ac:dyDescent="0.3">
      <c r="B120" s="114" t="s">
        <v>14</v>
      </c>
      <c r="C120" s="114"/>
      <c r="D120" s="114" t="s">
        <v>15</v>
      </c>
      <c r="E120" s="114"/>
      <c r="F120" s="114"/>
      <c r="G120" s="114"/>
      <c r="I120" s="30" t="s">
        <v>16</v>
      </c>
      <c r="J120" s="30"/>
    </row>
    <row r="121" spans="2:11" s="13" customFormat="1" x14ac:dyDescent="0.3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1" s="13" customFormat="1" x14ac:dyDescent="0.3">
      <c r="B122" s="14"/>
      <c r="C122" s="14"/>
      <c r="D122" s="14"/>
      <c r="E122" s="14"/>
      <c r="F122" s="14"/>
      <c r="G122" s="14"/>
      <c r="H122" s="14"/>
      <c r="I122" s="14"/>
      <c r="J122" s="14"/>
    </row>
    <row r="124" spans="2:11" ht="15" customHeight="1" x14ac:dyDescent="0.25">
      <c r="B124" s="107" t="s">
        <v>75</v>
      </c>
      <c r="C124" s="108"/>
      <c r="D124" s="107"/>
      <c r="E124" s="108"/>
      <c r="G124" s="1"/>
      <c r="H124" s="107" t="s">
        <v>17</v>
      </c>
      <c r="I124" s="107"/>
      <c r="J124" s="107"/>
    </row>
  </sheetData>
  <mergeCells count="13">
    <mergeCell ref="B124:C124"/>
    <mergeCell ref="D124:E124"/>
    <mergeCell ref="H119:J119"/>
    <mergeCell ref="H124:J124"/>
    <mergeCell ref="C2:D2"/>
    <mergeCell ref="E2:G2"/>
    <mergeCell ref="C3:D3"/>
    <mergeCell ref="E3:G3"/>
    <mergeCell ref="B120:C120"/>
    <mergeCell ref="D120:G120"/>
    <mergeCell ref="B6:J6"/>
    <mergeCell ref="B5:J5"/>
    <mergeCell ref="B7:J7"/>
  </mergeCells>
  <conditionalFormatting sqref="I10:I114">
    <cfRule type="cellIs" dxfId="2" priority="2" operator="lessThan">
      <formula>5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25"/>
  <sheetViews>
    <sheetView tabSelected="1" topLeftCell="B1" zoomScale="85" zoomScaleNormal="85" workbookViewId="0">
      <selection activeCell="L34" sqref="L34"/>
    </sheetView>
  </sheetViews>
  <sheetFormatPr defaultRowHeight="13.2" x14ac:dyDescent="0.25"/>
  <cols>
    <col min="1" max="1" width="2.6640625" style="1" customWidth="1"/>
    <col min="2" max="2" width="4.6640625" style="12" customWidth="1"/>
    <col min="3" max="3" width="12.6640625" style="1" customWidth="1"/>
    <col min="4" max="4" width="20.44140625" style="1" bestFit="1" customWidth="1"/>
    <col min="5" max="5" width="7.6640625" style="1" customWidth="1"/>
    <col min="6" max="6" width="11.109375" style="1" customWidth="1"/>
    <col min="7" max="8" width="12.33203125" style="1" customWidth="1"/>
    <col min="9" max="11" width="12.44140625" style="1" customWidth="1"/>
    <col min="12" max="13" width="14.6640625" style="13" customWidth="1"/>
    <col min="14" max="14" width="11.44140625" style="13" customWidth="1"/>
    <col min="15" max="16" width="9.109375" style="1"/>
    <col min="17" max="17" width="12.33203125" style="1" bestFit="1" customWidth="1"/>
    <col min="18" max="257" width="9.109375" style="1"/>
    <col min="258" max="258" width="2.6640625" style="1" customWidth="1"/>
    <col min="259" max="259" width="4.6640625" style="1" customWidth="1"/>
    <col min="260" max="260" width="12.6640625" style="1" customWidth="1"/>
    <col min="261" max="261" width="21.33203125" style="1" customWidth="1"/>
    <col min="262" max="262" width="7.6640625" style="1" customWidth="1"/>
    <col min="263" max="263" width="14" style="1" bestFit="1" customWidth="1"/>
    <col min="264" max="264" width="13.88671875" style="1" bestFit="1" customWidth="1"/>
    <col min="265" max="266" width="10.6640625" style="1" customWidth="1"/>
    <col min="267" max="513" width="9.109375" style="1"/>
    <col min="514" max="514" width="2.6640625" style="1" customWidth="1"/>
    <col min="515" max="515" width="4.6640625" style="1" customWidth="1"/>
    <col min="516" max="516" width="12.6640625" style="1" customWidth="1"/>
    <col min="517" max="517" width="21.33203125" style="1" customWidth="1"/>
    <col min="518" max="518" width="7.6640625" style="1" customWidth="1"/>
    <col min="519" max="519" width="14" style="1" bestFit="1" customWidth="1"/>
    <col min="520" max="520" width="13.88671875" style="1" bestFit="1" customWidth="1"/>
    <col min="521" max="522" width="10.6640625" style="1" customWidth="1"/>
    <col min="523" max="769" width="9.109375" style="1"/>
    <col min="770" max="770" width="2.6640625" style="1" customWidth="1"/>
    <col min="771" max="771" width="4.6640625" style="1" customWidth="1"/>
    <col min="772" max="772" width="12.6640625" style="1" customWidth="1"/>
    <col min="773" max="773" width="21.33203125" style="1" customWidth="1"/>
    <col min="774" max="774" width="7.6640625" style="1" customWidth="1"/>
    <col min="775" max="775" width="14" style="1" bestFit="1" customWidth="1"/>
    <col min="776" max="776" width="13.88671875" style="1" bestFit="1" customWidth="1"/>
    <col min="777" max="778" width="10.6640625" style="1" customWidth="1"/>
    <col min="779" max="1025" width="9.109375" style="1"/>
    <col min="1026" max="1026" width="2.6640625" style="1" customWidth="1"/>
    <col min="1027" max="1027" width="4.6640625" style="1" customWidth="1"/>
    <col min="1028" max="1028" width="12.6640625" style="1" customWidth="1"/>
    <col min="1029" max="1029" width="21.33203125" style="1" customWidth="1"/>
    <col min="1030" max="1030" width="7.6640625" style="1" customWidth="1"/>
    <col min="1031" max="1031" width="14" style="1" bestFit="1" customWidth="1"/>
    <col min="1032" max="1032" width="13.88671875" style="1" bestFit="1" customWidth="1"/>
    <col min="1033" max="1034" width="10.6640625" style="1" customWidth="1"/>
    <col min="1035" max="1281" width="9.109375" style="1"/>
    <col min="1282" max="1282" width="2.6640625" style="1" customWidth="1"/>
    <col min="1283" max="1283" width="4.6640625" style="1" customWidth="1"/>
    <col min="1284" max="1284" width="12.6640625" style="1" customWidth="1"/>
    <col min="1285" max="1285" width="21.33203125" style="1" customWidth="1"/>
    <col min="1286" max="1286" width="7.6640625" style="1" customWidth="1"/>
    <col min="1287" max="1287" width="14" style="1" bestFit="1" customWidth="1"/>
    <col min="1288" max="1288" width="13.88671875" style="1" bestFit="1" customWidth="1"/>
    <col min="1289" max="1290" width="10.6640625" style="1" customWidth="1"/>
    <col min="1291" max="1537" width="9.109375" style="1"/>
    <col min="1538" max="1538" width="2.6640625" style="1" customWidth="1"/>
    <col min="1539" max="1539" width="4.6640625" style="1" customWidth="1"/>
    <col min="1540" max="1540" width="12.6640625" style="1" customWidth="1"/>
    <col min="1541" max="1541" width="21.33203125" style="1" customWidth="1"/>
    <col min="1542" max="1542" width="7.6640625" style="1" customWidth="1"/>
    <col min="1543" max="1543" width="14" style="1" bestFit="1" customWidth="1"/>
    <col min="1544" max="1544" width="13.88671875" style="1" bestFit="1" customWidth="1"/>
    <col min="1545" max="1546" width="10.6640625" style="1" customWidth="1"/>
    <col min="1547" max="1793" width="9.109375" style="1"/>
    <col min="1794" max="1794" width="2.6640625" style="1" customWidth="1"/>
    <col min="1795" max="1795" width="4.6640625" style="1" customWidth="1"/>
    <col min="1796" max="1796" width="12.6640625" style="1" customWidth="1"/>
    <col min="1797" max="1797" width="21.33203125" style="1" customWidth="1"/>
    <col min="1798" max="1798" width="7.6640625" style="1" customWidth="1"/>
    <col min="1799" max="1799" width="14" style="1" bestFit="1" customWidth="1"/>
    <col min="1800" max="1800" width="13.88671875" style="1" bestFit="1" customWidth="1"/>
    <col min="1801" max="1802" width="10.6640625" style="1" customWidth="1"/>
    <col min="1803" max="2049" width="9.109375" style="1"/>
    <col min="2050" max="2050" width="2.6640625" style="1" customWidth="1"/>
    <col min="2051" max="2051" width="4.6640625" style="1" customWidth="1"/>
    <col min="2052" max="2052" width="12.6640625" style="1" customWidth="1"/>
    <col min="2053" max="2053" width="21.33203125" style="1" customWidth="1"/>
    <col min="2054" max="2054" width="7.6640625" style="1" customWidth="1"/>
    <col min="2055" max="2055" width="14" style="1" bestFit="1" customWidth="1"/>
    <col min="2056" max="2056" width="13.88671875" style="1" bestFit="1" customWidth="1"/>
    <col min="2057" max="2058" width="10.6640625" style="1" customWidth="1"/>
    <col min="2059" max="2305" width="9.109375" style="1"/>
    <col min="2306" max="2306" width="2.6640625" style="1" customWidth="1"/>
    <col min="2307" max="2307" width="4.6640625" style="1" customWidth="1"/>
    <col min="2308" max="2308" width="12.6640625" style="1" customWidth="1"/>
    <col min="2309" max="2309" width="21.33203125" style="1" customWidth="1"/>
    <col min="2310" max="2310" width="7.6640625" style="1" customWidth="1"/>
    <col min="2311" max="2311" width="14" style="1" bestFit="1" customWidth="1"/>
    <col min="2312" max="2312" width="13.88671875" style="1" bestFit="1" customWidth="1"/>
    <col min="2313" max="2314" width="10.6640625" style="1" customWidth="1"/>
    <col min="2315" max="2561" width="9.109375" style="1"/>
    <col min="2562" max="2562" width="2.6640625" style="1" customWidth="1"/>
    <col min="2563" max="2563" width="4.6640625" style="1" customWidth="1"/>
    <col min="2564" max="2564" width="12.6640625" style="1" customWidth="1"/>
    <col min="2565" max="2565" width="21.33203125" style="1" customWidth="1"/>
    <col min="2566" max="2566" width="7.6640625" style="1" customWidth="1"/>
    <col min="2567" max="2567" width="14" style="1" bestFit="1" customWidth="1"/>
    <col min="2568" max="2568" width="13.88671875" style="1" bestFit="1" customWidth="1"/>
    <col min="2569" max="2570" width="10.6640625" style="1" customWidth="1"/>
    <col min="2571" max="2817" width="9.109375" style="1"/>
    <col min="2818" max="2818" width="2.6640625" style="1" customWidth="1"/>
    <col min="2819" max="2819" width="4.6640625" style="1" customWidth="1"/>
    <col min="2820" max="2820" width="12.6640625" style="1" customWidth="1"/>
    <col min="2821" max="2821" width="21.33203125" style="1" customWidth="1"/>
    <col min="2822" max="2822" width="7.6640625" style="1" customWidth="1"/>
    <col min="2823" max="2823" width="14" style="1" bestFit="1" customWidth="1"/>
    <col min="2824" max="2824" width="13.88671875" style="1" bestFit="1" customWidth="1"/>
    <col min="2825" max="2826" width="10.6640625" style="1" customWidth="1"/>
    <col min="2827" max="3073" width="9.109375" style="1"/>
    <col min="3074" max="3074" width="2.6640625" style="1" customWidth="1"/>
    <col min="3075" max="3075" width="4.6640625" style="1" customWidth="1"/>
    <col min="3076" max="3076" width="12.6640625" style="1" customWidth="1"/>
    <col min="3077" max="3077" width="21.33203125" style="1" customWidth="1"/>
    <col min="3078" max="3078" width="7.6640625" style="1" customWidth="1"/>
    <col min="3079" max="3079" width="14" style="1" bestFit="1" customWidth="1"/>
    <col min="3080" max="3080" width="13.88671875" style="1" bestFit="1" customWidth="1"/>
    <col min="3081" max="3082" width="10.6640625" style="1" customWidth="1"/>
    <col min="3083" max="3329" width="9.109375" style="1"/>
    <col min="3330" max="3330" width="2.6640625" style="1" customWidth="1"/>
    <col min="3331" max="3331" width="4.6640625" style="1" customWidth="1"/>
    <col min="3332" max="3332" width="12.6640625" style="1" customWidth="1"/>
    <col min="3333" max="3333" width="21.33203125" style="1" customWidth="1"/>
    <col min="3334" max="3334" width="7.6640625" style="1" customWidth="1"/>
    <col min="3335" max="3335" width="14" style="1" bestFit="1" customWidth="1"/>
    <col min="3336" max="3336" width="13.88671875" style="1" bestFit="1" customWidth="1"/>
    <col min="3337" max="3338" width="10.6640625" style="1" customWidth="1"/>
    <col min="3339" max="3585" width="9.109375" style="1"/>
    <col min="3586" max="3586" width="2.6640625" style="1" customWidth="1"/>
    <col min="3587" max="3587" width="4.6640625" style="1" customWidth="1"/>
    <col min="3588" max="3588" width="12.6640625" style="1" customWidth="1"/>
    <col min="3589" max="3589" width="21.33203125" style="1" customWidth="1"/>
    <col min="3590" max="3590" width="7.6640625" style="1" customWidth="1"/>
    <col min="3591" max="3591" width="14" style="1" bestFit="1" customWidth="1"/>
    <col min="3592" max="3592" width="13.88671875" style="1" bestFit="1" customWidth="1"/>
    <col min="3593" max="3594" width="10.6640625" style="1" customWidth="1"/>
    <col min="3595" max="3841" width="9.109375" style="1"/>
    <col min="3842" max="3842" width="2.6640625" style="1" customWidth="1"/>
    <col min="3843" max="3843" width="4.6640625" style="1" customWidth="1"/>
    <col min="3844" max="3844" width="12.6640625" style="1" customWidth="1"/>
    <col min="3845" max="3845" width="21.33203125" style="1" customWidth="1"/>
    <col min="3846" max="3846" width="7.6640625" style="1" customWidth="1"/>
    <col min="3847" max="3847" width="14" style="1" bestFit="1" customWidth="1"/>
    <col min="3848" max="3848" width="13.88671875" style="1" bestFit="1" customWidth="1"/>
    <col min="3849" max="3850" width="10.6640625" style="1" customWidth="1"/>
    <col min="3851" max="4097" width="9.109375" style="1"/>
    <col min="4098" max="4098" width="2.6640625" style="1" customWidth="1"/>
    <col min="4099" max="4099" width="4.6640625" style="1" customWidth="1"/>
    <col min="4100" max="4100" width="12.6640625" style="1" customWidth="1"/>
    <col min="4101" max="4101" width="21.33203125" style="1" customWidth="1"/>
    <col min="4102" max="4102" width="7.6640625" style="1" customWidth="1"/>
    <col min="4103" max="4103" width="14" style="1" bestFit="1" customWidth="1"/>
    <col min="4104" max="4104" width="13.88671875" style="1" bestFit="1" customWidth="1"/>
    <col min="4105" max="4106" width="10.6640625" style="1" customWidth="1"/>
    <col min="4107" max="4353" width="9.109375" style="1"/>
    <col min="4354" max="4354" width="2.6640625" style="1" customWidth="1"/>
    <col min="4355" max="4355" width="4.6640625" style="1" customWidth="1"/>
    <col min="4356" max="4356" width="12.6640625" style="1" customWidth="1"/>
    <col min="4357" max="4357" width="21.33203125" style="1" customWidth="1"/>
    <col min="4358" max="4358" width="7.6640625" style="1" customWidth="1"/>
    <col min="4359" max="4359" width="14" style="1" bestFit="1" customWidth="1"/>
    <col min="4360" max="4360" width="13.88671875" style="1" bestFit="1" customWidth="1"/>
    <col min="4361" max="4362" width="10.6640625" style="1" customWidth="1"/>
    <col min="4363" max="4609" width="9.109375" style="1"/>
    <col min="4610" max="4610" width="2.6640625" style="1" customWidth="1"/>
    <col min="4611" max="4611" width="4.6640625" style="1" customWidth="1"/>
    <col min="4612" max="4612" width="12.6640625" style="1" customWidth="1"/>
    <col min="4613" max="4613" width="21.33203125" style="1" customWidth="1"/>
    <col min="4614" max="4614" width="7.6640625" style="1" customWidth="1"/>
    <col min="4615" max="4615" width="14" style="1" bestFit="1" customWidth="1"/>
    <col min="4616" max="4616" width="13.88671875" style="1" bestFit="1" customWidth="1"/>
    <col min="4617" max="4618" width="10.6640625" style="1" customWidth="1"/>
    <col min="4619" max="4865" width="9.109375" style="1"/>
    <col min="4866" max="4866" width="2.6640625" style="1" customWidth="1"/>
    <col min="4867" max="4867" width="4.6640625" style="1" customWidth="1"/>
    <col min="4868" max="4868" width="12.6640625" style="1" customWidth="1"/>
    <col min="4869" max="4869" width="21.33203125" style="1" customWidth="1"/>
    <col min="4870" max="4870" width="7.6640625" style="1" customWidth="1"/>
    <col min="4871" max="4871" width="14" style="1" bestFit="1" customWidth="1"/>
    <col min="4872" max="4872" width="13.88671875" style="1" bestFit="1" customWidth="1"/>
    <col min="4873" max="4874" width="10.6640625" style="1" customWidth="1"/>
    <col min="4875" max="5121" width="9.109375" style="1"/>
    <col min="5122" max="5122" width="2.6640625" style="1" customWidth="1"/>
    <col min="5123" max="5123" width="4.6640625" style="1" customWidth="1"/>
    <col min="5124" max="5124" width="12.6640625" style="1" customWidth="1"/>
    <col min="5125" max="5125" width="21.33203125" style="1" customWidth="1"/>
    <col min="5126" max="5126" width="7.6640625" style="1" customWidth="1"/>
    <col min="5127" max="5127" width="14" style="1" bestFit="1" customWidth="1"/>
    <col min="5128" max="5128" width="13.88671875" style="1" bestFit="1" customWidth="1"/>
    <col min="5129" max="5130" width="10.6640625" style="1" customWidth="1"/>
    <col min="5131" max="5377" width="9.109375" style="1"/>
    <col min="5378" max="5378" width="2.6640625" style="1" customWidth="1"/>
    <col min="5379" max="5379" width="4.6640625" style="1" customWidth="1"/>
    <col min="5380" max="5380" width="12.6640625" style="1" customWidth="1"/>
    <col min="5381" max="5381" width="21.33203125" style="1" customWidth="1"/>
    <col min="5382" max="5382" width="7.6640625" style="1" customWidth="1"/>
    <col min="5383" max="5383" width="14" style="1" bestFit="1" customWidth="1"/>
    <col min="5384" max="5384" width="13.88671875" style="1" bestFit="1" customWidth="1"/>
    <col min="5385" max="5386" width="10.6640625" style="1" customWidth="1"/>
    <col min="5387" max="5633" width="9.109375" style="1"/>
    <col min="5634" max="5634" width="2.6640625" style="1" customWidth="1"/>
    <col min="5635" max="5635" width="4.6640625" style="1" customWidth="1"/>
    <col min="5636" max="5636" width="12.6640625" style="1" customWidth="1"/>
    <col min="5637" max="5637" width="21.33203125" style="1" customWidth="1"/>
    <col min="5638" max="5638" width="7.6640625" style="1" customWidth="1"/>
    <col min="5639" max="5639" width="14" style="1" bestFit="1" customWidth="1"/>
    <col min="5640" max="5640" width="13.88671875" style="1" bestFit="1" customWidth="1"/>
    <col min="5641" max="5642" width="10.6640625" style="1" customWidth="1"/>
    <col min="5643" max="5889" width="9.109375" style="1"/>
    <col min="5890" max="5890" width="2.6640625" style="1" customWidth="1"/>
    <col min="5891" max="5891" width="4.6640625" style="1" customWidth="1"/>
    <col min="5892" max="5892" width="12.6640625" style="1" customWidth="1"/>
    <col min="5893" max="5893" width="21.33203125" style="1" customWidth="1"/>
    <col min="5894" max="5894" width="7.6640625" style="1" customWidth="1"/>
    <col min="5895" max="5895" width="14" style="1" bestFit="1" customWidth="1"/>
    <col min="5896" max="5896" width="13.88671875" style="1" bestFit="1" customWidth="1"/>
    <col min="5897" max="5898" width="10.6640625" style="1" customWidth="1"/>
    <col min="5899" max="6145" width="9.109375" style="1"/>
    <col min="6146" max="6146" width="2.6640625" style="1" customWidth="1"/>
    <col min="6147" max="6147" width="4.6640625" style="1" customWidth="1"/>
    <col min="6148" max="6148" width="12.6640625" style="1" customWidth="1"/>
    <col min="6149" max="6149" width="21.33203125" style="1" customWidth="1"/>
    <col min="6150" max="6150" width="7.6640625" style="1" customWidth="1"/>
    <col min="6151" max="6151" width="14" style="1" bestFit="1" customWidth="1"/>
    <col min="6152" max="6152" width="13.88671875" style="1" bestFit="1" customWidth="1"/>
    <col min="6153" max="6154" width="10.6640625" style="1" customWidth="1"/>
    <col min="6155" max="6401" width="9.109375" style="1"/>
    <col min="6402" max="6402" width="2.6640625" style="1" customWidth="1"/>
    <col min="6403" max="6403" width="4.6640625" style="1" customWidth="1"/>
    <col min="6404" max="6404" width="12.6640625" style="1" customWidth="1"/>
    <col min="6405" max="6405" width="21.33203125" style="1" customWidth="1"/>
    <col min="6406" max="6406" width="7.6640625" style="1" customWidth="1"/>
    <col min="6407" max="6407" width="14" style="1" bestFit="1" customWidth="1"/>
    <col min="6408" max="6408" width="13.88671875" style="1" bestFit="1" customWidth="1"/>
    <col min="6409" max="6410" width="10.6640625" style="1" customWidth="1"/>
    <col min="6411" max="6657" width="9.109375" style="1"/>
    <col min="6658" max="6658" width="2.6640625" style="1" customWidth="1"/>
    <col min="6659" max="6659" width="4.6640625" style="1" customWidth="1"/>
    <col min="6660" max="6660" width="12.6640625" style="1" customWidth="1"/>
    <col min="6661" max="6661" width="21.33203125" style="1" customWidth="1"/>
    <col min="6662" max="6662" width="7.6640625" style="1" customWidth="1"/>
    <col min="6663" max="6663" width="14" style="1" bestFit="1" customWidth="1"/>
    <col min="6664" max="6664" width="13.88671875" style="1" bestFit="1" customWidth="1"/>
    <col min="6665" max="6666" width="10.6640625" style="1" customWidth="1"/>
    <col min="6667" max="6913" width="9.109375" style="1"/>
    <col min="6914" max="6914" width="2.6640625" style="1" customWidth="1"/>
    <col min="6915" max="6915" width="4.6640625" style="1" customWidth="1"/>
    <col min="6916" max="6916" width="12.6640625" style="1" customWidth="1"/>
    <col min="6917" max="6917" width="21.33203125" style="1" customWidth="1"/>
    <col min="6918" max="6918" width="7.6640625" style="1" customWidth="1"/>
    <col min="6919" max="6919" width="14" style="1" bestFit="1" customWidth="1"/>
    <col min="6920" max="6920" width="13.88671875" style="1" bestFit="1" customWidth="1"/>
    <col min="6921" max="6922" width="10.6640625" style="1" customWidth="1"/>
    <col min="6923" max="7169" width="9.109375" style="1"/>
    <col min="7170" max="7170" width="2.6640625" style="1" customWidth="1"/>
    <col min="7171" max="7171" width="4.6640625" style="1" customWidth="1"/>
    <col min="7172" max="7172" width="12.6640625" style="1" customWidth="1"/>
    <col min="7173" max="7173" width="21.33203125" style="1" customWidth="1"/>
    <col min="7174" max="7174" width="7.6640625" style="1" customWidth="1"/>
    <col min="7175" max="7175" width="14" style="1" bestFit="1" customWidth="1"/>
    <col min="7176" max="7176" width="13.88671875" style="1" bestFit="1" customWidth="1"/>
    <col min="7177" max="7178" width="10.6640625" style="1" customWidth="1"/>
    <col min="7179" max="7425" width="9.109375" style="1"/>
    <col min="7426" max="7426" width="2.6640625" style="1" customWidth="1"/>
    <col min="7427" max="7427" width="4.6640625" style="1" customWidth="1"/>
    <col min="7428" max="7428" width="12.6640625" style="1" customWidth="1"/>
    <col min="7429" max="7429" width="21.33203125" style="1" customWidth="1"/>
    <col min="7430" max="7430" width="7.6640625" style="1" customWidth="1"/>
    <col min="7431" max="7431" width="14" style="1" bestFit="1" customWidth="1"/>
    <col min="7432" max="7432" width="13.88671875" style="1" bestFit="1" customWidth="1"/>
    <col min="7433" max="7434" width="10.6640625" style="1" customWidth="1"/>
    <col min="7435" max="7681" width="9.109375" style="1"/>
    <col min="7682" max="7682" width="2.6640625" style="1" customWidth="1"/>
    <col min="7683" max="7683" width="4.6640625" style="1" customWidth="1"/>
    <col min="7684" max="7684" width="12.6640625" style="1" customWidth="1"/>
    <col min="7685" max="7685" width="21.33203125" style="1" customWidth="1"/>
    <col min="7686" max="7686" width="7.6640625" style="1" customWidth="1"/>
    <col min="7687" max="7687" width="14" style="1" bestFit="1" customWidth="1"/>
    <col min="7688" max="7688" width="13.88671875" style="1" bestFit="1" customWidth="1"/>
    <col min="7689" max="7690" width="10.6640625" style="1" customWidth="1"/>
    <col min="7691" max="7937" width="9.109375" style="1"/>
    <col min="7938" max="7938" width="2.6640625" style="1" customWidth="1"/>
    <col min="7939" max="7939" width="4.6640625" style="1" customWidth="1"/>
    <col min="7940" max="7940" width="12.6640625" style="1" customWidth="1"/>
    <col min="7941" max="7941" width="21.33203125" style="1" customWidth="1"/>
    <col min="7942" max="7942" width="7.6640625" style="1" customWidth="1"/>
    <col min="7943" max="7943" width="14" style="1" bestFit="1" customWidth="1"/>
    <col min="7944" max="7944" width="13.88671875" style="1" bestFit="1" customWidth="1"/>
    <col min="7945" max="7946" width="10.6640625" style="1" customWidth="1"/>
    <col min="7947" max="8193" width="9.109375" style="1"/>
    <col min="8194" max="8194" width="2.6640625" style="1" customWidth="1"/>
    <col min="8195" max="8195" width="4.6640625" style="1" customWidth="1"/>
    <col min="8196" max="8196" width="12.6640625" style="1" customWidth="1"/>
    <col min="8197" max="8197" width="21.33203125" style="1" customWidth="1"/>
    <col min="8198" max="8198" width="7.6640625" style="1" customWidth="1"/>
    <col min="8199" max="8199" width="14" style="1" bestFit="1" customWidth="1"/>
    <col min="8200" max="8200" width="13.88671875" style="1" bestFit="1" customWidth="1"/>
    <col min="8201" max="8202" width="10.6640625" style="1" customWidth="1"/>
    <col min="8203" max="8449" width="9.109375" style="1"/>
    <col min="8450" max="8450" width="2.6640625" style="1" customWidth="1"/>
    <col min="8451" max="8451" width="4.6640625" style="1" customWidth="1"/>
    <col min="8452" max="8452" width="12.6640625" style="1" customWidth="1"/>
    <col min="8453" max="8453" width="21.33203125" style="1" customWidth="1"/>
    <col min="8454" max="8454" width="7.6640625" style="1" customWidth="1"/>
    <col min="8455" max="8455" width="14" style="1" bestFit="1" customWidth="1"/>
    <col min="8456" max="8456" width="13.88671875" style="1" bestFit="1" customWidth="1"/>
    <col min="8457" max="8458" width="10.6640625" style="1" customWidth="1"/>
    <col min="8459" max="8705" width="9.109375" style="1"/>
    <col min="8706" max="8706" width="2.6640625" style="1" customWidth="1"/>
    <col min="8707" max="8707" width="4.6640625" style="1" customWidth="1"/>
    <col min="8708" max="8708" width="12.6640625" style="1" customWidth="1"/>
    <col min="8709" max="8709" width="21.33203125" style="1" customWidth="1"/>
    <col min="8710" max="8710" width="7.6640625" style="1" customWidth="1"/>
    <col min="8711" max="8711" width="14" style="1" bestFit="1" customWidth="1"/>
    <col min="8712" max="8712" width="13.88671875" style="1" bestFit="1" customWidth="1"/>
    <col min="8713" max="8714" width="10.6640625" style="1" customWidth="1"/>
    <col min="8715" max="8961" width="9.109375" style="1"/>
    <col min="8962" max="8962" width="2.6640625" style="1" customWidth="1"/>
    <col min="8963" max="8963" width="4.6640625" style="1" customWidth="1"/>
    <col min="8964" max="8964" width="12.6640625" style="1" customWidth="1"/>
    <col min="8965" max="8965" width="21.33203125" style="1" customWidth="1"/>
    <col min="8966" max="8966" width="7.6640625" style="1" customWidth="1"/>
    <col min="8967" max="8967" width="14" style="1" bestFit="1" customWidth="1"/>
    <col min="8968" max="8968" width="13.88671875" style="1" bestFit="1" customWidth="1"/>
    <col min="8969" max="8970" width="10.6640625" style="1" customWidth="1"/>
    <col min="8971" max="9217" width="9.109375" style="1"/>
    <col min="9218" max="9218" width="2.6640625" style="1" customWidth="1"/>
    <col min="9219" max="9219" width="4.6640625" style="1" customWidth="1"/>
    <col min="9220" max="9220" width="12.6640625" style="1" customWidth="1"/>
    <col min="9221" max="9221" width="21.33203125" style="1" customWidth="1"/>
    <col min="9222" max="9222" width="7.6640625" style="1" customWidth="1"/>
    <col min="9223" max="9223" width="14" style="1" bestFit="1" customWidth="1"/>
    <col min="9224" max="9224" width="13.88671875" style="1" bestFit="1" customWidth="1"/>
    <col min="9225" max="9226" width="10.6640625" style="1" customWidth="1"/>
    <col min="9227" max="9473" width="9.109375" style="1"/>
    <col min="9474" max="9474" width="2.6640625" style="1" customWidth="1"/>
    <col min="9475" max="9475" width="4.6640625" style="1" customWidth="1"/>
    <col min="9476" max="9476" width="12.6640625" style="1" customWidth="1"/>
    <col min="9477" max="9477" width="21.33203125" style="1" customWidth="1"/>
    <col min="9478" max="9478" width="7.6640625" style="1" customWidth="1"/>
    <col min="9479" max="9479" width="14" style="1" bestFit="1" customWidth="1"/>
    <col min="9480" max="9480" width="13.88671875" style="1" bestFit="1" customWidth="1"/>
    <col min="9481" max="9482" width="10.6640625" style="1" customWidth="1"/>
    <col min="9483" max="9729" width="9.109375" style="1"/>
    <col min="9730" max="9730" width="2.6640625" style="1" customWidth="1"/>
    <col min="9731" max="9731" width="4.6640625" style="1" customWidth="1"/>
    <col min="9732" max="9732" width="12.6640625" style="1" customWidth="1"/>
    <col min="9733" max="9733" width="21.33203125" style="1" customWidth="1"/>
    <col min="9734" max="9734" width="7.6640625" style="1" customWidth="1"/>
    <col min="9735" max="9735" width="14" style="1" bestFit="1" customWidth="1"/>
    <col min="9736" max="9736" width="13.88671875" style="1" bestFit="1" customWidth="1"/>
    <col min="9737" max="9738" width="10.6640625" style="1" customWidth="1"/>
    <col min="9739" max="9985" width="9.109375" style="1"/>
    <col min="9986" max="9986" width="2.6640625" style="1" customWidth="1"/>
    <col min="9987" max="9987" width="4.6640625" style="1" customWidth="1"/>
    <col min="9988" max="9988" width="12.6640625" style="1" customWidth="1"/>
    <col min="9989" max="9989" width="21.33203125" style="1" customWidth="1"/>
    <col min="9990" max="9990" width="7.6640625" style="1" customWidth="1"/>
    <col min="9991" max="9991" width="14" style="1" bestFit="1" customWidth="1"/>
    <col min="9992" max="9992" width="13.88671875" style="1" bestFit="1" customWidth="1"/>
    <col min="9993" max="9994" width="10.6640625" style="1" customWidth="1"/>
    <col min="9995" max="10241" width="9.109375" style="1"/>
    <col min="10242" max="10242" width="2.6640625" style="1" customWidth="1"/>
    <col min="10243" max="10243" width="4.6640625" style="1" customWidth="1"/>
    <col min="10244" max="10244" width="12.6640625" style="1" customWidth="1"/>
    <col min="10245" max="10245" width="21.33203125" style="1" customWidth="1"/>
    <col min="10246" max="10246" width="7.6640625" style="1" customWidth="1"/>
    <col min="10247" max="10247" width="14" style="1" bestFit="1" customWidth="1"/>
    <col min="10248" max="10248" width="13.88671875" style="1" bestFit="1" customWidth="1"/>
    <col min="10249" max="10250" width="10.6640625" style="1" customWidth="1"/>
    <col min="10251" max="10497" width="9.109375" style="1"/>
    <col min="10498" max="10498" width="2.6640625" style="1" customWidth="1"/>
    <col min="10499" max="10499" width="4.6640625" style="1" customWidth="1"/>
    <col min="10500" max="10500" width="12.6640625" style="1" customWidth="1"/>
    <col min="10501" max="10501" width="21.33203125" style="1" customWidth="1"/>
    <col min="10502" max="10502" width="7.6640625" style="1" customWidth="1"/>
    <col min="10503" max="10503" width="14" style="1" bestFit="1" customWidth="1"/>
    <col min="10504" max="10504" width="13.88671875" style="1" bestFit="1" customWidth="1"/>
    <col min="10505" max="10506" width="10.6640625" style="1" customWidth="1"/>
    <col min="10507" max="10753" width="9.109375" style="1"/>
    <col min="10754" max="10754" width="2.6640625" style="1" customWidth="1"/>
    <col min="10755" max="10755" width="4.6640625" style="1" customWidth="1"/>
    <col min="10756" max="10756" width="12.6640625" style="1" customWidth="1"/>
    <col min="10757" max="10757" width="21.33203125" style="1" customWidth="1"/>
    <col min="10758" max="10758" width="7.6640625" style="1" customWidth="1"/>
    <col min="10759" max="10759" width="14" style="1" bestFit="1" customWidth="1"/>
    <col min="10760" max="10760" width="13.88671875" style="1" bestFit="1" customWidth="1"/>
    <col min="10761" max="10762" width="10.6640625" style="1" customWidth="1"/>
    <col min="10763" max="11009" width="9.109375" style="1"/>
    <col min="11010" max="11010" width="2.6640625" style="1" customWidth="1"/>
    <col min="11011" max="11011" width="4.6640625" style="1" customWidth="1"/>
    <col min="11012" max="11012" width="12.6640625" style="1" customWidth="1"/>
    <col min="11013" max="11013" width="21.33203125" style="1" customWidth="1"/>
    <col min="11014" max="11014" width="7.6640625" style="1" customWidth="1"/>
    <col min="11015" max="11015" width="14" style="1" bestFit="1" customWidth="1"/>
    <col min="11016" max="11016" width="13.88671875" style="1" bestFit="1" customWidth="1"/>
    <col min="11017" max="11018" width="10.6640625" style="1" customWidth="1"/>
    <col min="11019" max="11265" width="9.109375" style="1"/>
    <col min="11266" max="11266" width="2.6640625" style="1" customWidth="1"/>
    <col min="11267" max="11267" width="4.6640625" style="1" customWidth="1"/>
    <col min="11268" max="11268" width="12.6640625" style="1" customWidth="1"/>
    <col min="11269" max="11269" width="21.33203125" style="1" customWidth="1"/>
    <col min="11270" max="11270" width="7.6640625" style="1" customWidth="1"/>
    <col min="11271" max="11271" width="14" style="1" bestFit="1" customWidth="1"/>
    <col min="11272" max="11272" width="13.88671875" style="1" bestFit="1" customWidth="1"/>
    <col min="11273" max="11274" width="10.6640625" style="1" customWidth="1"/>
    <col min="11275" max="11521" width="9.109375" style="1"/>
    <col min="11522" max="11522" width="2.6640625" style="1" customWidth="1"/>
    <col min="11523" max="11523" width="4.6640625" style="1" customWidth="1"/>
    <col min="11524" max="11524" width="12.6640625" style="1" customWidth="1"/>
    <col min="11525" max="11525" width="21.33203125" style="1" customWidth="1"/>
    <col min="11526" max="11526" width="7.6640625" style="1" customWidth="1"/>
    <col min="11527" max="11527" width="14" style="1" bestFit="1" customWidth="1"/>
    <col min="11528" max="11528" width="13.88671875" style="1" bestFit="1" customWidth="1"/>
    <col min="11529" max="11530" width="10.6640625" style="1" customWidth="1"/>
    <col min="11531" max="11777" width="9.109375" style="1"/>
    <col min="11778" max="11778" width="2.6640625" style="1" customWidth="1"/>
    <col min="11779" max="11779" width="4.6640625" style="1" customWidth="1"/>
    <col min="11780" max="11780" width="12.6640625" style="1" customWidth="1"/>
    <col min="11781" max="11781" width="21.33203125" style="1" customWidth="1"/>
    <col min="11782" max="11782" width="7.6640625" style="1" customWidth="1"/>
    <col min="11783" max="11783" width="14" style="1" bestFit="1" customWidth="1"/>
    <col min="11784" max="11784" width="13.88671875" style="1" bestFit="1" customWidth="1"/>
    <col min="11785" max="11786" width="10.6640625" style="1" customWidth="1"/>
    <col min="11787" max="12033" width="9.109375" style="1"/>
    <col min="12034" max="12034" width="2.6640625" style="1" customWidth="1"/>
    <col min="12035" max="12035" width="4.6640625" style="1" customWidth="1"/>
    <col min="12036" max="12036" width="12.6640625" style="1" customWidth="1"/>
    <col min="12037" max="12037" width="21.33203125" style="1" customWidth="1"/>
    <col min="12038" max="12038" width="7.6640625" style="1" customWidth="1"/>
    <col min="12039" max="12039" width="14" style="1" bestFit="1" customWidth="1"/>
    <col min="12040" max="12040" width="13.88671875" style="1" bestFit="1" customWidth="1"/>
    <col min="12041" max="12042" width="10.6640625" style="1" customWidth="1"/>
    <col min="12043" max="12289" width="9.109375" style="1"/>
    <col min="12290" max="12290" width="2.6640625" style="1" customWidth="1"/>
    <col min="12291" max="12291" width="4.6640625" style="1" customWidth="1"/>
    <col min="12292" max="12292" width="12.6640625" style="1" customWidth="1"/>
    <col min="12293" max="12293" width="21.33203125" style="1" customWidth="1"/>
    <col min="12294" max="12294" width="7.6640625" style="1" customWidth="1"/>
    <col min="12295" max="12295" width="14" style="1" bestFit="1" customWidth="1"/>
    <col min="12296" max="12296" width="13.88671875" style="1" bestFit="1" customWidth="1"/>
    <col min="12297" max="12298" width="10.6640625" style="1" customWidth="1"/>
    <col min="12299" max="12545" width="9.109375" style="1"/>
    <col min="12546" max="12546" width="2.6640625" style="1" customWidth="1"/>
    <col min="12547" max="12547" width="4.6640625" style="1" customWidth="1"/>
    <col min="12548" max="12548" width="12.6640625" style="1" customWidth="1"/>
    <col min="12549" max="12549" width="21.33203125" style="1" customWidth="1"/>
    <col min="12550" max="12550" width="7.6640625" style="1" customWidth="1"/>
    <col min="12551" max="12551" width="14" style="1" bestFit="1" customWidth="1"/>
    <col min="12552" max="12552" width="13.88671875" style="1" bestFit="1" customWidth="1"/>
    <col min="12553" max="12554" width="10.6640625" style="1" customWidth="1"/>
    <col min="12555" max="12801" width="9.109375" style="1"/>
    <col min="12802" max="12802" width="2.6640625" style="1" customWidth="1"/>
    <col min="12803" max="12803" width="4.6640625" style="1" customWidth="1"/>
    <col min="12804" max="12804" width="12.6640625" style="1" customWidth="1"/>
    <col min="12805" max="12805" width="21.33203125" style="1" customWidth="1"/>
    <col min="12806" max="12806" width="7.6640625" style="1" customWidth="1"/>
    <col min="12807" max="12807" width="14" style="1" bestFit="1" customWidth="1"/>
    <col min="12808" max="12808" width="13.88671875" style="1" bestFit="1" customWidth="1"/>
    <col min="12809" max="12810" width="10.6640625" style="1" customWidth="1"/>
    <col min="12811" max="13057" width="9.109375" style="1"/>
    <col min="13058" max="13058" width="2.6640625" style="1" customWidth="1"/>
    <col min="13059" max="13059" width="4.6640625" style="1" customWidth="1"/>
    <col min="13060" max="13060" width="12.6640625" style="1" customWidth="1"/>
    <col min="13061" max="13061" width="21.33203125" style="1" customWidth="1"/>
    <col min="13062" max="13062" width="7.6640625" style="1" customWidth="1"/>
    <col min="13063" max="13063" width="14" style="1" bestFit="1" customWidth="1"/>
    <col min="13064" max="13064" width="13.88671875" style="1" bestFit="1" customWidth="1"/>
    <col min="13065" max="13066" width="10.6640625" style="1" customWidth="1"/>
    <col min="13067" max="13313" width="9.109375" style="1"/>
    <col min="13314" max="13314" width="2.6640625" style="1" customWidth="1"/>
    <col min="13315" max="13315" width="4.6640625" style="1" customWidth="1"/>
    <col min="13316" max="13316" width="12.6640625" style="1" customWidth="1"/>
    <col min="13317" max="13317" width="21.33203125" style="1" customWidth="1"/>
    <col min="13318" max="13318" width="7.6640625" style="1" customWidth="1"/>
    <col min="13319" max="13319" width="14" style="1" bestFit="1" customWidth="1"/>
    <col min="13320" max="13320" width="13.88671875" style="1" bestFit="1" customWidth="1"/>
    <col min="13321" max="13322" width="10.6640625" style="1" customWidth="1"/>
    <col min="13323" max="13569" width="9.109375" style="1"/>
    <col min="13570" max="13570" width="2.6640625" style="1" customWidth="1"/>
    <col min="13571" max="13571" width="4.6640625" style="1" customWidth="1"/>
    <col min="13572" max="13572" width="12.6640625" style="1" customWidth="1"/>
    <col min="13573" max="13573" width="21.33203125" style="1" customWidth="1"/>
    <col min="13574" max="13574" width="7.6640625" style="1" customWidth="1"/>
    <col min="13575" max="13575" width="14" style="1" bestFit="1" customWidth="1"/>
    <col min="13576" max="13576" width="13.88671875" style="1" bestFit="1" customWidth="1"/>
    <col min="13577" max="13578" width="10.6640625" style="1" customWidth="1"/>
    <col min="13579" max="13825" width="9.109375" style="1"/>
    <col min="13826" max="13826" width="2.6640625" style="1" customWidth="1"/>
    <col min="13827" max="13827" width="4.6640625" style="1" customWidth="1"/>
    <col min="13828" max="13828" width="12.6640625" style="1" customWidth="1"/>
    <col min="13829" max="13829" width="21.33203125" style="1" customWidth="1"/>
    <col min="13830" max="13830" width="7.6640625" style="1" customWidth="1"/>
    <col min="13831" max="13831" width="14" style="1" bestFit="1" customWidth="1"/>
    <col min="13832" max="13832" width="13.88671875" style="1" bestFit="1" customWidth="1"/>
    <col min="13833" max="13834" width="10.6640625" style="1" customWidth="1"/>
    <col min="13835" max="14081" width="9.109375" style="1"/>
    <col min="14082" max="14082" width="2.6640625" style="1" customWidth="1"/>
    <col min="14083" max="14083" width="4.6640625" style="1" customWidth="1"/>
    <col min="14084" max="14084" width="12.6640625" style="1" customWidth="1"/>
    <col min="14085" max="14085" width="21.33203125" style="1" customWidth="1"/>
    <col min="14086" max="14086" width="7.6640625" style="1" customWidth="1"/>
    <col min="14087" max="14087" width="14" style="1" bestFit="1" customWidth="1"/>
    <col min="14088" max="14088" width="13.88671875" style="1" bestFit="1" customWidth="1"/>
    <col min="14089" max="14090" width="10.6640625" style="1" customWidth="1"/>
    <col min="14091" max="14337" width="9.109375" style="1"/>
    <col min="14338" max="14338" width="2.6640625" style="1" customWidth="1"/>
    <col min="14339" max="14339" width="4.6640625" style="1" customWidth="1"/>
    <col min="14340" max="14340" width="12.6640625" style="1" customWidth="1"/>
    <col min="14341" max="14341" width="21.33203125" style="1" customWidth="1"/>
    <col min="14342" max="14342" width="7.6640625" style="1" customWidth="1"/>
    <col min="14343" max="14343" width="14" style="1" bestFit="1" customWidth="1"/>
    <col min="14344" max="14344" width="13.88671875" style="1" bestFit="1" customWidth="1"/>
    <col min="14345" max="14346" width="10.6640625" style="1" customWidth="1"/>
    <col min="14347" max="14593" width="9.109375" style="1"/>
    <col min="14594" max="14594" width="2.6640625" style="1" customWidth="1"/>
    <col min="14595" max="14595" width="4.6640625" style="1" customWidth="1"/>
    <col min="14596" max="14596" width="12.6640625" style="1" customWidth="1"/>
    <col min="14597" max="14597" width="21.33203125" style="1" customWidth="1"/>
    <col min="14598" max="14598" width="7.6640625" style="1" customWidth="1"/>
    <col min="14599" max="14599" width="14" style="1" bestFit="1" customWidth="1"/>
    <col min="14600" max="14600" width="13.88671875" style="1" bestFit="1" customWidth="1"/>
    <col min="14601" max="14602" width="10.6640625" style="1" customWidth="1"/>
    <col min="14603" max="14849" width="9.109375" style="1"/>
    <col min="14850" max="14850" width="2.6640625" style="1" customWidth="1"/>
    <col min="14851" max="14851" width="4.6640625" style="1" customWidth="1"/>
    <col min="14852" max="14852" width="12.6640625" style="1" customWidth="1"/>
    <col min="14853" max="14853" width="21.33203125" style="1" customWidth="1"/>
    <col min="14854" max="14854" width="7.6640625" style="1" customWidth="1"/>
    <col min="14855" max="14855" width="14" style="1" bestFit="1" customWidth="1"/>
    <col min="14856" max="14856" width="13.88671875" style="1" bestFit="1" customWidth="1"/>
    <col min="14857" max="14858" width="10.6640625" style="1" customWidth="1"/>
    <col min="14859" max="15105" width="9.109375" style="1"/>
    <col min="15106" max="15106" width="2.6640625" style="1" customWidth="1"/>
    <col min="15107" max="15107" width="4.6640625" style="1" customWidth="1"/>
    <col min="15108" max="15108" width="12.6640625" style="1" customWidth="1"/>
    <col min="15109" max="15109" width="21.33203125" style="1" customWidth="1"/>
    <col min="15110" max="15110" width="7.6640625" style="1" customWidth="1"/>
    <col min="15111" max="15111" width="14" style="1" bestFit="1" customWidth="1"/>
    <col min="15112" max="15112" width="13.88671875" style="1" bestFit="1" customWidth="1"/>
    <col min="15113" max="15114" width="10.6640625" style="1" customWidth="1"/>
    <col min="15115" max="15361" width="9.109375" style="1"/>
    <col min="15362" max="15362" width="2.6640625" style="1" customWidth="1"/>
    <col min="15363" max="15363" width="4.6640625" style="1" customWidth="1"/>
    <col min="15364" max="15364" width="12.6640625" style="1" customWidth="1"/>
    <col min="15365" max="15365" width="21.33203125" style="1" customWidth="1"/>
    <col min="15366" max="15366" width="7.6640625" style="1" customWidth="1"/>
    <col min="15367" max="15367" width="14" style="1" bestFit="1" customWidth="1"/>
    <col min="15368" max="15368" width="13.88671875" style="1" bestFit="1" customWidth="1"/>
    <col min="15369" max="15370" width="10.6640625" style="1" customWidth="1"/>
    <col min="15371" max="15617" width="9.109375" style="1"/>
    <col min="15618" max="15618" width="2.6640625" style="1" customWidth="1"/>
    <col min="15619" max="15619" width="4.6640625" style="1" customWidth="1"/>
    <col min="15620" max="15620" width="12.6640625" style="1" customWidth="1"/>
    <col min="15621" max="15621" width="21.33203125" style="1" customWidth="1"/>
    <col min="15622" max="15622" width="7.6640625" style="1" customWidth="1"/>
    <col min="15623" max="15623" width="14" style="1" bestFit="1" customWidth="1"/>
    <col min="15624" max="15624" width="13.88671875" style="1" bestFit="1" customWidth="1"/>
    <col min="15625" max="15626" width="10.6640625" style="1" customWidth="1"/>
    <col min="15627" max="15873" width="9.109375" style="1"/>
    <col min="15874" max="15874" width="2.6640625" style="1" customWidth="1"/>
    <col min="15875" max="15875" width="4.6640625" style="1" customWidth="1"/>
    <col min="15876" max="15876" width="12.6640625" style="1" customWidth="1"/>
    <col min="15877" max="15877" width="21.33203125" style="1" customWidth="1"/>
    <col min="15878" max="15878" width="7.6640625" style="1" customWidth="1"/>
    <col min="15879" max="15879" width="14" style="1" bestFit="1" customWidth="1"/>
    <col min="15880" max="15880" width="13.88671875" style="1" bestFit="1" customWidth="1"/>
    <col min="15881" max="15882" width="10.6640625" style="1" customWidth="1"/>
    <col min="15883" max="16129" width="9.109375" style="1"/>
    <col min="16130" max="16130" width="2.6640625" style="1" customWidth="1"/>
    <col min="16131" max="16131" width="4.6640625" style="1" customWidth="1"/>
    <col min="16132" max="16132" width="12.6640625" style="1" customWidth="1"/>
    <col min="16133" max="16133" width="21.33203125" style="1" customWidth="1"/>
    <col min="16134" max="16134" width="7.6640625" style="1" customWidth="1"/>
    <col min="16135" max="16135" width="14" style="1" bestFit="1" customWidth="1"/>
    <col min="16136" max="16136" width="13.88671875" style="1" bestFit="1" customWidth="1"/>
    <col min="16137" max="16138" width="10.6640625" style="1" customWidth="1"/>
    <col min="16139" max="16383" width="9.109375" style="1"/>
    <col min="16384" max="16384" width="9.109375" style="1" customWidth="1"/>
  </cols>
  <sheetData>
    <row r="2" spans="2:15" x14ac:dyDescent="0.25">
      <c r="C2" s="110" t="s">
        <v>0</v>
      </c>
      <c r="D2" s="111"/>
      <c r="E2" s="108"/>
      <c r="F2" s="108"/>
      <c r="G2" s="108"/>
      <c r="H2" s="108"/>
      <c r="I2" s="108"/>
      <c r="J2" s="108"/>
      <c r="K2" s="108"/>
      <c r="L2" s="108"/>
      <c r="M2" s="12"/>
      <c r="N2" s="1"/>
    </row>
    <row r="3" spans="2:15" x14ac:dyDescent="0.25">
      <c r="C3" s="112" t="s">
        <v>1</v>
      </c>
      <c r="D3" s="112"/>
      <c r="E3" s="113"/>
      <c r="F3" s="113"/>
      <c r="G3" s="113"/>
      <c r="H3" s="113"/>
      <c r="I3" s="113"/>
      <c r="J3" s="113"/>
      <c r="K3" s="113"/>
      <c r="L3" s="113"/>
      <c r="N3" s="1"/>
    </row>
    <row r="5" spans="2:15" ht="19.2" x14ac:dyDescent="0.25">
      <c r="B5" s="116" t="s">
        <v>18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</row>
    <row r="6" spans="2:15" s="2" customFormat="1" ht="15.6" x14ac:dyDescent="0.3">
      <c r="B6" s="115" t="s">
        <v>3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</row>
    <row r="7" spans="2:15" ht="18" customHeight="1" x14ac:dyDescent="0.25">
      <c r="B7" s="117" t="str">
        <f>Gradebook!B7</f>
        <v>Học kỳ 2 năm học 2023-2024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</row>
    <row r="8" spans="2:15" ht="13.8" thickBot="1" x14ac:dyDescent="0.3"/>
    <row r="9" spans="2:15" s="13" customFormat="1" ht="24.75" customHeight="1" x14ac:dyDescent="0.3">
      <c r="B9" s="3" t="s">
        <v>5</v>
      </c>
      <c r="C9" s="4" t="s">
        <v>6</v>
      </c>
      <c r="D9" s="4" t="s">
        <v>7</v>
      </c>
      <c r="E9" s="4" t="s">
        <v>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74</v>
      </c>
      <c r="K9" s="5" t="s">
        <v>10</v>
      </c>
      <c r="L9" s="23" t="s">
        <v>23</v>
      </c>
      <c r="M9" s="23" t="s">
        <v>24</v>
      </c>
      <c r="N9" s="5" t="s">
        <v>25</v>
      </c>
      <c r="O9" s="63">
        <v>1.5</v>
      </c>
    </row>
    <row r="10" spans="2:15" s="21" customFormat="1" x14ac:dyDescent="0.3">
      <c r="B10" s="15">
        <v>1</v>
      </c>
      <c r="C10" s="43">
        <v>1801040093</v>
      </c>
      <c r="D10" s="44" t="s">
        <v>116</v>
      </c>
      <c r="E10" s="45" t="s">
        <v>117</v>
      </c>
      <c r="F10" s="18"/>
      <c r="G10" s="18">
        <v>8</v>
      </c>
      <c r="H10" s="18"/>
      <c r="I10" s="18"/>
      <c r="J10" s="42"/>
      <c r="K10" s="24">
        <f>ROUND((G10+H10+I10+J10)/4,1)</f>
        <v>2</v>
      </c>
      <c r="L10" s="20" t="e">
        <f ca="1">INDIRECT("Seminar!" &amp; ADDRESS(SUMPRODUCT((Seminar!$C$3:$J$200=C10)*ROW(Seminar!$C$3:$J$200))-ROW(Seminar!$C$3:$J$200)+3,3))</f>
        <v>#VALUE!</v>
      </c>
      <c r="M10" s="20" t="e">
        <f ca="1">INDIRECT("FinalPrj!" &amp; ADDRESS(SUMPRODUCT((FinalPrj!$B$3:$J$20=C10)*ROW(FinalPrj!$B$3:$J$20))-ROW(FinalPrj!$B$3:$J$20)+3,2))</f>
        <v>#VALUE!</v>
      </c>
      <c r="N10" s="24">
        <f ca="1">IF((IF(ISNUMBER(L10),L10,0)*3+IF(ISNUMBER(M10),M10,0)*3)/6&gt;0,ROUND((IF(ISNUMBER(L10),L10,0)*3+IF(ISNUMBER(M10),M10,0)*3)/6,1)+$O$9,0)</f>
        <v>0</v>
      </c>
    </row>
    <row r="11" spans="2:15" s="21" customFormat="1" x14ac:dyDescent="0.3">
      <c r="B11" s="15">
        <v>2</v>
      </c>
      <c r="C11" s="64">
        <v>1801040135</v>
      </c>
      <c r="D11" s="65" t="s">
        <v>119</v>
      </c>
      <c r="E11" s="66" t="s">
        <v>120</v>
      </c>
      <c r="F11" s="18">
        <v>7</v>
      </c>
      <c r="G11" s="18">
        <v>8</v>
      </c>
      <c r="H11" s="18"/>
      <c r="I11" s="18"/>
      <c r="J11" s="42"/>
      <c r="K11" s="24">
        <f t="shared" ref="K11:K74" si="0">ROUND((G11+H11+I11+J11)/4,1)</f>
        <v>2</v>
      </c>
      <c r="L11" s="20" t="e">
        <f ca="1">INDIRECT("Seminar!" &amp; ADDRESS(SUMPRODUCT((Seminar!$C$3:$J$200=C11)*ROW(Seminar!$C$3:$J$200))-ROW(Seminar!$C$3:$J$200)+3,3))</f>
        <v>#VALUE!</v>
      </c>
      <c r="M11" s="20" t="e">
        <f ca="1">INDIRECT("FinalPrj!" &amp; ADDRESS(SUMPRODUCT((FinalPrj!$B$3:$J$20=C11)*ROW(FinalPrj!$B$3:$J$20))-ROW(FinalPrj!$B$3:$J$20)+3,2))</f>
        <v>#VALUE!</v>
      </c>
      <c r="N11" s="24">
        <f t="shared" ref="N11:N74" ca="1" si="1">IF((IF(ISNUMBER(L11),L11,0)*3+IF(ISNUMBER(M11),M11,0)*3)/6&gt;0,ROUND((IF(ISNUMBER(L11),L11,0)*3+IF(ISNUMBER(M11),M11,0)*3)/6,1)+$O$9,0)</f>
        <v>0</v>
      </c>
    </row>
    <row r="12" spans="2:15" s="21" customFormat="1" x14ac:dyDescent="0.3">
      <c r="B12" s="15">
        <v>3</v>
      </c>
      <c r="C12" s="64">
        <v>1801040155</v>
      </c>
      <c r="D12" s="65" t="s">
        <v>122</v>
      </c>
      <c r="E12" s="66" t="s">
        <v>123</v>
      </c>
      <c r="F12" s="18">
        <v>8</v>
      </c>
      <c r="G12" s="18">
        <v>8</v>
      </c>
      <c r="H12" s="18">
        <v>7</v>
      </c>
      <c r="I12" s="18">
        <v>8</v>
      </c>
      <c r="J12" s="42"/>
      <c r="K12" s="24">
        <f t="shared" si="0"/>
        <v>5.8</v>
      </c>
      <c r="L12" s="20">
        <f ca="1">INDIRECT("Seminar!" &amp; ADDRESS(SUMPRODUCT((Seminar!$C$3:$J$200=C12)*ROW(Seminar!$C$3:$J$200))-ROW(Seminar!$C$3:$J$200)+3,3))</f>
        <v>8.3000000000000007</v>
      </c>
      <c r="M12" s="20" t="e">
        <f ca="1">INDIRECT("FinalPrj!" &amp; ADDRESS(SUMPRODUCT((FinalPrj!$B$3:$J$20=C12)*ROW(FinalPrj!$B$3:$J$20))-ROW(FinalPrj!$B$3:$J$20)+3,2))</f>
        <v>#VALUE!</v>
      </c>
      <c r="N12" s="24">
        <f t="shared" ca="1" si="1"/>
        <v>5.7</v>
      </c>
    </row>
    <row r="13" spans="2:15" s="21" customFormat="1" x14ac:dyDescent="0.3">
      <c r="B13" s="15">
        <v>4</v>
      </c>
      <c r="C13" s="64">
        <v>1807010249</v>
      </c>
      <c r="D13" s="65" t="s">
        <v>125</v>
      </c>
      <c r="E13" s="66" t="s">
        <v>126</v>
      </c>
      <c r="F13" s="18"/>
      <c r="G13" s="18">
        <v>8</v>
      </c>
      <c r="H13" s="18">
        <v>8</v>
      </c>
      <c r="I13" s="18"/>
      <c r="J13" s="42"/>
      <c r="K13" s="24">
        <f t="shared" si="0"/>
        <v>4</v>
      </c>
      <c r="L13" s="20">
        <f ca="1">INDIRECT("Seminar!" &amp; ADDRESS(SUMPRODUCT((Seminar!$C$3:$J$200=C13)*ROW(Seminar!$C$3:$J$200))-ROW(Seminar!$C$3:$J$200)+3,3))</f>
        <v>3.4</v>
      </c>
      <c r="M13" s="20" t="e">
        <f ca="1">INDIRECT("FinalPrj!" &amp; ADDRESS(SUMPRODUCT((FinalPrj!$B$3:$J$20=C13)*ROW(FinalPrj!$B$3:$J$20))-ROW(FinalPrj!$B$3:$J$20)+3,2))</f>
        <v>#VALUE!</v>
      </c>
      <c r="N13" s="24">
        <f t="shared" ca="1" si="1"/>
        <v>3.2</v>
      </c>
    </row>
    <row r="14" spans="2:15" s="21" customFormat="1" x14ac:dyDescent="0.3">
      <c r="B14" s="15">
        <v>5</v>
      </c>
      <c r="C14" s="64">
        <v>1901040010</v>
      </c>
      <c r="D14" s="65" t="s">
        <v>128</v>
      </c>
      <c r="E14" s="66" t="s">
        <v>129</v>
      </c>
      <c r="F14" s="18">
        <v>7</v>
      </c>
      <c r="G14" s="18">
        <v>7</v>
      </c>
      <c r="H14" s="18">
        <v>8</v>
      </c>
      <c r="I14" s="18"/>
      <c r="J14" s="42"/>
      <c r="K14" s="24">
        <f t="shared" si="0"/>
        <v>3.8</v>
      </c>
      <c r="L14" s="20" t="e">
        <f ca="1">INDIRECT("Seminar!" &amp; ADDRESS(SUMPRODUCT((Seminar!$C$3:$J$200=C14)*ROW(Seminar!$C$3:$J$200))-ROW(Seminar!$C$3:$J$200)+3,3))</f>
        <v>#VALUE!</v>
      </c>
      <c r="M14" s="20" t="e">
        <f ca="1">INDIRECT("FinalPrj!" &amp; ADDRESS(SUMPRODUCT((FinalPrj!$B$3:$J$20=C14)*ROW(FinalPrj!$B$3:$J$20))-ROW(FinalPrj!$B$3:$J$20)+3,2))</f>
        <v>#VALUE!</v>
      </c>
      <c r="N14" s="24">
        <f t="shared" ca="1" si="1"/>
        <v>0</v>
      </c>
    </row>
    <row r="15" spans="2:15" s="21" customFormat="1" x14ac:dyDescent="0.3">
      <c r="B15" s="15">
        <v>6</v>
      </c>
      <c r="C15" s="64">
        <v>1901040018</v>
      </c>
      <c r="D15" s="65" t="s">
        <v>131</v>
      </c>
      <c r="E15" s="66" t="s">
        <v>132</v>
      </c>
      <c r="F15" s="18"/>
      <c r="G15" s="18">
        <v>7</v>
      </c>
      <c r="H15" s="18"/>
      <c r="I15" s="18"/>
      <c r="J15" s="42"/>
      <c r="K15" s="24">
        <f t="shared" si="0"/>
        <v>1.8</v>
      </c>
      <c r="L15" s="20">
        <f ca="1">INDIRECT("Seminar!" &amp; ADDRESS(SUMPRODUCT((Seminar!$C$3:$J$200=C15)*ROW(Seminar!$C$3:$J$200))-ROW(Seminar!$C$3:$J$200)+3,3))</f>
        <v>5.9</v>
      </c>
      <c r="M15" s="20" t="e">
        <f ca="1">INDIRECT("FinalPrj!" &amp; ADDRESS(SUMPRODUCT((FinalPrj!$B$3:$J$20=C15)*ROW(FinalPrj!$B$3:$J$20))-ROW(FinalPrj!$B$3:$J$20)+3,2))</f>
        <v>#VALUE!</v>
      </c>
      <c r="N15" s="24">
        <f t="shared" ca="1" si="1"/>
        <v>4.5</v>
      </c>
    </row>
    <row r="16" spans="2:15" s="21" customFormat="1" x14ac:dyDescent="0.3">
      <c r="B16" s="15">
        <v>7</v>
      </c>
      <c r="C16" s="64">
        <v>1901040208</v>
      </c>
      <c r="D16" s="65" t="s">
        <v>134</v>
      </c>
      <c r="E16" s="66" t="s">
        <v>135</v>
      </c>
      <c r="F16" s="18">
        <v>8</v>
      </c>
      <c r="G16" s="18">
        <v>8</v>
      </c>
      <c r="H16" s="18">
        <v>8</v>
      </c>
      <c r="I16" s="18">
        <v>8</v>
      </c>
      <c r="J16" s="42"/>
      <c r="K16" s="24">
        <f t="shared" si="0"/>
        <v>6</v>
      </c>
      <c r="L16" s="20">
        <f ca="1">INDIRECT("Seminar!" &amp; ADDRESS(SUMPRODUCT((Seminar!$C$3:$J$200=C16)*ROW(Seminar!$C$3:$J$200))-ROW(Seminar!$C$3:$J$200)+3,3))</f>
        <v>8.3000000000000007</v>
      </c>
      <c r="M16" s="20" t="e">
        <f ca="1">INDIRECT("FinalPrj!" &amp; ADDRESS(SUMPRODUCT((FinalPrj!$B$3:$J$20=C16)*ROW(FinalPrj!$B$3:$J$20))-ROW(FinalPrj!$B$3:$J$20)+3,2))</f>
        <v>#VALUE!</v>
      </c>
      <c r="N16" s="24">
        <f t="shared" ca="1" si="1"/>
        <v>5.7</v>
      </c>
    </row>
    <row r="17" spans="2:14" s="21" customFormat="1" x14ac:dyDescent="0.3">
      <c r="B17" s="15">
        <v>8</v>
      </c>
      <c r="C17" s="64">
        <v>1901040211</v>
      </c>
      <c r="D17" s="65" t="s">
        <v>137</v>
      </c>
      <c r="E17" s="66" t="s">
        <v>138</v>
      </c>
      <c r="F17" s="18"/>
      <c r="G17" s="18">
        <v>8</v>
      </c>
      <c r="H17" s="18">
        <v>8</v>
      </c>
      <c r="I17" s="18">
        <v>7</v>
      </c>
      <c r="J17" s="42"/>
      <c r="K17" s="24">
        <f t="shared" si="0"/>
        <v>5.8</v>
      </c>
      <c r="L17" s="20">
        <f ca="1">INDIRECT("Seminar!" &amp; ADDRESS(SUMPRODUCT((Seminar!$C$3:$J$200=C17)*ROW(Seminar!$C$3:$J$200))-ROW(Seminar!$C$3:$J$200)+3,3))</f>
        <v>5.5</v>
      </c>
      <c r="M17" s="20" t="e">
        <f ca="1">INDIRECT("FinalPrj!" &amp; ADDRESS(SUMPRODUCT((FinalPrj!$B$3:$J$20=C17)*ROW(FinalPrj!$B$3:$J$20))-ROW(FinalPrj!$B$3:$J$20)+3,2))</f>
        <v>#VALUE!</v>
      </c>
      <c r="N17" s="24">
        <f t="shared" ca="1" si="1"/>
        <v>4.3</v>
      </c>
    </row>
    <row r="18" spans="2:14" s="21" customFormat="1" x14ac:dyDescent="0.3">
      <c r="B18" s="15">
        <v>9</v>
      </c>
      <c r="C18" s="64">
        <v>2001040012</v>
      </c>
      <c r="D18" s="65" t="s">
        <v>140</v>
      </c>
      <c r="E18" s="66" t="s">
        <v>141</v>
      </c>
      <c r="F18" s="18"/>
      <c r="G18" s="18">
        <v>8</v>
      </c>
      <c r="H18" s="18">
        <v>8</v>
      </c>
      <c r="I18" s="18"/>
      <c r="J18" s="42"/>
      <c r="K18" s="24">
        <f t="shared" si="0"/>
        <v>4</v>
      </c>
      <c r="L18" s="20">
        <f ca="1">INDIRECT("Seminar!" &amp; ADDRESS(SUMPRODUCT((Seminar!$C$3:$J$200=C18)*ROW(Seminar!$C$3:$J$200))-ROW(Seminar!$C$3:$J$200)+3,3))</f>
        <v>2.8</v>
      </c>
      <c r="M18" s="20" t="e">
        <f ca="1">INDIRECT("FinalPrj!" &amp; ADDRESS(SUMPRODUCT((FinalPrj!$B$3:$J$20=C18)*ROW(FinalPrj!$B$3:$J$20))-ROW(FinalPrj!$B$3:$J$20)+3,2))</f>
        <v>#VALUE!</v>
      </c>
      <c r="N18" s="24">
        <f t="shared" ca="1" si="1"/>
        <v>2.9</v>
      </c>
    </row>
    <row r="19" spans="2:14" s="21" customFormat="1" x14ac:dyDescent="0.3">
      <c r="B19" s="15">
        <v>10</v>
      </c>
      <c r="C19" s="64">
        <v>2001040029</v>
      </c>
      <c r="D19" s="65" t="s">
        <v>143</v>
      </c>
      <c r="E19" s="66" t="s">
        <v>144</v>
      </c>
      <c r="F19" s="18">
        <v>7</v>
      </c>
      <c r="G19" s="18">
        <v>7</v>
      </c>
      <c r="H19" s="18"/>
      <c r="I19" s="18"/>
      <c r="J19" s="42"/>
      <c r="K19" s="24">
        <f t="shared" si="0"/>
        <v>1.8</v>
      </c>
      <c r="L19" s="20">
        <f ca="1">INDIRECT("Seminar!" &amp; ADDRESS(SUMPRODUCT((Seminar!$C$3:$J$200=C19)*ROW(Seminar!$C$3:$J$200))-ROW(Seminar!$C$3:$J$200)+3,3))</f>
        <v>3.2</v>
      </c>
      <c r="M19" s="20" t="e">
        <f ca="1">INDIRECT("FinalPrj!" &amp; ADDRESS(SUMPRODUCT((FinalPrj!$B$3:$J$20=C19)*ROW(FinalPrj!$B$3:$J$20))-ROW(FinalPrj!$B$3:$J$20)+3,2))</f>
        <v>#VALUE!</v>
      </c>
      <c r="N19" s="24">
        <f t="shared" ca="1" si="1"/>
        <v>3.1</v>
      </c>
    </row>
    <row r="20" spans="2:14" s="21" customFormat="1" x14ac:dyDescent="0.3">
      <c r="B20" s="15">
        <v>11</v>
      </c>
      <c r="C20" s="64">
        <v>2001040037</v>
      </c>
      <c r="D20" s="65" t="s">
        <v>146</v>
      </c>
      <c r="E20" s="66" t="s">
        <v>144</v>
      </c>
      <c r="F20" s="18">
        <v>8</v>
      </c>
      <c r="G20" s="18">
        <v>9</v>
      </c>
      <c r="H20" s="18">
        <v>8</v>
      </c>
      <c r="I20" s="18">
        <v>8</v>
      </c>
      <c r="J20" s="42">
        <v>8</v>
      </c>
      <c r="K20" s="24">
        <f t="shared" si="0"/>
        <v>8.3000000000000007</v>
      </c>
      <c r="L20" s="20">
        <f ca="1">INDIRECT("Seminar!" &amp; ADDRESS(SUMPRODUCT((Seminar!$C$3:$J$200=C20)*ROW(Seminar!$C$3:$J$200))-ROW(Seminar!$C$3:$J$200)+3,3))</f>
        <v>3.2</v>
      </c>
      <c r="M20" s="20" t="e">
        <f ca="1">INDIRECT("FinalPrj!" &amp; ADDRESS(SUMPRODUCT((FinalPrj!$B$3:$J$20=C20)*ROW(FinalPrj!$B$3:$J$20))-ROW(FinalPrj!$B$3:$J$20)+3,2))</f>
        <v>#VALUE!</v>
      </c>
      <c r="N20" s="24">
        <f t="shared" ca="1" si="1"/>
        <v>3.1</v>
      </c>
    </row>
    <row r="21" spans="2:14" s="21" customFormat="1" x14ac:dyDescent="0.3">
      <c r="B21" s="15">
        <v>12</v>
      </c>
      <c r="C21" s="64">
        <v>2001040042</v>
      </c>
      <c r="D21" s="65" t="s">
        <v>148</v>
      </c>
      <c r="E21" s="66" t="s">
        <v>141</v>
      </c>
      <c r="F21" s="18">
        <v>8</v>
      </c>
      <c r="G21" s="18"/>
      <c r="H21" s="18"/>
      <c r="I21" s="18"/>
      <c r="J21" s="42"/>
      <c r="K21" s="24">
        <f t="shared" si="0"/>
        <v>0</v>
      </c>
      <c r="L21" s="20">
        <f ca="1">INDIRECT("Seminar!" &amp; ADDRESS(SUMPRODUCT((Seminar!$C$3:$J$200=C21)*ROW(Seminar!$C$3:$J$200))-ROW(Seminar!$C$3:$J$200)+3,3))</f>
        <v>4.3</v>
      </c>
      <c r="M21" s="20" t="e">
        <f ca="1">INDIRECT("FinalPrj!" &amp; ADDRESS(SUMPRODUCT((FinalPrj!$B$3:$J$20=C21)*ROW(FinalPrj!$B$3:$J$20))-ROW(FinalPrj!$B$3:$J$20)+3,2))</f>
        <v>#VALUE!</v>
      </c>
      <c r="N21" s="24">
        <f t="shared" ca="1" si="1"/>
        <v>3.7</v>
      </c>
    </row>
    <row r="22" spans="2:14" s="21" customFormat="1" x14ac:dyDescent="0.3">
      <c r="B22" s="15">
        <v>13</v>
      </c>
      <c r="C22" s="64">
        <v>2001040054</v>
      </c>
      <c r="D22" s="65" t="s">
        <v>150</v>
      </c>
      <c r="E22" s="66" t="s">
        <v>151</v>
      </c>
      <c r="F22" s="18">
        <v>8</v>
      </c>
      <c r="G22" s="18">
        <v>8</v>
      </c>
      <c r="H22" s="18">
        <v>8</v>
      </c>
      <c r="I22" s="18">
        <v>8</v>
      </c>
      <c r="J22" s="42">
        <v>8</v>
      </c>
      <c r="K22" s="24">
        <f t="shared" si="0"/>
        <v>8</v>
      </c>
      <c r="L22" s="20">
        <f ca="1">INDIRECT("Seminar!" &amp; ADDRESS(SUMPRODUCT((Seminar!$C$3:$J$200=C22)*ROW(Seminar!$C$3:$J$200))-ROW(Seminar!$C$3:$J$200)+3,3))</f>
        <v>3.4</v>
      </c>
      <c r="M22" s="20" t="e">
        <f ca="1">INDIRECT("FinalPrj!" &amp; ADDRESS(SUMPRODUCT((FinalPrj!$B$3:$J$20=C22)*ROW(FinalPrj!$B$3:$J$20))-ROW(FinalPrj!$B$3:$J$20)+3,2))</f>
        <v>#VALUE!</v>
      </c>
      <c r="N22" s="24">
        <f t="shared" ca="1" si="1"/>
        <v>3.2</v>
      </c>
    </row>
    <row r="23" spans="2:14" s="21" customFormat="1" x14ac:dyDescent="0.3">
      <c r="B23" s="15">
        <v>14</v>
      </c>
      <c r="C23" s="64">
        <v>2001040064</v>
      </c>
      <c r="D23" s="65" t="s">
        <v>153</v>
      </c>
      <c r="E23" s="66" t="s">
        <v>144</v>
      </c>
      <c r="F23" s="18">
        <v>8</v>
      </c>
      <c r="G23" s="18">
        <v>7</v>
      </c>
      <c r="H23" s="18">
        <v>7</v>
      </c>
      <c r="I23" s="18">
        <v>7</v>
      </c>
      <c r="J23" s="42"/>
      <c r="K23" s="24">
        <f t="shared" si="0"/>
        <v>5.3</v>
      </c>
      <c r="L23" s="20">
        <f ca="1">INDIRECT("Seminar!" &amp; ADDRESS(SUMPRODUCT((Seminar!$C$3:$J$200=C23)*ROW(Seminar!$C$3:$J$200))-ROW(Seminar!$C$3:$J$200)+3,3))</f>
        <v>3.2</v>
      </c>
      <c r="M23" s="20" t="e">
        <f ca="1">INDIRECT("FinalPrj!" &amp; ADDRESS(SUMPRODUCT((FinalPrj!$B$3:$J$20=C23)*ROW(FinalPrj!$B$3:$J$20))-ROW(FinalPrj!$B$3:$J$20)+3,2))</f>
        <v>#VALUE!</v>
      </c>
      <c r="N23" s="24">
        <f t="shared" ca="1" si="1"/>
        <v>3.1</v>
      </c>
    </row>
    <row r="24" spans="2:14" s="21" customFormat="1" x14ac:dyDescent="0.3">
      <c r="B24" s="15">
        <v>15</v>
      </c>
      <c r="C24" s="64">
        <v>2001040072</v>
      </c>
      <c r="D24" s="65" t="s">
        <v>155</v>
      </c>
      <c r="E24" s="66" t="s">
        <v>156</v>
      </c>
      <c r="F24" s="18"/>
      <c r="G24" s="18"/>
      <c r="H24" s="18"/>
      <c r="I24" s="18"/>
      <c r="J24" s="42"/>
      <c r="K24" s="24">
        <f t="shared" si="0"/>
        <v>0</v>
      </c>
      <c r="L24" s="20" t="e">
        <f ca="1">INDIRECT("Seminar!" &amp; ADDRESS(SUMPRODUCT((Seminar!$C$3:$J$200=C24)*ROW(Seminar!$C$3:$J$200))-ROW(Seminar!$C$3:$J$200)+3,3))</f>
        <v>#VALUE!</v>
      </c>
      <c r="M24" s="20" t="e">
        <f ca="1">INDIRECT("FinalPrj!" &amp; ADDRESS(SUMPRODUCT((FinalPrj!$B$3:$J$20=C24)*ROW(FinalPrj!$B$3:$J$20))-ROW(FinalPrj!$B$3:$J$20)+3,2))</f>
        <v>#VALUE!</v>
      </c>
      <c r="N24" s="24">
        <f t="shared" ca="1" si="1"/>
        <v>0</v>
      </c>
    </row>
    <row r="25" spans="2:14" s="21" customFormat="1" x14ac:dyDescent="0.3">
      <c r="B25" s="15">
        <v>16</v>
      </c>
      <c r="C25" s="64">
        <v>2001040073</v>
      </c>
      <c r="D25" s="65" t="s">
        <v>158</v>
      </c>
      <c r="E25" s="66" t="s">
        <v>144</v>
      </c>
      <c r="F25" s="18">
        <v>8</v>
      </c>
      <c r="G25" s="18">
        <v>8</v>
      </c>
      <c r="H25" s="18">
        <v>8</v>
      </c>
      <c r="I25" s="18">
        <v>8</v>
      </c>
      <c r="J25" s="42">
        <v>8</v>
      </c>
      <c r="K25" s="24">
        <f t="shared" si="0"/>
        <v>8</v>
      </c>
      <c r="L25" s="20">
        <f ca="1">INDIRECT("Seminar!" &amp; ADDRESS(SUMPRODUCT((Seminar!$C$3:$J$200=C25)*ROW(Seminar!$C$3:$J$200))-ROW(Seminar!$C$3:$J$200)+3,3))</f>
        <v>4.5</v>
      </c>
      <c r="M25" s="20" t="e">
        <f ca="1">INDIRECT("FinalPrj!" &amp; ADDRESS(SUMPRODUCT((FinalPrj!$B$3:$J$20=C25)*ROW(FinalPrj!$B$3:$J$20))-ROW(FinalPrj!$B$3:$J$20)+3,2))</f>
        <v>#VALUE!</v>
      </c>
      <c r="N25" s="24">
        <f t="shared" ca="1" si="1"/>
        <v>3.8</v>
      </c>
    </row>
    <row r="26" spans="2:14" s="21" customFormat="1" x14ac:dyDescent="0.3">
      <c r="B26" s="15">
        <v>17</v>
      </c>
      <c r="C26" s="64">
        <v>2001040076</v>
      </c>
      <c r="D26" s="65" t="s">
        <v>71</v>
      </c>
      <c r="E26" s="66" t="s">
        <v>144</v>
      </c>
      <c r="F26" s="18"/>
      <c r="G26" s="18"/>
      <c r="H26" s="18"/>
      <c r="I26" s="18"/>
      <c r="J26" s="42"/>
      <c r="K26" s="24">
        <f t="shared" si="0"/>
        <v>0</v>
      </c>
      <c r="L26" s="20">
        <f ca="1">INDIRECT("Seminar!" &amp; ADDRESS(SUMPRODUCT((Seminar!$C$3:$J$200=C26)*ROW(Seminar!$C$3:$J$200))-ROW(Seminar!$C$3:$J$200)+3,3))</f>
        <v>5.3</v>
      </c>
      <c r="M26" s="20" t="e">
        <f ca="1">INDIRECT("FinalPrj!" &amp; ADDRESS(SUMPRODUCT((FinalPrj!$B$3:$J$20=C26)*ROW(FinalPrj!$B$3:$J$20))-ROW(FinalPrj!$B$3:$J$20)+3,2))</f>
        <v>#VALUE!</v>
      </c>
      <c r="N26" s="24">
        <f t="shared" ca="1" si="1"/>
        <v>4.2</v>
      </c>
    </row>
    <row r="27" spans="2:14" s="21" customFormat="1" x14ac:dyDescent="0.3">
      <c r="B27" s="15">
        <v>18</v>
      </c>
      <c r="C27" s="64">
        <v>2001040081</v>
      </c>
      <c r="D27" s="65" t="s">
        <v>161</v>
      </c>
      <c r="E27" s="66" t="s">
        <v>144</v>
      </c>
      <c r="F27" s="18">
        <v>8</v>
      </c>
      <c r="G27" s="18">
        <v>8</v>
      </c>
      <c r="H27" s="18"/>
      <c r="I27" s="18"/>
      <c r="J27" s="42"/>
      <c r="K27" s="24">
        <f t="shared" si="0"/>
        <v>2</v>
      </c>
      <c r="L27" s="20">
        <f ca="1">INDIRECT("Seminar!" &amp; ADDRESS(SUMPRODUCT((Seminar!$C$3:$J$200=C27)*ROW(Seminar!$C$3:$J$200))-ROW(Seminar!$C$3:$J$200)+3,3))</f>
        <v>4.5</v>
      </c>
      <c r="M27" s="20" t="e">
        <f ca="1">INDIRECT("FinalPrj!" &amp; ADDRESS(SUMPRODUCT((FinalPrj!$B$3:$J$20=C27)*ROW(FinalPrj!$B$3:$J$20))-ROW(FinalPrj!$B$3:$J$20)+3,2))</f>
        <v>#VALUE!</v>
      </c>
      <c r="N27" s="24">
        <f t="shared" ca="1" si="1"/>
        <v>3.8</v>
      </c>
    </row>
    <row r="28" spans="2:14" s="21" customFormat="1" x14ac:dyDescent="0.3">
      <c r="B28" s="15">
        <v>19</v>
      </c>
      <c r="C28" s="64">
        <v>2001040083</v>
      </c>
      <c r="D28" s="65" t="s">
        <v>163</v>
      </c>
      <c r="E28" s="66" t="s">
        <v>144</v>
      </c>
      <c r="F28" s="18">
        <v>8</v>
      </c>
      <c r="G28" s="18"/>
      <c r="H28" s="18"/>
      <c r="I28" s="18"/>
      <c r="J28" s="42"/>
      <c r="K28" s="24">
        <f t="shared" si="0"/>
        <v>0</v>
      </c>
      <c r="L28" s="20">
        <f ca="1">INDIRECT("Seminar!" &amp; ADDRESS(SUMPRODUCT((Seminar!$C$3:$J$200=C28)*ROW(Seminar!$C$3:$J$200))-ROW(Seminar!$C$3:$J$200)+3,3))</f>
        <v>5.9</v>
      </c>
      <c r="M28" s="20" t="e">
        <f ca="1">INDIRECT("FinalPrj!" &amp; ADDRESS(SUMPRODUCT((FinalPrj!$B$3:$J$20=C28)*ROW(FinalPrj!$B$3:$J$20))-ROW(FinalPrj!$B$3:$J$20)+3,2))</f>
        <v>#VALUE!</v>
      </c>
      <c r="N28" s="24">
        <f t="shared" ca="1" si="1"/>
        <v>4.5</v>
      </c>
    </row>
    <row r="29" spans="2:14" s="21" customFormat="1" x14ac:dyDescent="0.3">
      <c r="B29" s="15">
        <v>20</v>
      </c>
      <c r="C29" s="64">
        <v>2001040089</v>
      </c>
      <c r="D29" s="65" t="s">
        <v>165</v>
      </c>
      <c r="E29" s="66" t="s">
        <v>144</v>
      </c>
      <c r="F29" s="18">
        <v>8</v>
      </c>
      <c r="G29" s="18">
        <v>8</v>
      </c>
      <c r="H29" s="18"/>
      <c r="I29" s="18"/>
      <c r="J29" s="42"/>
      <c r="K29" s="24">
        <f t="shared" si="0"/>
        <v>2</v>
      </c>
      <c r="L29" s="20">
        <f ca="1">INDIRECT("Seminar!" &amp; ADDRESS(SUMPRODUCT((Seminar!$C$3:$J$200=C29)*ROW(Seminar!$C$3:$J$200))-ROW(Seminar!$C$3:$J$200)+3,3))</f>
        <v>4.5</v>
      </c>
      <c r="M29" s="20" t="e">
        <f ca="1">INDIRECT("FinalPrj!" &amp; ADDRESS(SUMPRODUCT((FinalPrj!$B$3:$J$20=C29)*ROW(FinalPrj!$B$3:$J$20))-ROW(FinalPrj!$B$3:$J$20)+3,2))</f>
        <v>#VALUE!</v>
      </c>
      <c r="N29" s="24">
        <f t="shared" ca="1" si="1"/>
        <v>3.8</v>
      </c>
    </row>
    <row r="30" spans="2:14" s="21" customFormat="1" x14ac:dyDescent="0.3">
      <c r="B30" s="15">
        <v>21</v>
      </c>
      <c r="C30" s="64">
        <v>2001040093</v>
      </c>
      <c r="D30" s="65" t="s">
        <v>167</v>
      </c>
      <c r="E30" s="66" t="s">
        <v>144</v>
      </c>
      <c r="F30" s="18">
        <v>8</v>
      </c>
      <c r="G30" s="18">
        <v>8</v>
      </c>
      <c r="H30" s="18">
        <v>8</v>
      </c>
      <c r="I30" s="18">
        <v>7</v>
      </c>
      <c r="J30" s="42"/>
      <c r="K30" s="24">
        <f t="shared" si="0"/>
        <v>5.8</v>
      </c>
      <c r="L30" s="20">
        <f ca="1">INDIRECT("Seminar!" &amp; ADDRESS(SUMPRODUCT((Seminar!$C$3:$J$200=C30)*ROW(Seminar!$C$3:$J$200))-ROW(Seminar!$C$3:$J$200)+3,3))</f>
        <v>4.5</v>
      </c>
      <c r="M30" s="20" t="e">
        <f ca="1">INDIRECT("FinalPrj!" &amp; ADDRESS(SUMPRODUCT((FinalPrj!$B$3:$J$20=C30)*ROW(FinalPrj!$B$3:$J$20))-ROW(FinalPrj!$B$3:$J$20)+3,2))</f>
        <v>#VALUE!</v>
      </c>
      <c r="N30" s="24">
        <f t="shared" ca="1" si="1"/>
        <v>3.8</v>
      </c>
    </row>
    <row r="31" spans="2:14" s="21" customFormat="1" x14ac:dyDescent="0.3">
      <c r="B31" s="15">
        <v>22</v>
      </c>
      <c r="C31" s="64">
        <v>2001040096</v>
      </c>
      <c r="D31" s="65" t="s">
        <v>169</v>
      </c>
      <c r="E31" s="66" t="s">
        <v>144</v>
      </c>
      <c r="F31" s="18"/>
      <c r="G31" s="18"/>
      <c r="H31" s="18"/>
      <c r="I31" s="18"/>
      <c r="J31" s="42"/>
      <c r="K31" s="24">
        <f t="shared" si="0"/>
        <v>0</v>
      </c>
      <c r="L31" s="20">
        <f ca="1">INDIRECT("Seminar!" &amp; ADDRESS(SUMPRODUCT((Seminar!$C$3:$J$200=C31)*ROW(Seminar!$C$3:$J$200))-ROW(Seminar!$C$3:$J$200)+3,3))</f>
        <v>5.9</v>
      </c>
      <c r="M31" s="20" t="e">
        <f ca="1">INDIRECT("FinalPrj!" &amp; ADDRESS(SUMPRODUCT((FinalPrj!$B$3:$J$20=C31)*ROW(FinalPrj!$B$3:$J$20))-ROW(FinalPrj!$B$3:$J$20)+3,2))</f>
        <v>#VALUE!</v>
      </c>
      <c r="N31" s="24">
        <f t="shared" ca="1" si="1"/>
        <v>4.5</v>
      </c>
    </row>
    <row r="32" spans="2:14" s="21" customFormat="1" x14ac:dyDescent="0.3">
      <c r="B32" s="15">
        <v>23</v>
      </c>
      <c r="C32" s="64">
        <v>2001040101</v>
      </c>
      <c r="D32" s="65" t="s">
        <v>171</v>
      </c>
      <c r="E32" s="66" t="s">
        <v>151</v>
      </c>
      <c r="F32" s="18">
        <v>8</v>
      </c>
      <c r="G32" s="18">
        <v>8</v>
      </c>
      <c r="H32" s="18">
        <v>8</v>
      </c>
      <c r="I32" s="18"/>
      <c r="J32" s="42"/>
      <c r="K32" s="24">
        <f t="shared" si="0"/>
        <v>4</v>
      </c>
      <c r="L32" s="20">
        <f ca="1">INDIRECT("Seminar!" &amp; ADDRESS(SUMPRODUCT((Seminar!$C$3:$J$200=C32)*ROW(Seminar!$C$3:$J$200))-ROW(Seminar!$C$3:$J$200)+3,3))</f>
        <v>5.9</v>
      </c>
      <c r="M32" s="20" t="e">
        <f ca="1">INDIRECT("FinalPrj!" &amp; ADDRESS(SUMPRODUCT((FinalPrj!$B$3:$J$20=C32)*ROW(FinalPrj!$B$3:$J$20))-ROW(FinalPrj!$B$3:$J$20)+3,2))</f>
        <v>#VALUE!</v>
      </c>
      <c r="N32" s="24">
        <f t="shared" ca="1" si="1"/>
        <v>4.5</v>
      </c>
    </row>
    <row r="33" spans="2:14" s="21" customFormat="1" x14ac:dyDescent="0.3">
      <c r="B33" s="15">
        <v>24</v>
      </c>
      <c r="C33" s="64">
        <v>2001040107</v>
      </c>
      <c r="D33" s="65" t="s">
        <v>173</v>
      </c>
      <c r="E33" s="66" t="s">
        <v>156</v>
      </c>
      <c r="F33" s="18"/>
      <c r="G33" s="18"/>
      <c r="H33" s="18"/>
      <c r="I33" s="18"/>
      <c r="J33" s="42"/>
      <c r="K33" s="24">
        <f t="shared" si="0"/>
        <v>0</v>
      </c>
      <c r="L33" s="20" t="e">
        <f ca="1">INDIRECT("Seminar!" &amp; ADDRESS(SUMPRODUCT((Seminar!$C$3:$J$200=C33)*ROW(Seminar!$C$3:$J$200))-ROW(Seminar!$C$3:$J$200)+3,3))</f>
        <v>#VALUE!</v>
      </c>
      <c r="M33" s="20" t="e">
        <f ca="1">INDIRECT("FinalPrj!" &amp; ADDRESS(SUMPRODUCT((FinalPrj!$B$3:$J$20=C33)*ROW(FinalPrj!$B$3:$J$20))-ROW(FinalPrj!$B$3:$J$20)+3,2))</f>
        <v>#VALUE!</v>
      </c>
      <c r="N33" s="24">
        <f t="shared" ca="1" si="1"/>
        <v>0</v>
      </c>
    </row>
    <row r="34" spans="2:14" s="21" customFormat="1" x14ac:dyDescent="0.3">
      <c r="B34" s="15">
        <v>25</v>
      </c>
      <c r="C34" s="64">
        <v>2001040113</v>
      </c>
      <c r="D34" s="65" t="s">
        <v>175</v>
      </c>
      <c r="E34" s="66" t="s">
        <v>151</v>
      </c>
      <c r="F34" s="18">
        <v>8</v>
      </c>
      <c r="G34" s="18">
        <v>8</v>
      </c>
      <c r="H34" s="18">
        <v>8</v>
      </c>
      <c r="I34" s="18">
        <v>8</v>
      </c>
      <c r="J34" s="42">
        <v>8</v>
      </c>
      <c r="K34" s="24">
        <f t="shared" si="0"/>
        <v>8</v>
      </c>
      <c r="L34" s="20">
        <f ca="1">INDIRECT("Seminar!" &amp; ADDRESS(SUMPRODUCT((Seminar!$C$3:$J$200=C34)*ROW(Seminar!$C$3:$J$200))-ROW(Seminar!$C$3:$J$200)+3,3))</f>
        <v>5.9</v>
      </c>
      <c r="M34" s="20" t="e">
        <f ca="1">INDIRECT("FinalPrj!" &amp; ADDRESS(SUMPRODUCT((FinalPrj!$B$3:$J$20=C34)*ROW(FinalPrj!$B$3:$J$20))-ROW(FinalPrj!$B$3:$J$20)+3,2))</f>
        <v>#VALUE!</v>
      </c>
      <c r="N34" s="24">
        <f t="shared" ca="1" si="1"/>
        <v>4.5</v>
      </c>
    </row>
    <row r="35" spans="2:14" s="21" customFormat="1" x14ac:dyDescent="0.3">
      <c r="B35" s="15">
        <v>26</v>
      </c>
      <c r="C35" s="64">
        <v>2001040125</v>
      </c>
      <c r="D35" s="65" t="s">
        <v>177</v>
      </c>
      <c r="E35" s="66" t="s">
        <v>178</v>
      </c>
      <c r="F35" s="18">
        <v>8</v>
      </c>
      <c r="G35" s="18">
        <v>7</v>
      </c>
      <c r="H35" s="18"/>
      <c r="I35" s="18"/>
      <c r="J35" s="42"/>
      <c r="K35" s="24">
        <f t="shared" si="0"/>
        <v>1.8</v>
      </c>
      <c r="L35" s="20">
        <f ca="1">INDIRECT("Seminar!" &amp; ADDRESS(SUMPRODUCT((Seminar!$C$3:$J$200=C35)*ROW(Seminar!$C$3:$J$200))-ROW(Seminar!$C$3:$J$200)+3,3))</f>
        <v>8</v>
      </c>
      <c r="M35" s="20" t="e">
        <f ca="1">INDIRECT("FinalPrj!" &amp; ADDRESS(SUMPRODUCT((FinalPrj!$B$3:$J$20=C35)*ROW(FinalPrj!$B$3:$J$20))-ROW(FinalPrj!$B$3:$J$20)+3,2))</f>
        <v>#VALUE!</v>
      </c>
      <c r="N35" s="24">
        <f t="shared" ca="1" si="1"/>
        <v>5.5</v>
      </c>
    </row>
    <row r="36" spans="2:14" s="21" customFormat="1" x14ac:dyDescent="0.3">
      <c r="B36" s="15">
        <v>27</v>
      </c>
      <c r="C36" s="64">
        <v>2001040135</v>
      </c>
      <c r="D36" s="65" t="s">
        <v>180</v>
      </c>
      <c r="E36" s="66" t="s">
        <v>144</v>
      </c>
      <c r="F36" s="18">
        <v>7</v>
      </c>
      <c r="G36" s="18">
        <v>7</v>
      </c>
      <c r="H36" s="18">
        <v>8</v>
      </c>
      <c r="I36" s="18"/>
      <c r="J36" s="42"/>
      <c r="K36" s="24">
        <f t="shared" si="0"/>
        <v>3.8</v>
      </c>
      <c r="L36" s="20">
        <f ca="1">INDIRECT("Seminar!" &amp; ADDRESS(SUMPRODUCT((Seminar!$C$3:$J$200=C36)*ROW(Seminar!$C$3:$J$200))-ROW(Seminar!$C$3:$J$200)+3,3))</f>
        <v>5.9</v>
      </c>
      <c r="M36" s="20" t="e">
        <f ca="1">INDIRECT("FinalPrj!" &amp; ADDRESS(SUMPRODUCT((FinalPrj!$B$3:$J$20=C36)*ROW(FinalPrj!$B$3:$J$20))-ROW(FinalPrj!$B$3:$J$20)+3,2))</f>
        <v>#VALUE!</v>
      </c>
      <c r="N36" s="24">
        <f t="shared" ca="1" si="1"/>
        <v>4.5</v>
      </c>
    </row>
    <row r="37" spans="2:14" s="21" customFormat="1" x14ac:dyDescent="0.3">
      <c r="B37" s="15">
        <v>28</v>
      </c>
      <c r="C37" s="64">
        <v>2001040137</v>
      </c>
      <c r="D37" s="65" t="s">
        <v>182</v>
      </c>
      <c r="E37" s="66" t="s">
        <v>183</v>
      </c>
      <c r="F37" s="18">
        <v>8</v>
      </c>
      <c r="G37" s="18">
        <v>9</v>
      </c>
      <c r="H37" s="18">
        <v>9</v>
      </c>
      <c r="I37" s="18">
        <v>8</v>
      </c>
      <c r="J37" s="42">
        <v>9</v>
      </c>
      <c r="K37" s="24">
        <f t="shared" si="0"/>
        <v>8.8000000000000007</v>
      </c>
      <c r="L37" s="20">
        <f ca="1">INDIRECT("Seminar!" &amp; ADDRESS(SUMPRODUCT((Seminar!$C$3:$J$200=C37)*ROW(Seminar!$C$3:$J$200))-ROW(Seminar!$C$3:$J$200)+3,3))</f>
        <v>2.8</v>
      </c>
      <c r="M37" s="20" t="e">
        <f ca="1">INDIRECT("FinalPrj!" &amp; ADDRESS(SUMPRODUCT((FinalPrj!$B$3:$J$20=C37)*ROW(FinalPrj!$B$3:$J$20))-ROW(FinalPrj!$B$3:$J$20)+3,2))</f>
        <v>#VALUE!</v>
      </c>
      <c r="N37" s="24">
        <f t="shared" ca="1" si="1"/>
        <v>2.9</v>
      </c>
    </row>
    <row r="38" spans="2:14" s="21" customFormat="1" x14ac:dyDescent="0.3">
      <c r="B38" s="15">
        <v>29</v>
      </c>
      <c r="C38" s="64">
        <v>2001040141</v>
      </c>
      <c r="D38" s="65" t="s">
        <v>185</v>
      </c>
      <c r="E38" s="66" t="s">
        <v>151</v>
      </c>
      <c r="F38" s="18"/>
      <c r="G38" s="18">
        <v>8</v>
      </c>
      <c r="H38" s="18">
        <v>7</v>
      </c>
      <c r="I38" s="18"/>
      <c r="J38" s="42"/>
      <c r="K38" s="24">
        <f t="shared" si="0"/>
        <v>3.8</v>
      </c>
      <c r="L38" s="20">
        <f ca="1">INDIRECT("Seminar!" &amp; ADDRESS(SUMPRODUCT((Seminar!$C$3:$J$200=C38)*ROW(Seminar!$C$3:$J$200))-ROW(Seminar!$C$3:$J$200)+3,3))</f>
        <v>5.8</v>
      </c>
      <c r="M38" s="20" t="e">
        <f ca="1">INDIRECT("FinalPrj!" &amp; ADDRESS(SUMPRODUCT((FinalPrj!$B$3:$J$20=C38)*ROW(FinalPrj!$B$3:$J$20))-ROW(FinalPrj!$B$3:$J$20)+3,2))</f>
        <v>#VALUE!</v>
      </c>
      <c r="N38" s="24">
        <f t="shared" ca="1" si="1"/>
        <v>4.4000000000000004</v>
      </c>
    </row>
    <row r="39" spans="2:14" s="21" customFormat="1" x14ac:dyDescent="0.3">
      <c r="B39" s="15">
        <v>30</v>
      </c>
      <c r="C39" s="64">
        <v>2001040144</v>
      </c>
      <c r="D39" s="65" t="s">
        <v>122</v>
      </c>
      <c r="E39" s="66" t="s">
        <v>187</v>
      </c>
      <c r="F39" s="18">
        <v>8</v>
      </c>
      <c r="G39" s="18">
        <v>7</v>
      </c>
      <c r="H39" s="18">
        <v>8</v>
      </c>
      <c r="I39" s="18">
        <v>7</v>
      </c>
      <c r="J39" s="42"/>
      <c r="K39" s="24">
        <f t="shared" si="0"/>
        <v>5.5</v>
      </c>
      <c r="L39" s="20">
        <f ca="1">INDIRECT("Seminar!" &amp; ADDRESS(SUMPRODUCT((Seminar!$C$3:$J$200=C39)*ROW(Seminar!$C$3:$J$200))-ROW(Seminar!$C$3:$J$200)+3,3))</f>
        <v>8.9</v>
      </c>
      <c r="M39" s="20" t="e">
        <f ca="1">INDIRECT("FinalPrj!" &amp; ADDRESS(SUMPRODUCT((FinalPrj!$B$3:$J$20=C39)*ROW(FinalPrj!$B$3:$J$20))-ROW(FinalPrj!$B$3:$J$20)+3,2))</f>
        <v>#VALUE!</v>
      </c>
      <c r="N39" s="24">
        <f t="shared" ca="1" si="1"/>
        <v>6</v>
      </c>
    </row>
    <row r="40" spans="2:14" s="21" customFormat="1" x14ac:dyDescent="0.3">
      <c r="B40" s="15">
        <v>31</v>
      </c>
      <c r="C40" s="64">
        <v>2001040145</v>
      </c>
      <c r="D40" s="65" t="s">
        <v>189</v>
      </c>
      <c r="E40" s="66" t="s">
        <v>141</v>
      </c>
      <c r="F40" s="18"/>
      <c r="G40" s="18">
        <v>8</v>
      </c>
      <c r="H40" s="18">
        <v>8</v>
      </c>
      <c r="I40" s="18">
        <v>7</v>
      </c>
      <c r="J40" s="42"/>
      <c r="K40" s="24">
        <f t="shared" si="0"/>
        <v>5.8</v>
      </c>
      <c r="L40" s="20">
        <f ca="1">INDIRECT("Seminar!" &amp; ADDRESS(SUMPRODUCT((Seminar!$C$3:$J$200=C40)*ROW(Seminar!$C$3:$J$200))-ROW(Seminar!$C$3:$J$200)+3,3))</f>
        <v>4.3</v>
      </c>
      <c r="M40" s="20" t="e">
        <f ca="1">INDIRECT("FinalPrj!" &amp; ADDRESS(SUMPRODUCT((FinalPrj!$B$3:$J$20=C40)*ROW(FinalPrj!$B$3:$J$20))-ROW(FinalPrj!$B$3:$J$20)+3,2))</f>
        <v>#VALUE!</v>
      </c>
      <c r="N40" s="24">
        <f t="shared" ca="1" si="1"/>
        <v>3.7</v>
      </c>
    </row>
    <row r="41" spans="2:14" s="21" customFormat="1" x14ac:dyDescent="0.3">
      <c r="B41" s="15">
        <v>32</v>
      </c>
      <c r="C41" s="64">
        <v>2001040146</v>
      </c>
      <c r="D41" s="65" t="s">
        <v>191</v>
      </c>
      <c r="E41" s="66" t="s">
        <v>141</v>
      </c>
      <c r="F41" s="18">
        <v>7</v>
      </c>
      <c r="G41" s="18">
        <v>8</v>
      </c>
      <c r="H41" s="18"/>
      <c r="I41" s="18"/>
      <c r="J41" s="42"/>
      <c r="K41" s="24">
        <f t="shared" si="0"/>
        <v>2</v>
      </c>
      <c r="L41" s="20">
        <f ca="1">INDIRECT("Seminar!" &amp; ADDRESS(SUMPRODUCT((Seminar!$C$3:$J$200=C41)*ROW(Seminar!$C$3:$J$200))-ROW(Seminar!$C$3:$J$200)+3,3))</f>
        <v>4.3</v>
      </c>
      <c r="M41" s="20" t="e">
        <f ca="1">INDIRECT("FinalPrj!" &amp; ADDRESS(SUMPRODUCT((FinalPrj!$B$3:$J$20=C41)*ROW(FinalPrj!$B$3:$J$20))-ROW(FinalPrj!$B$3:$J$20)+3,2))</f>
        <v>#VALUE!</v>
      </c>
      <c r="N41" s="24">
        <f t="shared" ca="1" si="1"/>
        <v>3.7</v>
      </c>
    </row>
    <row r="42" spans="2:14" s="21" customFormat="1" x14ac:dyDescent="0.3">
      <c r="B42" s="15">
        <v>33</v>
      </c>
      <c r="C42" s="64">
        <v>2001040160</v>
      </c>
      <c r="D42" s="65" t="s">
        <v>193</v>
      </c>
      <c r="E42" s="66" t="s">
        <v>194</v>
      </c>
      <c r="F42" s="18">
        <v>8</v>
      </c>
      <c r="G42" s="18">
        <v>8</v>
      </c>
      <c r="H42" s="18">
        <v>8</v>
      </c>
      <c r="I42" s="18"/>
      <c r="J42" s="42"/>
      <c r="K42" s="24">
        <f t="shared" si="0"/>
        <v>4</v>
      </c>
      <c r="L42" s="20">
        <f ca="1">INDIRECT("Seminar!" &amp; ADDRESS(SUMPRODUCT((Seminar!$C$3:$J$200=C42)*ROW(Seminar!$C$3:$J$200))-ROW(Seminar!$C$3:$J$200)+3,3))</f>
        <v>8</v>
      </c>
      <c r="M42" s="20" t="e">
        <f ca="1">INDIRECT("FinalPrj!" &amp; ADDRESS(SUMPRODUCT((FinalPrj!$B$3:$J$20=C42)*ROW(FinalPrj!$B$3:$J$20))-ROW(FinalPrj!$B$3:$J$20)+3,2))</f>
        <v>#VALUE!</v>
      </c>
      <c r="N42" s="24">
        <f t="shared" ca="1" si="1"/>
        <v>5.5</v>
      </c>
    </row>
    <row r="43" spans="2:14" s="21" customFormat="1" x14ac:dyDescent="0.3">
      <c r="B43" s="15">
        <v>34</v>
      </c>
      <c r="C43" s="64">
        <v>2001040203</v>
      </c>
      <c r="D43" s="65" t="s">
        <v>196</v>
      </c>
      <c r="E43" s="66" t="s">
        <v>144</v>
      </c>
      <c r="F43" s="18"/>
      <c r="G43" s="18">
        <v>7</v>
      </c>
      <c r="H43" s="18"/>
      <c r="I43" s="18"/>
      <c r="J43" s="42"/>
      <c r="K43" s="24">
        <f t="shared" si="0"/>
        <v>1.8</v>
      </c>
      <c r="L43" s="20">
        <f ca="1">INDIRECT("Seminar!" &amp; ADDRESS(SUMPRODUCT((Seminar!$C$3:$J$200=C43)*ROW(Seminar!$C$3:$J$200))-ROW(Seminar!$C$3:$J$200)+3,3))</f>
        <v>5.9</v>
      </c>
      <c r="M43" s="20" t="e">
        <f ca="1">INDIRECT("FinalPrj!" &amp; ADDRESS(SUMPRODUCT((FinalPrj!$B$3:$J$20=C43)*ROW(FinalPrj!$B$3:$J$20))-ROW(FinalPrj!$B$3:$J$20)+3,2))</f>
        <v>#VALUE!</v>
      </c>
      <c r="N43" s="24">
        <f t="shared" ca="1" si="1"/>
        <v>4.5</v>
      </c>
    </row>
    <row r="44" spans="2:14" s="21" customFormat="1" x14ac:dyDescent="0.3">
      <c r="B44" s="15">
        <v>35</v>
      </c>
      <c r="C44" s="64">
        <v>2001040226</v>
      </c>
      <c r="D44" s="65" t="s">
        <v>198</v>
      </c>
      <c r="E44" s="66" t="s">
        <v>183</v>
      </c>
      <c r="F44" s="18">
        <v>7</v>
      </c>
      <c r="G44" s="18">
        <v>8</v>
      </c>
      <c r="H44" s="18">
        <v>8</v>
      </c>
      <c r="I44" s="18">
        <v>7</v>
      </c>
      <c r="J44" s="42">
        <v>8</v>
      </c>
      <c r="K44" s="24">
        <f t="shared" si="0"/>
        <v>7.8</v>
      </c>
      <c r="L44" s="20">
        <f ca="1">INDIRECT("Seminar!" &amp; ADDRESS(SUMPRODUCT((Seminar!$C$3:$J$200=C44)*ROW(Seminar!$C$3:$J$200))-ROW(Seminar!$C$3:$J$200)+3,3))</f>
        <v>6.7</v>
      </c>
      <c r="M44" s="20" t="e">
        <f ca="1">INDIRECT("FinalPrj!" &amp; ADDRESS(SUMPRODUCT((FinalPrj!$B$3:$J$20=C44)*ROW(FinalPrj!$B$3:$J$20))-ROW(FinalPrj!$B$3:$J$20)+3,2))</f>
        <v>#VALUE!</v>
      </c>
      <c r="N44" s="24">
        <f t="shared" ca="1" si="1"/>
        <v>4.9000000000000004</v>
      </c>
    </row>
    <row r="45" spans="2:14" s="21" customFormat="1" x14ac:dyDescent="0.3">
      <c r="B45" s="15">
        <v>36</v>
      </c>
      <c r="C45" s="64">
        <v>2101040001</v>
      </c>
      <c r="D45" s="65" t="s">
        <v>200</v>
      </c>
      <c r="E45" s="66" t="s">
        <v>141</v>
      </c>
      <c r="F45" s="18"/>
      <c r="G45" s="18">
        <v>9</v>
      </c>
      <c r="H45" s="18">
        <v>8</v>
      </c>
      <c r="I45" s="18">
        <v>9</v>
      </c>
      <c r="J45" s="42">
        <v>7</v>
      </c>
      <c r="K45" s="24">
        <f t="shared" si="0"/>
        <v>8.3000000000000007</v>
      </c>
      <c r="L45" s="20">
        <f ca="1">INDIRECT("Seminar!" &amp; ADDRESS(SUMPRODUCT((Seminar!$C$3:$J$200=C45)*ROW(Seminar!$C$3:$J$200))-ROW(Seminar!$C$3:$J$200)+3,3))</f>
        <v>6.6</v>
      </c>
      <c r="M45" s="20" t="e">
        <f ca="1">INDIRECT("FinalPrj!" &amp; ADDRESS(SUMPRODUCT((FinalPrj!$B$3:$J$20=C45)*ROW(FinalPrj!$B$3:$J$20))-ROW(FinalPrj!$B$3:$J$20)+3,2))</f>
        <v>#VALUE!</v>
      </c>
      <c r="N45" s="24">
        <f t="shared" ca="1" si="1"/>
        <v>4.8</v>
      </c>
    </row>
    <row r="46" spans="2:14" s="21" customFormat="1" x14ac:dyDescent="0.3">
      <c r="B46" s="86">
        <v>37</v>
      </c>
      <c r="C46" s="67">
        <v>1701040017</v>
      </c>
      <c r="D46" s="68" t="s">
        <v>202</v>
      </c>
      <c r="E46" s="69" t="s">
        <v>203</v>
      </c>
      <c r="F46" s="87">
        <v>8</v>
      </c>
      <c r="G46" s="87">
        <v>8</v>
      </c>
      <c r="H46" s="87">
        <v>8</v>
      </c>
      <c r="I46" s="87"/>
      <c r="J46" s="88"/>
      <c r="K46" s="24">
        <f t="shared" si="0"/>
        <v>4</v>
      </c>
      <c r="L46" s="20">
        <f ca="1">INDIRECT("Seminar!" &amp; ADDRESS(SUMPRODUCT((Seminar!$C$3:$J$200=C46)*ROW(Seminar!$C$3:$J$200))-ROW(Seminar!$C$3:$J$200)+3,3))</f>
        <v>4.5999999999999996</v>
      </c>
      <c r="M46" s="20" t="e">
        <f ca="1">INDIRECT("FinalPrj!" &amp; ADDRESS(SUMPRODUCT((FinalPrj!$B$3:$J$20=C46)*ROW(FinalPrj!$B$3:$J$20))-ROW(FinalPrj!$B$3:$J$20)+3,2))</f>
        <v>#VALUE!</v>
      </c>
      <c r="N46" s="24">
        <f t="shared" ca="1" si="1"/>
        <v>3.8</v>
      </c>
    </row>
    <row r="47" spans="2:14" s="21" customFormat="1" x14ac:dyDescent="0.3">
      <c r="B47" s="86">
        <v>38</v>
      </c>
      <c r="C47" s="67">
        <v>1801040148</v>
      </c>
      <c r="D47" s="68" t="s">
        <v>205</v>
      </c>
      <c r="E47" s="69" t="s">
        <v>206</v>
      </c>
      <c r="F47" s="87"/>
      <c r="G47" s="87">
        <v>8</v>
      </c>
      <c r="H47" s="87">
        <v>7</v>
      </c>
      <c r="I47" s="87"/>
      <c r="J47" s="88"/>
      <c r="K47" s="24">
        <f t="shared" si="0"/>
        <v>3.8</v>
      </c>
      <c r="L47" s="20">
        <f ca="1">INDIRECT("Seminar!" &amp; ADDRESS(SUMPRODUCT((Seminar!$C$3:$J$200=C47)*ROW(Seminar!$C$3:$J$200))-ROW(Seminar!$C$3:$J$200)+3,3))</f>
        <v>4.5999999999999996</v>
      </c>
      <c r="M47" s="20" t="e">
        <f ca="1">INDIRECT("FinalPrj!" &amp; ADDRESS(SUMPRODUCT((FinalPrj!$B$3:$J$20=C47)*ROW(FinalPrj!$B$3:$J$20))-ROW(FinalPrj!$B$3:$J$20)+3,2))</f>
        <v>#VALUE!</v>
      </c>
      <c r="N47" s="24">
        <f t="shared" ca="1" si="1"/>
        <v>3.8</v>
      </c>
    </row>
    <row r="48" spans="2:14" s="21" customFormat="1" x14ac:dyDescent="0.3">
      <c r="B48" s="86">
        <v>39</v>
      </c>
      <c r="C48" s="67">
        <v>1801040166</v>
      </c>
      <c r="D48" s="68" t="s">
        <v>208</v>
      </c>
      <c r="E48" s="69" t="s">
        <v>206</v>
      </c>
      <c r="F48" s="87"/>
      <c r="G48" s="87">
        <v>8</v>
      </c>
      <c r="H48" s="87">
        <v>8</v>
      </c>
      <c r="I48" s="87">
        <v>7</v>
      </c>
      <c r="J48" s="88">
        <v>8</v>
      </c>
      <c r="K48" s="24">
        <f t="shared" si="0"/>
        <v>7.8</v>
      </c>
      <c r="L48" s="20">
        <f ca="1">INDIRECT("Seminar!" &amp; ADDRESS(SUMPRODUCT((Seminar!$C$3:$J$200=C48)*ROW(Seminar!$C$3:$J$200))-ROW(Seminar!$C$3:$J$200)+3,3))</f>
        <v>4.5999999999999996</v>
      </c>
      <c r="M48" s="20" t="e">
        <f ca="1">INDIRECT("FinalPrj!" &amp; ADDRESS(SUMPRODUCT((FinalPrj!$B$3:$J$20=C48)*ROW(FinalPrj!$B$3:$J$20))-ROW(FinalPrj!$B$3:$J$20)+3,2))</f>
        <v>#VALUE!</v>
      </c>
      <c r="N48" s="24">
        <f t="shared" ca="1" si="1"/>
        <v>3.8</v>
      </c>
    </row>
    <row r="49" spans="2:14" s="21" customFormat="1" x14ac:dyDescent="0.3">
      <c r="B49" s="86">
        <v>40</v>
      </c>
      <c r="C49" s="67">
        <v>1801040213</v>
      </c>
      <c r="D49" s="68" t="s">
        <v>210</v>
      </c>
      <c r="E49" s="69" t="s">
        <v>211</v>
      </c>
      <c r="F49" s="87">
        <v>9</v>
      </c>
      <c r="G49" s="87">
        <v>8</v>
      </c>
      <c r="H49" s="87">
        <v>7</v>
      </c>
      <c r="I49" s="87"/>
      <c r="J49" s="88"/>
      <c r="K49" s="24">
        <f t="shared" si="0"/>
        <v>3.8</v>
      </c>
      <c r="L49" s="20">
        <f ca="1">INDIRECT("Seminar!" &amp; ADDRESS(SUMPRODUCT((Seminar!$C$3:$J$200=C49)*ROW(Seminar!$C$3:$J$200))-ROW(Seminar!$C$3:$J$200)+3,3))</f>
        <v>7.2</v>
      </c>
      <c r="M49" s="20" t="e">
        <f ca="1">INDIRECT("FinalPrj!" &amp; ADDRESS(SUMPRODUCT((FinalPrj!$B$3:$J$20=C49)*ROW(FinalPrj!$B$3:$J$20))-ROW(FinalPrj!$B$3:$J$20)+3,2))</f>
        <v>#VALUE!</v>
      </c>
      <c r="N49" s="24">
        <f t="shared" ca="1" si="1"/>
        <v>5.0999999999999996</v>
      </c>
    </row>
    <row r="50" spans="2:14" s="21" customFormat="1" x14ac:dyDescent="0.3">
      <c r="B50" s="86">
        <v>41</v>
      </c>
      <c r="C50" s="67">
        <v>1901040032</v>
      </c>
      <c r="D50" s="68" t="s">
        <v>213</v>
      </c>
      <c r="E50" s="69" t="s">
        <v>135</v>
      </c>
      <c r="F50" s="87"/>
      <c r="G50" s="87">
        <v>8</v>
      </c>
      <c r="H50" s="87">
        <v>9</v>
      </c>
      <c r="I50" s="87">
        <v>8</v>
      </c>
      <c r="J50" s="88">
        <v>8</v>
      </c>
      <c r="K50" s="24">
        <f t="shared" si="0"/>
        <v>8.3000000000000007</v>
      </c>
      <c r="L50" s="20">
        <f ca="1">INDIRECT("Seminar!" &amp; ADDRESS(SUMPRODUCT((Seminar!$C$3:$J$200=C50)*ROW(Seminar!$C$3:$J$200))-ROW(Seminar!$C$3:$J$200)+3,3))</f>
        <v>8.3000000000000007</v>
      </c>
      <c r="M50" s="20" t="e">
        <f ca="1">INDIRECT("FinalPrj!" &amp; ADDRESS(SUMPRODUCT((FinalPrj!$B$3:$J$20=C50)*ROW(FinalPrj!$B$3:$J$20))-ROW(FinalPrj!$B$3:$J$20)+3,2))</f>
        <v>#VALUE!</v>
      </c>
      <c r="N50" s="24">
        <f t="shared" ca="1" si="1"/>
        <v>5.7</v>
      </c>
    </row>
    <row r="51" spans="2:14" s="21" customFormat="1" x14ac:dyDescent="0.3">
      <c r="B51" s="86">
        <v>42</v>
      </c>
      <c r="C51" s="67">
        <v>1901040083</v>
      </c>
      <c r="D51" s="68" t="s">
        <v>215</v>
      </c>
      <c r="E51" s="69" t="s">
        <v>216</v>
      </c>
      <c r="F51" s="87">
        <v>7</v>
      </c>
      <c r="G51" s="87">
        <v>9</v>
      </c>
      <c r="H51" s="87">
        <v>8</v>
      </c>
      <c r="I51" s="87">
        <v>8</v>
      </c>
      <c r="J51" s="88">
        <v>7</v>
      </c>
      <c r="K51" s="24">
        <f t="shared" si="0"/>
        <v>8</v>
      </c>
      <c r="L51" s="20">
        <f ca="1">INDIRECT("Seminar!" &amp; ADDRESS(SUMPRODUCT((Seminar!$C$3:$J$200=C51)*ROW(Seminar!$C$3:$J$200))-ROW(Seminar!$C$3:$J$200)+3,3))</f>
        <v>5.5</v>
      </c>
      <c r="M51" s="20" t="e">
        <f ca="1">INDIRECT("FinalPrj!" &amp; ADDRESS(SUMPRODUCT((FinalPrj!$B$3:$J$20=C51)*ROW(FinalPrj!$B$3:$J$20))-ROW(FinalPrj!$B$3:$J$20)+3,2))</f>
        <v>#VALUE!</v>
      </c>
      <c r="N51" s="24">
        <f t="shared" ca="1" si="1"/>
        <v>4.3</v>
      </c>
    </row>
    <row r="52" spans="2:14" s="21" customFormat="1" x14ac:dyDescent="0.3">
      <c r="B52" s="86">
        <v>43</v>
      </c>
      <c r="C52" s="67">
        <v>1901040113</v>
      </c>
      <c r="D52" s="68" t="s">
        <v>218</v>
      </c>
      <c r="E52" s="69" t="s">
        <v>132</v>
      </c>
      <c r="F52" s="87">
        <v>8</v>
      </c>
      <c r="G52" s="87"/>
      <c r="H52" s="87"/>
      <c r="I52" s="87"/>
      <c r="J52" s="88"/>
      <c r="K52" s="24">
        <f t="shared" si="0"/>
        <v>0</v>
      </c>
      <c r="L52" s="20">
        <f ca="1">INDIRECT("Seminar!" &amp; ADDRESS(SUMPRODUCT((Seminar!$C$3:$J$200=C52)*ROW(Seminar!$C$3:$J$200))-ROW(Seminar!$C$3:$J$200)+3,3))</f>
        <v>0</v>
      </c>
      <c r="M52" s="20" t="e">
        <f ca="1">INDIRECT("FinalPrj!" &amp; ADDRESS(SUMPRODUCT((FinalPrj!$B$3:$J$20=C52)*ROW(FinalPrj!$B$3:$J$20))-ROW(FinalPrj!$B$3:$J$20)+3,2))</f>
        <v>#VALUE!</v>
      </c>
      <c r="N52" s="24">
        <f t="shared" ca="1" si="1"/>
        <v>0</v>
      </c>
    </row>
    <row r="53" spans="2:14" s="21" customFormat="1" x14ac:dyDescent="0.3">
      <c r="B53" s="86">
        <v>44</v>
      </c>
      <c r="C53" s="67">
        <v>1901040174</v>
      </c>
      <c r="D53" s="68" t="s">
        <v>220</v>
      </c>
      <c r="E53" s="69" t="s">
        <v>221</v>
      </c>
      <c r="F53" s="87">
        <v>7</v>
      </c>
      <c r="G53" s="87">
        <v>8</v>
      </c>
      <c r="H53" s="87">
        <v>8</v>
      </c>
      <c r="I53" s="87"/>
      <c r="J53" s="88"/>
      <c r="K53" s="24">
        <f t="shared" si="0"/>
        <v>4</v>
      </c>
      <c r="L53" s="20">
        <f ca="1">INDIRECT("Seminar!" &amp; ADDRESS(SUMPRODUCT((Seminar!$C$3:$J$200=C53)*ROW(Seminar!$C$3:$J$200))-ROW(Seminar!$C$3:$J$200)+3,3))</f>
        <v>5.4</v>
      </c>
      <c r="M53" s="20" t="e">
        <f ca="1">INDIRECT("FinalPrj!" &amp; ADDRESS(SUMPRODUCT((FinalPrj!$B$3:$J$20=C53)*ROW(FinalPrj!$B$3:$J$20))-ROW(FinalPrj!$B$3:$J$20)+3,2))</f>
        <v>#VALUE!</v>
      </c>
      <c r="N53" s="24">
        <f t="shared" ca="1" si="1"/>
        <v>4.2</v>
      </c>
    </row>
    <row r="54" spans="2:14" s="21" customFormat="1" x14ac:dyDescent="0.3">
      <c r="B54" s="86">
        <v>45</v>
      </c>
      <c r="C54" s="67">
        <v>1901040230</v>
      </c>
      <c r="D54" s="68" t="s">
        <v>223</v>
      </c>
      <c r="E54" s="69" t="s">
        <v>138</v>
      </c>
      <c r="F54" s="87"/>
      <c r="G54" s="87"/>
      <c r="H54" s="87"/>
      <c r="I54" s="87"/>
      <c r="J54" s="88"/>
      <c r="K54" s="24">
        <f t="shared" si="0"/>
        <v>0</v>
      </c>
      <c r="L54" s="20" t="e">
        <f ca="1">INDIRECT("Seminar!" &amp; ADDRESS(SUMPRODUCT((Seminar!$C$3:$J$200=C54)*ROW(Seminar!$C$3:$J$200))-ROW(Seminar!$C$3:$J$200)+3,3))</f>
        <v>#VALUE!</v>
      </c>
      <c r="M54" s="20" t="e">
        <f ca="1">INDIRECT("FinalPrj!" &amp; ADDRESS(SUMPRODUCT((FinalPrj!$B$3:$J$20=C54)*ROW(FinalPrj!$B$3:$J$20))-ROW(FinalPrj!$B$3:$J$20)+3,2))</f>
        <v>#VALUE!</v>
      </c>
      <c r="N54" s="24">
        <f t="shared" ca="1" si="1"/>
        <v>0</v>
      </c>
    </row>
    <row r="55" spans="2:14" s="21" customFormat="1" x14ac:dyDescent="0.3">
      <c r="B55" s="86">
        <v>46</v>
      </c>
      <c r="C55" s="67">
        <v>2001040004</v>
      </c>
      <c r="D55" s="68" t="s">
        <v>225</v>
      </c>
      <c r="E55" s="69" t="s">
        <v>141</v>
      </c>
      <c r="F55" s="87">
        <v>7</v>
      </c>
      <c r="G55" s="87">
        <v>8</v>
      </c>
      <c r="H55" s="87">
        <v>8</v>
      </c>
      <c r="I55" s="87"/>
      <c r="J55" s="88"/>
      <c r="K55" s="24">
        <f t="shared" si="0"/>
        <v>4</v>
      </c>
      <c r="L55" s="20">
        <f ca="1">INDIRECT("Seminar!" &amp; ADDRESS(SUMPRODUCT((Seminar!$C$3:$J$200=C55)*ROW(Seminar!$C$3:$J$200))-ROW(Seminar!$C$3:$J$200)+3,3))</f>
        <v>2.8</v>
      </c>
      <c r="M55" s="20" t="e">
        <f ca="1">INDIRECT("FinalPrj!" &amp; ADDRESS(SUMPRODUCT((FinalPrj!$B$3:$J$20=C55)*ROW(FinalPrj!$B$3:$J$20))-ROW(FinalPrj!$B$3:$J$20)+3,2))</f>
        <v>#VALUE!</v>
      </c>
      <c r="N55" s="24">
        <f t="shared" ca="1" si="1"/>
        <v>2.9</v>
      </c>
    </row>
    <row r="56" spans="2:14" s="21" customFormat="1" x14ac:dyDescent="0.3">
      <c r="B56" s="86">
        <v>47</v>
      </c>
      <c r="C56" s="67">
        <v>2001040005</v>
      </c>
      <c r="D56" s="68" t="s">
        <v>227</v>
      </c>
      <c r="E56" s="69" t="s">
        <v>187</v>
      </c>
      <c r="F56" s="87">
        <v>8</v>
      </c>
      <c r="G56" s="87">
        <v>8</v>
      </c>
      <c r="H56" s="87">
        <v>7</v>
      </c>
      <c r="I56" s="87"/>
      <c r="J56" s="88"/>
      <c r="K56" s="24">
        <f t="shared" si="0"/>
        <v>3.8</v>
      </c>
      <c r="L56" s="20">
        <f ca="1">INDIRECT("Seminar!" &amp; ADDRESS(SUMPRODUCT((Seminar!$C$3:$J$200=C56)*ROW(Seminar!$C$3:$J$200))-ROW(Seminar!$C$3:$J$200)+3,3))</f>
        <v>8</v>
      </c>
      <c r="M56" s="20" t="e">
        <f ca="1">INDIRECT("FinalPrj!" &amp; ADDRESS(SUMPRODUCT((FinalPrj!$B$3:$J$20=C56)*ROW(FinalPrj!$B$3:$J$20))-ROW(FinalPrj!$B$3:$J$20)+3,2))</f>
        <v>#VALUE!</v>
      </c>
      <c r="N56" s="24">
        <f t="shared" ca="1" si="1"/>
        <v>5.5</v>
      </c>
    </row>
    <row r="57" spans="2:14" s="21" customFormat="1" x14ac:dyDescent="0.3">
      <c r="B57" s="86">
        <v>48</v>
      </c>
      <c r="C57" s="67">
        <v>2001040009</v>
      </c>
      <c r="D57" s="68" t="s">
        <v>229</v>
      </c>
      <c r="E57" s="69" t="s">
        <v>194</v>
      </c>
      <c r="F57" s="87"/>
      <c r="G57" s="87"/>
      <c r="H57" s="87"/>
      <c r="I57" s="87"/>
      <c r="J57" s="88"/>
      <c r="K57" s="24">
        <f t="shared" si="0"/>
        <v>0</v>
      </c>
      <c r="L57" s="20" t="e">
        <f ca="1">INDIRECT("Seminar!" &amp; ADDRESS(SUMPRODUCT((Seminar!$C$3:$J$200=C57)*ROW(Seminar!$C$3:$J$200))-ROW(Seminar!$C$3:$J$200)+3,3))</f>
        <v>#VALUE!</v>
      </c>
      <c r="M57" s="20" t="e">
        <f ca="1">INDIRECT("FinalPrj!" &amp; ADDRESS(SUMPRODUCT((FinalPrj!$B$3:$J$20=C57)*ROW(FinalPrj!$B$3:$J$20))-ROW(FinalPrj!$B$3:$J$20)+3,2))</f>
        <v>#VALUE!</v>
      </c>
      <c r="N57" s="24">
        <f t="shared" ca="1" si="1"/>
        <v>0</v>
      </c>
    </row>
    <row r="58" spans="2:14" s="21" customFormat="1" x14ac:dyDescent="0.3">
      <c r="B58" s="86">
        <v>49</v>
      </c>
      <c r="C58" s="67">
        <v>2001040025</v>
      </c>
      <c r="D58" s="68" t="s">
        <v>231</v>
      </c>
      <c r="E58" s="69" t="s">
        <v>194</v>
      </c>
      <c r="F58" s="87">
        <v>7</v>
      </c>
      <c r="G58" s="87">
        <v>8</v>
      </c>
      <c r="H58" s="87">
        <v>8</v>
      </c>
      <c r="I58" s="87"/>
      <c r="J58" s="88"/>
      <c r="K58" s="24">
        <f t="shared" si="0"/>
        <v>4</v>
      </c>
      <c r="L58" s="20">
        <f ca="1">INDIRECT("Seminar!" &amp; ADDRESS(SUMPRODUCT((Seminar!$C$3:$J$200=C58)*ROW(Seminar!$C$3:$J$200))-ROW(Seminar!$C$3:$J$200)+3,3))</f>
        <v>4.3</v>
      </c>
      <c r="M58" s="20" t="e">
        <f ca="1">INDIRECT("FinalPrj!" &amp; ADDRESS(SUMPRODUCT((FinalPrj!$B$3:$J$20=C58)*ROW(FinalPrj!$B$3:$J$20))-ROW(FinalPrj!$B$3:$J$20)+3,2))</f>
        <v>#VALUE!</v>
      </c>
      <c r="N58" s="24">
        <f t="shared" ca="1" si="1"/>
        <v>3.7</v>
      </c>
    </row>
    <row r="59" spans="2:14" s="21" customFormat="1" x14ac:dyDescent="0.3">
      <c r="B59" s="86">
        <v>50</v>
      </c>
      <c r="C59" s="67">
        <v>2001040028</v>
      </c>
      <c r="D59" s="68" t="s">
        <v>143</v>
      </c>
      <c r="E59" s="69" t="s">
        <v>151</v>
      </c>
      <c r="F59" s="87"/>
      <c r="G59" s="87">
        <v>8</v>
      </c>
      <c r="H59" s="87">
        <v>8</v>
      </c>
      <c r="I59" s="87">
        <v>7</v>
      </c>
      <c r="J59" s="88"/>
      <c r="K59" s="24">
        <f t="shared" si="0"/>
        <v>5.8</v>
      </c>
      <c r="L59" s="20">
        <f ca="1">INDIRECT("Seminar!" &amp; ADDRESS(SUMPRODUCT((Seminar!$C$3:$J$200=C59)*ROW(Seminar!$C$3:$J$200))-ROW(Seminar!$C$3:$J$200)+3,3))</f>
        <v>5.8</v>
      </c>
      <c r="M59" s="20" t="e">
        <f ca="1">INDIRECT("FinalPrj!" &amp; ADDRESS(SUMPRODUCT((FinalPrj!$B$3:$J$20=C59)*ROW(FinalPrj!$B$3:$J$20))-ROW(FinalPrj!$B$3:$J$20)+3,2))</f>
        <v>#VALUE!</v>
      </c>
      <c r="N59" s="24">
        <f t="shared" ca="1" si="1"/>
        <v>4.4000000000000004</v>
      </c>
    </row>
    <row r="60" spans="2:14" s="21" customFormat="1" x14ac:dyDescent="0.3">
      <c r="B60" s="86">
        <v>51</v>
      </c>
      <c r="C60" s="67">
        <v>2001040031</v>
      </c>
      <c r="D60" s="68" t="s">
        <v>234</v>
      </c>
      <c r="E60" s="69" t="s">
        <v>187</v>
      </c>
      <c r="F60" s="87">
        <v>7</v>
      </c>
      <c r="G60" s="87">
        <v>0</v>
      </c>
      <c r="H60" s="87">
        <v>8</v>
      </c>
      <c r="I60" s="87"/>
      <c r="J60" s="88"/>
      <c r="K60" s="24">
        <f t="shared" si="0"/>
        <v>2</v>
      </c>
      <c r="L60" s="20">
        <f ca="1">INDIRECT("Seminar!" &amp; ADDRESS(SUMPRODUCT((Seminar!$C$3:$J$200=C60)*ROW(Seminar!$C$3:$J$200))-ROW(Seminar!$C$3:$J$200)+3,3))</f>
        <v>5.0999999999999996</v>
      </c>
      <c r="M60" s="20" t="e">
        <f ca="1">INDIRECT("FinalPrj!" &amp; ADDRESS(SUMPRODUCT((FinalPrj!$B$3:$J$20=C60)*ROW(FinalPrj!$B$3:$J$20))-ROW(FinalPrj!$B$3:$J$20)+3,2))</f>
        <v>#VALUE!</v>
      </c>
      <c r="N60" s="24">
        <f t="shared" ca="1" si="1"/>
        <v>4.0999999999999996</v>
      </c>
    </row>
    <row r="61" spans="2:14" s="21" customFormat="1" x14ac:dyDescent="0.3">
      <c r="B61" s="86">
        <v>52</v>
      </c>
      <c r="C61" s="67">
        <v>2001040043</v>
      </c>
      <c r="D61" s="68" t="s">
        <v>236</v>
      </c>
      <c r="E61" s="69" t="s">
        <v>187</v>
      </c>
      <c r="F61" s="87">
        <v>8</v>
      </c>
      <c r="G61" s="87">
        <v>8</v>
      </c>
      <c r="H61" s="87">
        <v>8</v>
      </c>
      <c r="I61" s="87"/>
      <c r="J61" s="88"/>
      <c r="K61" s="24">
        <f t="shared" si="0"/>
        <v>4</v>
      </c>
      <c r="L61" s="20">
        <f ca="1">INDIRECT("Seminar!" &amp; ADDRESS(SUMPRODUCT((Seminar!$C$3:$J$200=C61)*ROW(Seminar!$C$3:$J$200))-ROW(Seminar!$C$3:$J$200)+3,3))</f>
        <v>6.7</v>
      </c>
      <c r="M61" s="20" t="e">
        <f ca="1">INDIRECT("FinalPrj!" &amp; ADDRESS(SUMPRODUCT((FinalPrj!$B$3:$J$20=C61)*ROW(FinalPrj!$B$3:$J$20))-ROW(FinalPrj!$B$3:$J$20)+3,2))</f>
        <v>#VALUE!</v>
      </c>
      <c r="N61" s="24">
        <f t="shared" ca="1" si="1"/>
        <v>4.9000000000000004</v>
      </c>
    </row>
    <row r="62" spans="2:14" s="21" customFormat="1" x14ac:dyDescent="0.3">
      <c r="B62" s="86">
        <v>53</v>
      </c>
      <c r="C62" s="67">
        <v>2001040045</v>
      </c>
      <c r="D62" s="68" t="s">
        <v>238</v>
      </c>
      <c r="E62" s="69" t="s">
        <v>151</v>
      </c>
      <c r="F62" s="87">
        <v>8</v>
      </c>
      <c r="G62" s="87">
        <v>8</v>
      </c>
      <c r="H62" s="87">
        <v>8</v>
      </c>
      <c r="I62" s="87"/>
      <c r="J62" s="88"/>
      <c r="K62" s="24">
        <f t="shared" si="0"/>
        <v>4</v>
      </c>
      <c r="L62" s="20">
        <f ca="1">INDIRECT("Seminar!" &amp; ADDRESS(SUMPRODUCT((Seminar!$C$3:$J$200=C62)*ROW(Seminar!$C$3:$J$200))-ROW(Seminar!$C$3:$J$200)+3,3))</f>
        <v>3.4</v>
      </c>
      <c r="M62" s="20" t="e">
        <f ca="1">INDIRECT("FinalPrj!" &amp; ADDRESS(SUMPRODUCT((FinalPrj!$B$3:$J$20=C62)*ROW(FinalPrj!$B$3:$J$20))-ROW(FinalPrj!$B$3:$J$20)+3,2))</f>
        <v>#VALUE!</v>
      </c>
      <c r="N62" s="24">
        <f t="shared" ca="1" si="1"/>
        <v>3.2</v>
      </c>
    </row>
    <row r="63" spans="2:14" s="21" customFormat="1" x14ac:dyDescent="0.3">
      <c r="B63" s="86">
        <v>54</v>
      </c>
      <c r="C63" s="67">
        <v>2001040049</v>
      </c>
      <c r="D63" s="68" t="s">
        <v>240</v>
      </c>
      <c r="E63" s="69" t="s">
        <v>141</v>
      </c>
      <c r="F63" s="87">
        <v>7</v>
      </c>
      <c r="G63" s="87">
        <v>0</v>
      </c>
      <c r="H63" s="87">
        <v>8</v>
      </c>
      <c r="I63" s="87">
        <v>7</v>
      </c>
      <c r="J63" s="88"/>
      <c r="K63" s="24">
        <f t="shared" si="0"/>
        <v>3.8</v>
      </c>
      <c r="L63" s="20">
        <f ca="1">INDIRECT("Seminar!" &amp; ADDRESS(SUMPRODUCT((Seminar!$C$3:$J$200=C63)*ROW(Seminar!$C$3:$J$200))-ROW(Seminar!$C$3:$J$200)+3,3))</f>
        <v>5.4</v>
      </c>
      <c r="M63" s="20" t="e">
        <f ca="1">INDIRECT("FinalPrj!" &amp; ADDRESS(SUMPRODUCT((FinalPrj!$B$3:$J$20=C63)*ROW(FinalPrj!$B$3:$J$20))-ROW(FinalPrj!$B$3:$J$20)+3,2))</f>
        <v>#VALUE!</v>
      </c>
      <c r="N63" s="24">
        <f t="shared" ca="1" si="1"/>
        <v>4.2</v>
      </c>
    </row>
    <row r="64" spans="2:14" s="21" customFormat="1" x14ac:dyDescent="0.3">
      <c r="B64" s="86">
        <v>55</v>
      </c>
      <c r="C64" s="67">
        <v>2001040056</v>
      </c>
      <c r="D64" s="68" t="s">
        <v>242</v>
      </c>
      <c r="E64" s="69" t="s">
        <v>144</v>
      </c>
      <c r="F64" s="87"/>
      <c r="G64" s="87">
        <v>8</v>
      </c>
      <c r="H64" s="87"/>
      <c r="I64" s="87"/>
      <c r="J64" s="88"/>
      <c r="K64" s="24">
        <f t="shared" si="0"/>
        <v>2</v>
      </c>
      <c r="L64" s="20">
        <f ca="1">INDIRECT("Seminar!" &amp; ADDRESS(SUMPRODUCT((Seminar!$C$3:$J$200=C64)*ROW(Seminar!$C$3:$J$200))-ROW(Seminar!$C$3:$J$200)+3,3))</f>
        <v>5.8</v>
      </c>
      <c r="M64" s="20" t="e">
        <f ca="1">INDIRECT("FinalPrj!" &amp; ADDRESS(SUMPRODUCT((FinalPrj!$B$3:$J$20=C64)*ROW(FinalPrj!$B$3:$J$20))-ROW(FinalPrj!$B$3:$J$20)+3,2))</f>
        <v>#VALUE!</v>
      </c>
      <c r="N64" s="24">
        <f t="shared" ca="1" si="1"/>
        <v>4.4000000000000004</v>
      </c>
    </row>
    <row r="65" spans="2:14" s="21" customFormat="1" x14ac:dyDescent="0.3">
      <c r="B65" s="86">
        <v>56</v>
      </c>
      <c r="C65" s="67">
        <v>2001040065</v>
      </c>
      <c r="D65" s="68" t="s">
        <v>244</v>
      </c>
      <c r="E65" s="69" t="s">
        <v>194</v>
      </c>
      <c r="F65" s="87">
        <v>7</v>
      </c>
      <c r="G65" s="87"/>
      <c r="H65" s="87"/>
      <c r="I65" s="87"/>
      <c r="J65" s="88"/>
      <c r="K65" s="24">
        <f t="shared" si="0"/>
        <v>0</v>
      </c>
      <c r="L65" s="20">
        <f ca="1">INDIRECT("Seminar!" &amp; ADDRESS(SUMPRODUCT((Seminar!$C$3:$J$200=C65)*ROW(Seminar!$C$3:$J$200))-ROW(Seminar!$C$3:$J$200)+3,3))</f>
        <v>4.3</v>
      </c>
      <c r="M65" s="20" t="e">
        <f ca="1">INDIRECT("FinalPrj!" &amp; ADDRESS(SUMPRODUCT((FinalPrj!$B$3:$J$20=C65)*ROW(FinalPrj!$B$3:$J$20))-ROW(FinalPrj!$B$3:$J$20)+3,2))</f>
        <v>#VALUE!</v>
      </c>
      <c r="N65" s="24">
        <f t="shared" ca="1" si="1"/>
        <v>3.7</v>
      </c>
    </row>
    <row r="66" spans="2:14" s="21" customFormat="1" x14ac:dyDescent="0.3">
      <c r="B66" s="86">
        <v>57</v>
      </c>
      <c r="C66" s="67">
        <v>2001040071</v>
      </c>
      <c r="D66" s="68" t="s">
        <v>246</v>
      </c>
      <c r="E66" s="69" t="s">
        <v>194</v>
      </c>
      <c r="F66" s="87">
        <v>8</v>
      </c>
      <c r="G66" s="87">
        <v>8</v>
      </c>
      <c r="H66" s="87">
        <v>8</v>
      </c>
      <c r="I66" s="87"/>
      <c r="J66" s="88"/>
      <c r="K66" s="24">
        <f t="shared" si="0"/>
        <v>4</v>
      </c>
      <c r="L66" s="20">
        <f ca="1">INDIRECT("Seminar!" &amp; ADDRESS(SUMPRODUCT((Seminar!$C$3:$J$200=C66)*ROW(Seminar!$C$3:$J$200))-ROW(Seminar!$C$3:$J$200)+3,3))</f>
        <v>4.3</v>
      </c>
      <c r="M66" s="20" t="e">
        <f ca="1">INDIRECT("FinalPrj!" &amp; ADDRESS(SUMPRODUCT((FinalPrj!$B$3:$J$20=C66)*ROW(FinalPrj!$B$3:$J$20))-ROW(FinalPrj!$B$3:$J$20)+3,2))</f>
        <v>#VALUE!</v>
      </c>
      <c r="N66" s="24">
        <f t="shared" ca="1" si="1"/>
        <v>3.7</v>
      </c>
    </row>
    <row r="67" spans="2:14" s="21" customFormat="1" x14ac:dyDescent="0.3">
      <c r="B67" s="86">
        <v>58</v>
      </c>
      <c r="C67" s="67">
        <v>2001040075</v>
      </c>
      <c r="D67" s="68" t="s">
        <v>248</v>
      </c>
      <c r="E67" s="69" t="s">
        <v>183</v>
      </c>
      <c r="F67" s="87">
        <v>6</v>
      </c>
      <c r="G67" s="87">
        <v>8</v>
      </c>
      <c r="H67" s="87">
        <v>7</v>
      </c>
      <c r="I67" s="87">
        <v>7</v>
      </c>
      <c r="J67" s="88"/>
      <c r="K67" s="24">
        <f t="shared" si="0"/>
        <v>5.5</v>
      </c>
      <c r="L67" s="20">
        <f ca="1">INDIRECT("Seminar!" &amp; ADDRESS(SUMPRODUCT((Seminar!$C$3:$J$200=C67)*ROW(Seminar!$C$3:$J$200))-ROW(Seminar!$C$3:$J$200)+3,3))</f>
        <v>5.3</v>
      </c>
      <c r="M67" s="20" t="e">
        <f ca="1">INDIRECT("FinalPrj!" &amp; ADDRESS(SUMPRODUCT((FinalPrj!$B$3:$J$20=C67)*ROW(FinalPrj!$B$3:$J$20))-ROW(FinalPrj!$B$3:$J$20)+3,2))</f>
        <v>#VALUE!</v>
      </c>
      <c r="N67" s="24">
        <f t="shared" ca="1" si="1"/>
        <v>4.2</v>
      </c>
    </row>
    <row r="68" spans="2:14" s="21" customFormat="1" x14ac:dyDescent="0.3">
      <c r="B68" s="86">
        <v>59</v>
      </c>
      <c r="C68" s="67">
        <v>2001040084</v>
      </c>
      <c r="D68" s="68" t="s">
        <v>250</v>
      </c>
      <c r="E68" s="69" t="s">
        <v>156</v>
      </c>
      <c r="F68" s="87">
        <v>8</v>
      </c>
      <c r="G68" s="87">
        <v>8</v>
      </c>
      <c r="H68" s="87">
        <v>7</v>
      </c>
      <c r="I68" s="87">
        <v>7</v>
      </c>
      <c r="J68" s="88"/>
      <c r="K68" s="24">
        <f t="shared" si="0"/>
        <v>5.5</v>
      </c>
      <c r="L68" s="20">
        <f ca="1">INDIRECT("Seminar!" &amp; ADDRESS(SUMPRODUCT((Seminar!$C$3:$J$200=C68)*ROW(Seminar!$C$3:$J$200))-ROW(Seminar!$C$3:$J$200)+3,3))</f>
        <v>7.2</v>
      </c>
      <c r="M68" s="20" t="e">
        <f ca="1">INDIRECT("FinalPrj!" &amp; ADDRESS(SUMPRODUCT((FinalPrj!$B$3:$J$20=C68)*ROW(FinalPrj!$B$3:$J$20))-ROW(FinalPrj!$B$3:$J$20)+3,2))</f>
        <v>#VALUE!</v>
      </c>
      <c r="N68" s="24">
        <f t="shared" ca="1" si="1"/>
        <v>5.0999999999999996</v>
      </c>
    </row>
    <row r="69" spans="2:14" s="21" customFormat="1" x14ac:dyDescent="0.3">
      <c r="B69" s="86">
        <v>60</v>
      </c>
      <c r="C69" s="67">
        <v>2001040088</v>
      </c>
      <c r="D69" s="68" t="s">
        <v>252</v>
      </c>
      <c r="E69" s="69" t="s">
        <v>144</v>
      </c>
      <c r="F69" s="87">
        <v>8</v>
      </c>
      <c r="G69" s="87">
        <v>8</v>
      </c>
      <c r="H69" s="87">
        <v>8</v>
      </c>
      <c r="I69" s="87">
        <v>7</v>
      </c>
      <c r="J69" s="88">
        <v>8</v>
      </c>
      <c r="K69" s="24">
        <f t="shared" si="0"/>
        <v>7.8</v>
      </c>
      <c r="L69" s="20">
        <f ca="1">INDIRECT("Seminar!" &amp; ADDRESS(SUMPRODUCT((Seminar!$C$3:$J$200=C69)*ROW(Seminar!$C$3:$J$200))-ROW(Seminar!$C$3:$J$200)+3,3))</f>
        <v>3.2</v>
      </c>
      <c r="M69" s="20" t="e">
        <f ca="1">INDIRECT("FinalPrj!" &amp; ADDRESS(SUMPRODUCT((FinalPrj!$B$3:$J$20=C69)*ROW(FinalPrj!$B$3:$J$20))-ROW(FinalPrj!$B$3:$J$20)+3,2))</f>
        <v>#VALUE!</v>
      </c>
      <c r="N69" s="24">
        <f t="shared" ca="1" si="1"/>
        <v>3.1</v>
      </c>
    </row>
    <row r="70" spans="2:14" s="21" customFormat="1" x14ac:dyDescent="0.3">
      <c r="B70" s="86">
        <v>61</v>
      </c>
      <c r="C70" s="67">
        <v>2001040095</v>
      </c>
      <c r="D70" s="68" t="s">
        <v>169</v>
      </c>
      <c r="E70" s="69" t="s">
        <v>156</v>
      </c>
      <c r="F70" s="87">
        <v>8</v>
      </c>
      <c r="G70" s="87">
        <v>8</v>
      </c>
      <c r="H70" s="87">
        <v>7</v>
      </c>
      <c r="I70" s="87"/>
      <c r="J70" s="88"/>
      <c r="K70" s="24">
        <f t="shared" si="0"/>
        <v>3.8</v>
      </c>
      <c r="L70" s="20">
        <f ca="1">INDIRECT("Seminar!" &amp; ADDRESS(SUMPRODUCT((Seminar!$C$3:$J$200=C70)*ROW(Seminar!$C$3:$J$200))-ROW(Seminar!$C$3:$J$200)+3,3))</f>
        <v>5.8</v>
      </c>
      <c r="M70" s="20" t="e">
        <f ca="1">INDIRECT("FinalPrj!" &amp; ADDRESS(SUMPRODUCT((FinalPrj!$B$3:$J$20=C70)*ROW(FinalPrj!$B$3:$J$20))-ROW(FinalPrj!$B$3:$J$20)+3,2))</f>
        <v>#VALUE!</v>
      </c>
      <c r="N70" s="24">
        <f t="shared" ca="1" si="1"/>
        <v>4.4000000000000004</v>
      </c>
    </row>
    <row r="71" spans="2:14" s="21" customFormat="1" x14ac:dyDescent="0.3">
      <c r="B71" s="86">
        <v>62</v>
      </c>
      <c r="C71" s="67">
        <v>2001040126</v>
      </c>
      <c r="D71" s="68" t="s">
        <v>255</v>
      </c>
      <c r="E71" s="69" t="s">
        <v>144</v>
      </c>
      <c r="F71" s="87">
        <v>7</v>
      </c>
      <c r="G71" s="87">
        <v>8</v>
      </c>
      <c r="H71" s="87">
        <v>8</v>
      </c>
      <c r="I71" s="87">
        <v>8</v>
      </c>
      <c r="J71" s="88">
        <v>8</v>
      </c>
      <c r="K71" s="24">
        <f t="shared" si="0"/>
        <v>8</v>
      </c>
      <c r="L71" s="20">
        <f ca="1">INDIRECT("Seminar!" &amp; ADDRESS(SUMPRODUCT((Seminar!$C$3:$J$200=C71)*ROW(Seminar!$C$3:$J$200))-ROW(Seminar!$C$3:$J$200)+3,3))</f>
        <v>5.8</v>
      </c>
      <c r="M71" s="20" t="e">
        <f ca="1">INDIRECT("FinalPrj!" &amp; ADDRESS(SUMPRODUCT((FinalPrj!$B$3:$J$20=C71)*ROW(FinalPrj!$B$3:$J$20))-ROW(FinalPrj!$B$3:$J$20)+3,2))</f>
        <v>#VALUE!</v>
      </c>
      <c r="N71" s="24">
        <f t="shared" ca="1" si="1"/>
        <v>4.4000000000000004</v>
      </c>
    </row>
    <row r="72" spans="2:14" s="21" customFormat="1" x14ac:dyDescent="0.3">
      <c r="B72" s="86">
        <v>63</v>
      </c>
      <c r="C72" s="67">
        <v>2001040162</v>
      </c>
      <c r="D72" s="68" t="s">
        <v>257</v>
      </c>
      <c r="E72" s="69" t="s">
        <v>187</v>
      </c>
      <c r="F72" s="87">
        <v>8</v>
      </c>
      <c r="G72" s="87"/>
      <c r="H72" s="87"/>
      <c r="I72" s="87"/>
      <c r="J72" s="88"/>
      <c r="K72" s="24">
        <f t="shared" si="0"/>
        <v>0</v>
      </c>
      <c r="L72" s="20">
        <f ca="1">INDIRECT("Seminar!" &amp; ADDRESS(SUMPRODUCT((Seminar!$C$3:$J$200=C72)*ROW(Seminar!$C$3:$J$200))-ROW(Seminar!$C$3:$J$200)+3,3))</f>
        <v>5.0999999999999996</v>
      </c>
      <c r="M72" s="20" t="e">
        <f ca="1">INDIRECT("FinalPrj!" &amp; ADDRESS(SUMPRODUCT((FinalPrj!$B$3:$J$20=C72)*ROW(FinalPrj!$B$3:$J$20))-ROW(FinalPrj!$B$3:$J$20)+3,2))</f>
        <v>#VALUE!</v>
      </c>
      <c r="N72" s="24">
        <f t="shared" ca="1" si="1"/>
        <v>4.0999999999999996</v>
      </c>
    </row>
    <row r="73" spans="2:14" s="21" customFormat="1" x14ac:dyDescent="0.3">
      <c r="B73" s="86">
        <v>64</v>
      </c>
      <c r="C73" s="67">
        <v>2001040169</v>
      </c>
      <c r="D73" s="68" t="s">
        <v>259</v>
      </c>
      <c r="E73" s="69" t="s">
        <v>194</v>
      </c>
      <c r="F73" s="87">
        <v>8</v>
      </c>
      <c r="G73" s="87">
        <v>8</v>
      </c>
      <c r="H73" s="87">
        <v>7</v>
      </c>
      <c r="I73" s="87"/>
      <c r="J73" s="88"/>
      <c r="K73" s="24">
        <f t="shared" si="0"/>
        <v>3.8</v>
      </c>
      <c r="L73" s="20">
        <f ca="1">INDIRECT("Seminar!" &amp; ADDRESS(SUMPRODUCT((Seminar!$C$3:$J$200=C73)*ROW(Seminar!$C$3:$J$200))-ROW(Seminar!$C$3:$J$200)+3,3))</f>
        <v>8</v>
      </c>
      <c r="M73" s="20" t="e">
        <f ca="1">INDIRECT("FinalPrj!" &amp; ADDRESS(SUMPRODUCT((FinalPrj!$B$3:$J$20=C73)*ROW(FinalPrj!$B$3:$J$20))-ROW(FinalPrj!$B$3:$J$20)+3,2))</f>
        <v>#VALUE!</v>
      </c>
      <c r="N73" s="24">
        <f t="shared" ca="1" si="1"/>
        <v>5.5</v>
      </c>
    </row>
    <row r="74" spans="2:14" s="21" customFormat="1" x14ac:dyDescent="0.3">
      <c r="B74" s="86">
        <v>65</v>
      </c>
      <c r="C74" s="67">
        <v>2001040174</v>
      </c>
      <c r="D74" s="68" t="s">
        <v>261</v>
      </c>
      <c r="E74" s="69" t="s">
        <v>194</v>
      </c>
      <c r="F74" s="87">
        <v>8</v>
      </c>
      <c r="G74" s="87">
        <v>8</v>
      </c>
      <c r="H74" s="87">
        <v>8</v>
      </c>
      <c r="I74" s="87">
        <v>9</v>
      </c>
      <c r="J74" s="88"/>
      <c r="K74" s="24">
        <f t="shared" si="0"/>
        <v>6.3</v>
      </c>
      <c r="L74" s="20">
        <f ca="1">INDIRECT("Seminar!" &amp; ADDRESS(SUMPRODUCT((Seminar!$C$3:$J$200=C74)*ROW(Seminar!$C$3:$J$200))-ROW(Seminar!$C$3:$J$200)+3,3))</f>
        <v>4.3</v>
      </c>
      <c r="M74" s="20" t="e">
        <f ca="1">INDIRECT("FinalPrj!" &amp; ADDRESS(SUMPRODUCT((FinalPrj!$B$3:$J$20=C74)*ROW(FinalPrj!$B$3:$J$20))-ROW(FinalPrj!$B$3:$J$20)+3,2))</f>
        <v>#VALUE!</v>
      </c>
      <c r="N74" s="24">
        <f t="shared" ca="1" si="1"/>
        <v>3.7</v>
      </c>
    </row>
    <row r="75" spans="2:14" s="21" customFormat="1" x14ac:dyDescent="0.3">
      <c r="B75" s="86">
        <v>66</v>
      </c>
      <c r="C75" s="67">
        <v>2001040176</v>
      </c>
      <c r="D75" s="68" t="s">
        <v>263</v>
      </c>
      <c r="E75" s="69" t="s">
        <v>141</v>
      </c>
      <c r="F75" s="87"/>
      <c r="G75" s="87">
        <v>8</v>
      </c>
      <c r="H75" s="87">
        <v>8</v>
      </c>
      <c r="I75" s="87">
        <v>7</v>
      </c>
      <c r="J75" s="88"/>
      <c r="K75" s="24">
        <f t="shared" ref="K75:K114" si="2">ROUND((G75+H75+I75+J75)/4,1)</f>
        <v>5.8</v>
      </c>
      <c r="L75" s="20">
        <f ca="1">INDIRECT("Seminar!" &amp; ADDRESS(SUMPRODUCT((Seminar!$C$3:$J$200=C75)*ROW(Seminar!$C$3:$J$200))-ROW(Seminar!$C$3:$J$200)+3,3))</f>
        <v>2.8</v>
      </c>
      <c r="M75" s="20" t="e">
        <f ca="1">INDIRECT("FinalPrj!" &amp; ADDRESS(SUMPRODUCT((FinalPrj!$B$3:$J$20=C75)*ROW(FinalPrj!$B$3:$J$20))-ROW(FinalPrj!$B$3:$J$20)+3,2))</f>
        <v>#VALUE!</v>
      </c>
      <c r="N75" s="24">
        <f t="shared" ref="N75:N114" ca="1" si="3">IF((IF(ISNUMBER(L75),L75,0)*3+IF(ISNUMBER(M75),M75,0)*3)/6&gt;0,ROUND((IF(ISNUMBER(L75),L75,0)*3+IF(ISNUMBER(M75),M75,0)*3)/6,1)+$O$9,0)</f>
        <v>2.9</v>
      </c>
    </row>
    <row r="76" spans="2:14" s="21" customFormat="1" x14ac:dyDescent="0.3">
      <c r="B76" s="86">
        <v>67</v>
      </c>
      <c r="C76" s="67">
        <v>2001040204</v>
      </c>
      <c r="D76" s="68" t="s">
        <v>265</v>
      </c>
      <c r="E76" s="69" t="s">
        <v>151</v>
      </c>
      <c r="F76" s="87">
        <v>8</v>
      </c>
      <c r="G76" s="87">
        <v>8</v>
      </c>
      <c r="H76" s="87">
        <v>8</v>
      </c>
      <c r="I76" s="87">
        <v>8</v>
      </c>
      <c r="J76" s="88">
        <v>8</v>
      </c>
      <c r="K76" s="24">
        <f t="shared" si="2"/>
        <v>8</v>
      </c>
      <c r="L76" s="20">
        <f ca="1">INDIRECT("Seminar!" &amp; ADDRESS(SUMPRODUCT((Seminar!$C$3:$J$200=C76)*ROW(Seminar!$C$3:$J$200))-ROW(Seminar!$C$3:$J$200)+3,3))</f>
        <v>5.8</v>
      </c>
      <c r="M76" s="20" t="e">
        <f ca="1">INDIRECT("FinalPrj!" &amp; ADDRESS(SUMPRODUCT((FinalPrj!$B$3:$J$20=C76)*ROW(FinalPrj!$B$3:$J$20))-ROW(FinalPrj!$B$3:$J$20)+3,2))</f>
        <v>#VALUE!</v>
      </c>
      <c r="N76" s="24">
        <f t="shared" ca="1" si="3"/>
        <v>4.4000000000000004</v>
      </c>
    </row>
    <row r="77" spans="2:14" s="21" customFormat="1" x14ac:dyDescent="0.3">
      <c r="B77" s="86">
        <v>68</v>
      </c>
      <c r="C77" s="67">
        <v>2001040213</v>
      </c>
      <c r="D77" s="68" t="s">
        <v>267</v>
      </c>
      <c r="E77" s="69" t="s">
        <v>183</v>
      </c>
      <c r="F77" s="87">
        <v>8</v>
      </c>
      <c r="G77" s="87">
        <v>8</v>
      </c>
      <c r="H77" s="87">
        <v>8</v>
      </c>
      <c r="I77" s="87">
        <v>7</v>
      </c>
      <c r="J77" s="88"/>
      <c r="K77" s="24">
        <f t="shared" si="2"/>
        <v>5.8</v>
      </c>
      <c r="L77" s="20">
        <f ca="1">INDIRECT("Seminar!" &amp; ADDRESS(SUMPRODUCT((Seminar!$C$3:$J$200=C77)*ROW(Seminar!$C$3:$J$200))-ROW(Seminar!$C$3:$J$200)+3,3))</f>
        <v>5.3</v>
      </c>
      <c r="M77" s="20" t="e">
        <f ca="1">INDIRECT("FinalPrj!" &amp; ADDRESS(SUMPRODUCT((FinalPrj!$B$3:$J$20=C77)*ROW(FinalPrj!$B$3:$J$20))-ROW(FinalPrj!$B$3:$J$20)+3,2))</f>
        <v>#VALUE!</v>
      </c>
      <c r="N77" s="24">
        <f t="shared" ca="1" si="3"/>
        <v>4.2</v>
      </c>
    </row>
    <row r="78" spans="2:14" s="21" customFormat="1" x14ac:dyDescent="0.3">
      <c r="B78" s="86">
        <v>69</v>
      </c>
      <c r="C78" s="67">
        <v>2001040227</v>
      </c>
      <c r="D78" s="68" t="s">
        <v>269</v>
      </c>
      <c r="E78" s="69" t="s">
        <v>183</v>
      </c>
      <c r="F78" s="87"/>
      <c r="G78" s="87">
        <v>8</v>
      </c>
      <c r="H78" s="87">
        <v>7</v>
      </c>
      <c r="I78" s="87">
        <v>8</v>
      </c>
      <c r="J78" s="88"/>
      <c r="K78" s="24">
        <f t="shared" si="2"/>
        <v>5.8</v>
      </c>
      <c r="L78" s="20">
        <f ca="1">INDIRECT("Seminar!" &amp; ADDRESS(SUMPRODUCT((Seminar!$C$3:$J$200=C78)*ROW(Seminar!$C$3:$J$200))-ROW(Seminar!$C$3:$J$200)+3,3))</f>
        <v>6.7</v>
      </c>
      <c r="M78" s="20" t="e">
        <f ca="1">INDIRECT("FinalPrj!" &amp; ADDRESS(SUMPRODUCT((FinalPrj!$B$3:$J$20=C78)*ROW(FinalPrj!$B$3:$J$20))-ROW(FinalPrj!$B$3:$J$20)+3,2))</f>
        <v>#VALUE!</v>
      </c>
      <c r="N78" s="24">
        <f t="shared" ca="1" si="3"/>
        <v>4.9000000000000004</v>
      </c>
    </row>
    <row r="79" spans="2:14" s="21" customFormat="1" x14ac:dyDescent="0.3">
      <c r="B79" s="86">
        <v>70</v>
      </c>
      <c r="C79" s="67">
        <v>2101040038</v>
      </c>
      <c r="D79" s="68" t="s">
        <v>271</v>
      </c>
      <c r="E79" s="69" t="s">
        <v>272</v>
      </c>
      <c r="F79" s="87">
        <v>8</v>
      </c>
      <c r="G79" s="87">
        <v>8</v>
      </c>
      <c r="H79" s="87">
        <v>8</v>
      </c>
      <c r="I79" s="87">
        <v>8</v>
      </c>
      <c r="J79" s="88">
        <v>9</v>
      </c>
      <c r="K79" s="24">
        <f t="shared" si="2"/>
        <v>8.3000000000000007</v>
      </c>
      <c r="L79" s="20">
        <f ca="1">INDIRECT("Seminar!" &amp; ADDRESS(SUMPRODUCT((Seminar!$C$3:$J$200=C79)*ROW(Seminar!$C$3:$J$200))-ROW(Seminar!$C$3:$J$200)+3,3))</f>
        <v>7.2</v>
      </c>
      <c r="M79" s="20" t="e">
        <f ca="1">INDIRECT("FinalPrj!" &amp; ADDRESS(SUMPRODUCT((FinalPrj!$B$3:$J$20=C79)*ROW(FinalPrj!$B$3:$J$20))-ROW(FinalPrj!$B$3:$J$20)+3,2))</f>
        <v>#VALUE!</v>
      </c>
      <c r="N79" s="24">
        <f t="shared" ca="1" si="3"/>
        <v>5.0999999999999996</v>
      </c>
    </row>
    <row r="80" spans="2:14" s="21" customFormat="1" x14ac:dyDescent="0.3">
      <c r="B80" s="86">
        <v>71</v>
      </c>
      <c r="C80" s="67">
        <v>2101040052</v>
      </c>
      <c r="D80" s="68" t="s">
        <v>274</v>
      </c>
      <c r="E80" s="69" t="s">
        <v>272</v>
      </c>
      <c r="F80" s="87">
        <v>9</v>
      </c>
      <c r="G80" s="87">
        <v>8</v>
      </c>
      <c r="H80" s="87">
        <v>8</v>
      </c>
      <c r="I80" s="87">
        <v>8</v>
      </c>
      <c r="J80" s="88">
        <v>8</v>
      </c>
      <c r="K80" s="24">
        <f t="shared" si="2"/>
        <v>8</v>
      </c>
      <c r="L80" s="20">
        <f ca="1">INDIRECT("Seminar!" &amp; ADDRESS(SUMPRODUCT((Seminar!$C$3:$J$200=C80)*ROW(Seminar!$C$3:$J$200))-ROW(Seminar!$C$3:$J$200)+3,3))</f>
        <v>7.2</v>
      </c>
      <c r="M80" s="20" t="e">
        <f ca="1">INDIRECT("FinalPrj!" &amp; ADDRESS(SUMPRODUCT((FinalPrj!$B$3:$J$20=C80)*ROW(FinalPrj!$B$3:$J$20))-ROW(FinalPrj!$B$3:$J$20)+3,2))</f>
        <v>#VALUE!</v>
      </c>
      <c r="N80" s="24">
        <f t="shared" ca="1" si="3"/>
        <v>5.0999999999999996</v>
      </c>
    </row>
    <row r="81" spans="2:14" s="21" customFormat="1" x14ac:dyDescent="0.3">
      <c r="B81" s="15">
        <v>72</v>
      </c>
      <c r="C81" s="64">
        <v>1801040020</v>
      </c>
      <c r="D81" s="65" t="s">
        <v>276</v>
      </c>
      <c r="E81" s="66" t="s">
        <v>277</v>
      </c>
      <c r="F81" s="18"/>
      <c r="G81" s="18">
        <v>10</v>
      </c>
      <c r="H81" s="18">
        <v>9</v>
      </c>
      <c r="I81" s="18">
        <v>8</v>
      </c>
      <c r="J81" s="42">
        <v>9</v>
      </c>
      <c r="K81" s="24">
        <f t="shared" si="2"/>
        <v>9</v>
      </c>
      <c r="L81" s="20">
        <f ca="1">INDIRECT("Seminar!" &amp; ADDRESS(SUMPRODUCT((Seminar!$C$3:$J$200=C81)*ROW(Seminar!$C$3:$J$200))-ROW(Seminar!$C$3:$J$200)+3,3))</f>
        <v>8.3000000000000007</v>
      </c>
      <c r="M81" s="20" t="e">
        <f ca="1">INDIRECT("FinalPrj!" &amp; ADDRESS(SUMPRODUCT((FinalPrj!$B$3:$J$20=C81)*ROW(FinalPrj!$B$3:$J$20))-ROW(FinalPrj!$B$3:$J$20)+3,2))</f>
        <v>#VALUE!</v>
      </c>
      <c r="N81" s="24">
        <f t="shared" ca="1" si="3"/>
        <v>5.7</v>
      </c>
    </row>
    <row r="82" spans="2:14" s="21" customFormat="1" x14ac:dyDescent="0.3">
      <c r="B82" s="15">
        <v>73</v>
      </c>
      <c r="C82" s="64">
        <v>1801040027</v>
      </c>
      <c r="D82" s="65" t="s">
        <v>279</v>
      </c>
      <c r="E82" s="66" t="s">
        <v>206</v>
      </c>
      <c r="F82" s="102"/>
      <c r="G82" s="18">
        <v>9</v>
      </c>
      <c r="H82" s="18">
        <v>0</v>
      </c>
      <c r="I82" s="18">
        <v>8</v>
      </c>
      <c r="J82" s="42">
        <v>7</v>
      </c>
      <c r="K82" s="24">
        <f t="shared" si="2"/>
        <v>6</v>
      </c>
      <c r="L82" s="20" t="e">
        <f ca="1">INDIRECT("Seminar!" &amp; ADDRESS(SUMPRODUCT((Seminar!$C$3:$J$200=C82)*ROW(Seminar!$C$3:$J$200))-ROW(Seminar!$C$3:$J$200)+3,3))</f>
        <v>#VALUE!</v>
      </c>
      <c r="M82" s="20" t="e">
        <f ca="1">INDIRECT("FinalPrj!" &amp; ADDRESS(SUMPRODUCT((FinalPrj!$B$3:$J$20=C82)*ROW(FinalPrj!$B$3:$J$20))-ROW(FinalPrj!$B$3:$J$20)+3,2))</f>
        <v>#VALUE!</v>
      </c>
      <c r="N82" s="24">
        <f t="shared" ca="1" si="3"/>
        <v>0</v>
      </c>
    </row>
    <row r="83" spans="2:14" s="21" customFormat="1" x14ac:dyDescent="0.3">
      <c r="B83" s="15">
        <v>74</v>
      </c>
      <c r="C83" s="64">
        <v>1801040210</v>
      </c>
      <c r="D83" s="65" t="s">
        <v>281</v>
      </c>
      <c r="E83" s="66" t="s">
        <v>282</v>
      </c>
      <c r="F83" s="18">
        <v>7</v>
      </c>
      <c r="G83" s="18"/>
      <c r="H83" s="18"/>
      <c r="I83" s="18"/>
      <c r="J83" s="42"/>
      <c r="K83" s="24">
        <f t="shared" si="2"/>
        <v>0</v>
      </c>
      <c r="L83" s="20">
        <f ca="1">INDIRECT("Seminar!" &amp; ADDRESS(SUMPRODUCT((Seminar!$C$3:$J$200=C83)*ROW(Seminar!$C$3:$J$200))-ROW(Seminar!$C$3:$J$200)+3,3))</f>
        <v>4.5999999999999996</v>
      </c>
      <c r="M83" s="20" t="e">
        <f ca="1">INDIRECT("FinalPrj!" &amp; ADDRESS(SUMPRODUCT((FinalPrj!$B$3:$J$20=C83)*ROW(FinalPrj!$B$3:$J$20))-ROW(FinalPrj!$B$3:$J$20)+3,2))</f>
        <v>#VALUE!</v>
      </c>
      <c r="N83" s="24">
        <f t="shared" ca="1" si="3"/>
        <v>3.8</v>
      </c>
    </row>
    <row r="84" spans="2:14" s="21" customFormat="1" x14ac:dyDescent="0.3">
      <c r="B84" s="15">
        <v>75</v>
      </c>
      <c r="C84" s="64">
        <v>1901040017</v>
      </c>
      <c r="D84" s="65" t="s">
        <v>131</v>
      </c>
      <c r="E84" s="66" t="s">
        <v>132</v>
      </c>
      <c r="F84" s="18"/>
      <c r="G84" s="18">
        <v>0</v>
      </c>
      <c r="H84" s="18"/>
      <c r="I84" s="18"/>
      <c r="J84" s="42"/>
      <c r="K84" s="24">
        <f t="shared" si="2"/>
        <v>0</v>
      </c>
      <c r="L84" s="20" t="e">
        <f ca="1">INDIRECT("Seminar!" &amp; ADDRESS(SUMPRODUCT((Seminar!$C$3:$J$200=C84)*ROW(Seminar!$C$3:$J$200))-ROW(Seminar!$C$3:$J$200)+3,3))</f>
        <v>#VALUE!</v>
      </c>
      <c r="M84" s="20" t="e">
        <f ca="1">INDIRECT("FinalPrj!" &amp; ADDRESS(SUMPRODUCT((FinalPrj!$B$3:$J$20=C84)*ROW(FinalPrj!$B$3:$J$20))-ROW(FinalPrj!$B$3:$J$20)+3,2))</f>
        <v>#VALUE!</v>
      </c>
      <c r="N84" s="24">
        <f t="shared" ca="1" si="3"/>
        <v>0</v>
      </c>
    </row>
    <row r="85" spans="2:14" s="21" customFormat="1" x14ac:dyDescent="0.3">
      <c r="B85" s="15">
        <v>76</v>
      </c>
      <c r="C85" s="64">
        <v>1901040039</v>
      </c>
      <c r="D85" s="65" t="s">
        <v>285</v>
      </c>
      <c r="E85" s="66" t="s">
        <v>132</v>
      </c>
      <c r="F85" s="18"/>
      <c r="G85" s="18">
        <v>0</v>
      </c>
      <c r="H85" s="18"/>
      <c r="I85" s="18"/>
      <c r="J85" s="42"/>
      <c r="K85" s="24">
        <f t="shared" si="2"/>
        <v>0</v>
      </c>
      <c r="L85" s="20">
        <f ca="1">INDIRECT("Seminar!" &amp; ADDRESS(SUMPRODUCT((Seminar!$C$3:$J$200=C85)*ROW(Seminar!$C$3:$J$200))-ROW(Seminar!$C$3:$J$200)+3,3))</f>
        <v>5.9</v>
      </c>
      <c r="M85" s="20" t="e">
        <f ca="1">INDIRECT("FinalPrj!" &amp; ADDRESS(SUMPRODUCT((FinalPrj!$B$3:$J$20=C85)*ROW(FinalPrj!$B$3:$J$20))-ROW(FinalPrj!$B$3:$J$20)+3,2))</f>
        <v>#VALUE!</v>
      </c>
      <c r="N85" s="24">
        <f t="shared" ca="1" si="3"/>
        <v>4.5</v>
      </c>
    </row>
    <row r="86" spans="2:14" s="21" customFormat="1" x14ac:dyDescent="0.3">
      <c r="B86" s="15">
        <v>77</v>
      </c>
      <c r="C86" s="64">
        <v>1901040042</v>
      </c>
      <c r="D86" s="65" t="s">
        <v>287</v>
      </c>
      <c r="E86" s="66" t="s">
        <v>129</v>
      </c>
      <c r="F86" s="18">
        <v>7</v>
      </c>
      <c r="G86" s="18">
        <v>7</v>
      </c>
      <c r="H86" s="18"/>
      <c r="I86" s="18"/>
      <c r="J86" s="42"/>
      <c r="K86" s="24">
        <f t="shared" si="2"/>
        <v>1.8</v>
      </c>
      <c r="L86" s="20" t="e">
        <f ca="1">INDIRECT("Seminar!" &amp; ADDRESS(SUMPRODUCT((Seminar!$C$3:$J$200=C86)*ROW(Seminar!$C$3:$J$200))-ROW(Seminar!$C$3:$J$200)+3,3))</f>
        <v>#VALUE!</v>
      </c>
      <c r="M86" s="20" t="e">
        <f ca="1">INDIRECT("FinalPrj!" &amp; ADDRESS(SUMPRODUCT((FinalPrj!$B$3:$J$20=C86)*ROW(FinalPrj!$B$3:$J$20))-ROW(FinalPrj!$B$3:$J$20)+3,2))</f>
        <v>#VALUE!</v>
      </c>
      <c r="N86" s="24">
        <f t="shared" ca="1" si="3"/>
        <v>0</v>
      </c>
    </row>
    <row r="87" spans="2:14" s="21" customFormat="1" x14ac:dyDescent="0.3">
      <c r="B87" s="15">
        <v>78</v>
      </c>
      <c r="C87" s="64">
        <v>1901040047</v>
      </c>
      <c r="D87" s="65" t="s">
        <v>289</v>
      </c>
      <c r="E87" s="66" t="s">
        <v>138</v>
      </c>
      <c r="F87" s="18"/>
      <c r="G87" s="18">
        <v>8</v>
      </c>
      <c r="H87" s="18">
        <v>8</v>
      </c>
      <c r="I87" s="18"/>
      <c r="J87" s="42"/>
      <c r="K87" s="24">
        <f t="shared" si="2"/>
        <v>4</v>
      </c>
      <c r="L87" s="20">
        <f ca="1">INDIRECT("Seminar!" &amp; ADDRESS(SUMPRODUCT((Seminar!$C$3:$J$200=C87)*ROW(Seminar!$C$3:$J$200))-ROW(Seminar!$C$3:$J$200)+3,3))</f>
        <v>5.5</v>
      </c>
      <c r="M87" s="20" t="e">
        <f ca="1">INDIRECT("FinalPrj!" &amp; ADDRESS(SUMPRODUCT((FinalPrj!$B$3:$J$20=C87)*ROW(FinalPrj!$B$3:$J$20))-ROW(FinalPrj!$B$3:$J$20)+3,2))</f>
        <v>#VALUE!</v>
      </c>
      <c r="N87" s="24">
        <f t="shared" ca="1" si="3"/>
        <v>4.3</v>
      </c>
    </row>
    <row r="88" spans="2:14" s="21" customFormat="1" x14ac:dyDescent="0.3">
      <c r="B88" s="15">
        <v>79</v>
      </c>
      <c r="C88" s="64">
        <v>1901040077</v>
      </c>
      <c r="D88" s="65" t="s">
        <v>291</v>
      </c>
      <c r="E88" s="66" t="s">
        <v>221</v>
      </c>
      <c r="F88" s="18"/>
      <c r="G88" s="18"/>
      <c r="H88" s="18"/>
      <c r="I88" s="18"/>
      <c r="J88" s="42"/>
      <c r="K88" s="24">
        <f t="shared" si="2"/>
        <v>0</v>
      </c>
      <c r="L88" s="20" t="e">
        <f ca="1">INDIRECT("Seminar!" &amp; ADDRESS(SUMPRODUCT((Seminar!$C$3:$J$200=C88)*ROW(Seminar!$C$3:$J$200))-ROW(Seminar!$C$3:$J$200)+3,3))</f>
        <v>#VALUE!</v>
      </c>
      <c r="M88" s="20" t="e">
        <f ca="1">INDIRECT("FinalPrj!" &amp; ADDRESS(SUMPRODUCT((FinalPrj!$B$3:$J$20=C88)*ROW(FinalPrj!$B$3:$J$20))-ROW(FinalPrj!$B$3:$J$20)+3,2))</f>
        <v>#VALUE!</v>
      </c>
      <c r="N88" s="24">
        <f t="shared" ca="1" si="3"/>
        <v>0</v>
      </c>
    </row>
    <row r="89" spans="2:14" s="21" customFormat="1" x14ac:dyDescent="0.3">
      <c r="B89" s="15">
        <v>80</v>
      </c>
      <c r="C89" s="64">
        <v>1901040085</v>
      </c>
      <c r="D89" s="65" t="s">
        <v>293</v>
      </c>
      <c r="E89" s="66" t="s">
        <v>221</v>
      </c>
      <c r="F89" s="18"/>
      <c r="G89" s="18"/>
      <c r="H89" s="18"/>
      <c r="I89" s="18"/>
      <c r="J89" s="42"/>
      <c r="K89" s="24">
        <f t="shared" si="2"/>
        <v>0</v>
      </c>
      <c r="L89" s="20">
        <f ca="1">INDIRECT("Seminar!" &amp; ADDRESS(SUMPRODUCT((Seminar!$C$3:$J$200=C89)*ROW(Seminar!$C$3:$J$200))-ROW(Seminar!$C$3:$J$200)+3,3))</f>
        <v>5.8</v>
      </c>
      <c r="M89" s="20" t="e">
        <f ca="1">INDIRECT("FinalPrj!" &amp; ADDRESS(SUMPRODUCT((FinalPrj!$B$3:$J$20=C89)*ROW(FinalPrj!$B$3:$J$20))-ROW(FinalPrj!$B$3:$J$20)+3,2))</f>
        <v>#VALUE!</v>
      </c>
      <c r="N89" s="24">
        <f t="shared" ca="1" si="3"/>
        <v>4.4000000000000004</v>
      </c>
    </row>
    <row r="90" spans="2:14" s="21" customFormat="1" x14ac:dyDescent="0.3">
      <c r="B90" s="15">
        <v>81</v>
      </c>
      <c r="C90" s="64">
        <v>1901040099</v>
      </c>
      <c r="D90" s="65" t="s">
        <v>295</v>
      </c>
      <c r="E90" s="66" t="s">
        <v>132</v>
      </c>
      <c r="F90" s="18">
        <v>8</v>
      </c>
      <c r="G90" s="18">
        <v>8</v>
      </c>
      <c r="H90" s="18">
        <v>9</v>
      </c>
      <c r="I90" s="18">
        <v>7</v>
      </c>
      <c r="J90" s="42">
        <v>8</v>
      </c>
      <c r="K90" s="24">
        <f t="shared" si="2"/>
        <v>8</v>
      </c>
      <c r="L90" s="20">
        <f ca="1">INDIRECT("Seminar!" &amp; ADDRESS(SUMPRODUCT((Seminar!$C$3:$J$200=C90)*ROW(Seminar!$C$3:$J$200))-ROW(Seminar!$C$3:$J$200)+3,3))</f>
        <v>0</v>
      </c>
      <c r="M90" s="20" t="e">
        <f ca="1">INDIRECT("FinalPrj!" &amp; ADDRESS(SUMPRODUCT((FinalPrj!$B$3:$J$20=C90)*ROW(FinalPrj!$B$3:$J$20))-ROW(FinalPrj!$B$3:$J$20)+3,2))</f>
        <v>#VALUE!</v>
      </c>
      <c r="N90" s="24">
        <f t="shared" ca="1" si="3"/>
        <v>0</v>
      </c>
    </row>
    <row r="91" spans="2:14" s="21" customFormat="1" x14ac:dyDescent="0.3">
      <c r="B91" s="15">
        <v>82</v>
      </c>
      <c r="C91" s="64">
        <v>1901040136</v>
      </c>
      <c r="D91" s="65" t="s">
        <v>297</v>
      </c>
      <c r="E91" s="66" t="s">
        <v>216</v>
      </c>
      <c r="F91" s="18">
        <v>8</v>
      </c>
      <c r="G91" s="18"/>
      <c r="H91" s="18"/>
      <c r="I91" s="18"/>
      <c r="J91" s="42"/>
      <c r="K91" s="24">
        <f t="shared" si="2"/>
        <v>0</v>
      </c>
      <c r="L91" s="20">
        <f ca="1">INDIRECT("Seminar!" &amp; ADDRESS(SUMPRODUCT((Seminar!$C$3:$J$200=C91)*ROW(Seminar!$C$3:$J$200))-ROW(Seminar!$C$3:$J$200)+3,3))</f>
        <v>5.4</v>
      </c>
      <c r="M91" s="20" t="e">
        <f ca="1">INDIRECT("FinalPrj!" &amp; ADDRESS(SUMPRODUCT((FinalPrj!$B$3:$J$20=C91)*ROW(FinalPrj!$B$3:$J$20))-ROW(FinalPrj!$B$3:$J$20)+3,2))</f>
        <v>#VALUE!</v>
      </c>
      <c r="N91" s="24">
        <f t="shared" ca="1" si="3"/>
        <v>4.2</v>
      </c>
    </row>
    <row r="92" spans="2:14" s="21" customFormat="1" x14ac:dyDescent="0.3">
      <c r="B92" s="15">
        <v>83</v>
      </c>
      <c r="C92" s="64">
        <v>1901040140</v>
      </c>
      <c r="D92" s="65" t="s">
        <v>299</v>
      </c>
      <c r="E92" s="66" t="s">
        <v>138</v>
      </c>
      <c r="F92" s="18"/>
      <c r="G92" s="18">
        <v>8</v>
      </c>
      <c r="H92" s="18"/>
      <c r="I92" s="18"/>
      <c r="J92" s="42"/>
      <c r="K92" s="24">
        <f t="shared" si="2"/>
        <v>2</v>
      </c>
      <c r="L92" s="20">
        <f ca="1">INDIRECT("Seminar!" &amp; ADDRESS(SUMPRODUCT((Seminar!$C$3:$J$200=C92)*ROW(Seminar!$C$3:$J$200))-ROW(Seminar!$C$3:$J$200)+3,3))</f>
        <v>5.9</v>
      </c>
      <c r="M92" s="20" t="e">
        <f ca="1">INDIRECT("FinalPrj!" &amp; ADDRESS(SUMPRODUCT((FinalPrj!$B$3:$J$20=C92)*ROW(FinalPrj!$B$3:$J$20))-ROW(FinalPrj!$B$3:$J$20)+3,2))</f>
        <v>#VALUE!</v>
      </c>
      <c r="N92" s="24">
        <f t="shared" ca="1" si="3"/>
        <v>4.5</v>
      </c>
    </row>
    <row r="93" spans="2:14" s="21" customFormat="1" x14ac:dyDescent="0.3">
      <c r="B93" s="15">
        <v>84</v>
      </c>
      <c r="C93" s="64">
        <v>1901040195</v>
      </c>
      <c r="D93" s="65" t="s">
        <v>301</v>
      </c>
      <c r="E93" s="66" t="s">
        <v>216</v>
      </c>
      <c r="F93" s="18"/>
      <c r="G93" s="18">
        <v>8</v>
      </c>
      <c r="H93" s="18">
        <v>9</v>
      </c>
      <c r="I93" s="18">
        <v>8</v>
      </c>
      <c r="J93" s="42">
        <v>8</v>
      </c>
      <c r="K93" s="24">
        <f t="shared" si="2"/>
        <v>8.3000000000000007</v>
      </c>
      <c r="L93" s="20">
        <f ca="1">INDIRECT("Seminar!" &amp; ADDRESS(SUMPRODUCT((Seminar!$C$3:$J$200=C93)*ROW(Seminar!$C$3:$J$200))-ROW(Seminar!$C$3:$J$200)+3,3))</f>
        <v>5.5</v>
      </c>
      <c r="M93" s="20" t="e">
        <f ca="1">INDIRECT("FinalPrj!" &amp; ADDRESS(SUMPRODUCT((FinalPrj!$B$3:$J$20=C93)*ROW(FinalPrj!$B$3:$J$20))-ROW(FinalPrj!$B$3:$J$20)+3,2))</f>
        <v>#VALUE!</v>
      </c>
      <c r="N93" s="24">
        <f t="shared" ca="1" si="3"/>
        <v>4.3</v>
      </c>
    </row>
    <row r="94" spans="2:14" s="21" customFormat="1" x14ac:dyDescent="0.3">
      <c r="B94" s="15">
        <v>85</v>
      </c>
      <c r="C94" s="64">
        <v>2001040016</v>
      </c>
      <c r="D94" s="65" t="s">
        <v>303</v>
      </c>
      <c r="E94" s="66" t="s">
        <v>187</v>
      </c>
      <c r="F94" s="18">
        <v>8</v>
      </c>
      <c r="G94" s="18">
        <v>9</v>
      </c>
      <c r="H94" s="18">
        <v>8</v>
      </c>
      <c r="I94" s="18">
        <v>8</v>
      </c>
      <c r="J94" s="42"/>
      <c r="K94" s="24">
        <f t="shared" si="2"/>
        <v>6.3</v>
      </c>
      <c r="L94" s="20">
        <f ca="1">INDIRECT("Seminar!" &amp; ADDRESS(SUMPRODUCT((Seminar!$C$3:$J$200=C94)*ROW(Seminar!$C$3:$J$200))-ROW(Seminar!$C$3:$J$200)+3,3))</f>
        <v>5.0999999999999996</v>
      </c>
      <c r="M94" s="20" t="e">
        <f ca="1">INDIRECT("FinalPrj!" &amp; ADDRESS(SUMPRODUCT((FinalPrj!$B$3:$J$20=C94)*ROW(FinalPrj!$B$3:$J$20))-ROW(FinalPrj!$B$3:$J$20)+3,2))</f>
        <v>#VALUE!</v>
      </c>
      <c r="N94" s="24">
        <f t="shared" ca="1" si="3"/>
        <v>4.0999999999999996</v>
      </c>
    </row>
    <row r="95" spans="2:14" s="21" customFormat="1" x14ac:dyDescent="0.3">
      <c r="B95" s="15">
        <v>86</v>
      </c>
      <c r="C95" s="64">
        <v>2001040032</v>
      </c>
      <c r="D95" s="65" t="s">
        <v>305</v>
      </c>
      <c r="E95" s="66" t="s">
        <v>151</v>
      </c>
      <c r="F95" s="18">
        <v>8</v>
      </c>
      <c r="G95" s="18">
        <v>8</v>
      </c>
      <c r="H95" s="18">
        <v>8</v>
      </c>
      <c r="I95" s="18"/>
      <c r="J95" s="42"/>
      <c r="K95" s="24">
        <f t="shared" si="2"/>
        <v>4</v>
      </c>
      <c r="L95" s="20">
        <f ca="1">INDIRECT("Seminar!" &amp; ADDRESS(SUMPRODUCT((Seminar!$C$3:$J$200=C95)*ROW(Seminar!$C$3:$J$200))-ROW(Seminar!$C$3:$J$200)+3,3))</f>
        <v>3.4</v>
      </c>
      <c r="M95" s="20" t="e">
        <f ca="1">INDIRECT("FinalPrj!" &amp; ADDRESS(SUMPRODUCT((FinalPrj!$B$3:$J$20=C95)*ROW(FinalPrj!$B$3:$J$20))-ROW(FinalPrj!$B$3:$J$20)+3,2))</f>
        <v>#VALUE!</v>
      </c>
      <c r="N95" s="24">
        <f t="shared" ca="1" si="3"/>
        <v>3.2</v>
      </c>
    </row>
    <row r="96" spans="2:14" s="21" customFormat="1" x14ac:dyDescent="0.3">
      <c r="B96" s="15">
        <v>87</v>
      </c>
      <c r="C96" s="64">
        <v>2001040061</v>
      </c>
      <c r="D96" s="65" t="s">
        <v>307</v>
      </c>
      <c r="E96" s="66" t="s">
        <v>156</v>
      </c>
      <c r="F96" s="18"/>
      <c r="G96" s="18"/>
      <c r="H96" s="18"/>
      <c r="I96" s="18"/>
      <c r="J96" s="42"/>
      <c r="K96" s="24">
        <f t="shared" si="2"/>
        <v>0</v>
      </c>
      <c r="L96" s="20">
        <f ca="1">INDIRECT("Seminar!" &amp; ADDRESS(SUMPRODUCT((Seminar!$C$3:$J$200=C96)*ROW(Seminar!$C$3:$J$200))-ROW(Seminar!$C$3:$J$200)+3,3))</f>
        <v>5.0999999999999996</v>
      </c>
      <c r="M96" s="20" t="e">
        <f ca="1">INDIRECT("FinalPrj!" &amp; ADDRESS(SUMPRODUCT((FinalPrj!$B$3:$J$20=C96)*ROW(FinalPrj!$B$3:$J$20))-ROW(FinalPrj!$B$3:$J$20)+3,2))</f>
        <v>#VALUE!</v>
      </c>
      <c r="N96" s="24">
        <f t="shared" ca="1" si="3"/>
        <v>4.0999999999999996</v>
      </c>
    </row>
    <row r="97" spans="2:14" s="21" customFormat="1" x14ac:dyDescent="0.3">
      <c r="B97" s="15">
        <v>88</v>
      </c>
      <c r="C97" s="64">
        <v>2001040077</v>
      </c>
      <c r="D97" s="65" t="s">
        <v>309</v>
      </c>
      <c r="E97" s="66" t="s">
        <v>156</v>
      </c>
      <c r="F97" s="18"/>
      <c r="G97" s="18">
        <v>8</v>
      </c>
      <c r="H97" s="18">
        <v>8</v>
      </c>
      <c r="I97" s="18">
        <v>7</v>
      </c>
      <c r="J97" s="42"/>
      <c r="K97" s="24">
        <f t="shared" si="2"/>
        <v>5.8</v>
      </c>
      <c r="L97" s="20">
        <f ca="1">INDIRECT("Seminar!" &amp; ADDRESS(SUMPRODUCT((Seminar!$C$3:$J$200=C97)*ROW(Seminar!$C$3:$J$200))-ROW(Seminar!$C$3:$J$200)+3,3))</f>
        <v>5.8</v>
      </c>
      <c r="M97" s="20" t="e">
        <f ca="1">INDIRECT("FinalPrj!" &amp; ADDRESS(SUMPRODUCT((FinalPrj!$B$3:$J$20=C97)*ROW(FinalPrj!$B$3:$J$20))-ROW(FinalPrj!$B$3:$J$20)+3,2))</f>
        <v>#VALUE!</v>
      </c>
      <c r="N97" s="24">
        <f t="shared" ca="1" si="3"/>
        <v>4.4000000000000004</v>
      </c>
    </row>
    <row r="98" spans="2:14" s="21" customFormat="1" x14ac:dyDescent="0.3">
      <c r="B98" s="15">
        <v>89</v>
      </c>
      <c r="C98" s="64">
        <v>2001040102</v>
      </c>
      <c r="D98" s="65" t="s">
        <v>72</v>
      </c>
      <c r="E98" s="66" t="s">
        <v>151</v>
      </c>
      <c r="F98" s="32"/>
      <c r="G98" s="18">
        <v>8</v>
      </c>
      <c r="H98" s="18">
        <v>7</v>
      </c>
      <c r="I98" s="18">
        <v>8</v>
      </c>
      <c r="J98" s="42"/>
      <c r="K98" s="24">
        <f t="shared" si="2"/>
        <v>5.8</v>
      </c>
      <c r="L98" s="20">
        <f ca="1">INDIRECT("Seminar!" &amp; ADDRESS(SUMPRODUCT((Seminar!$C$3:$J$200=C98)*ROW(Seminar!$C$3:$J$200))-ROW(Seminar!$C$3:$J$200)+3,3))</f>
        <v>0</v>
      </c>
      <c r="M98" s="20" t="e">
        <f ca="1">INDIRECT("FinalPrj!" &amp; ADDRESS(SUMPRODUCT((FinalPrj!$B$3:$J$20=C98)*ROW(FinalPrj!$B$3:$J$20))-ROW(FinalPrj!$B$3:$J$20)+3,2))</f>
        <v>#VALUE!</v>
      </c>
      <c r="N98" s="24">
        <f t="shared" ca="1" si="3"/>
        <v>0</v>
      </c>
    </row>
    <row r="99" spans="2:14" s="21" customFormat="1" x14ac:dyDescent="0.3">
      <c r="B99" s="15">
        <v>90</v>
      </c>
      <c r="C99" s="64">
        <v>2001040106</v>
      </c>
      <c r="D99" s="65" t="s">
        <v>312</v>
      </c>
      <c r="E99" s="66" t="s">
        <v>156</v>
      </c>
      <c r="F99" s="18"/>
      <c r="G99" s="18"/>
      <c r="H99" s="18"/>
      <c r="I99" s="18"/>
      <c r="J99" s="42"/>
      <c r="K99" s="24">
        <f t="shared" si="2"/>
        <v>0</v>
      </c>
      <c r="L99" s="20">
        <f ca="1">INDIRECT("Seminar!" &amp; ADDRESS(SUMPRODUCT((Seminar!$C$3:$J$200=C99)*ROW(Seminar!$C$3:$J$200))-ROW(Seminar!$C$3:$J$200)+3,3))</f>
        <v>5.8</v>
      </c>
      <c r="M99" s="20" t="e">
        <f ca="1">INDIRECT("FinalPrj!" &amp; ADDRESS(SUMPRODUCT((FinalPrj!$B$3:$J$20=C99)*ROW(FinalPrj!$B$3:$J$20))-ROW(FinalPrj!$B$3:$J$20)+3,2))</f>
        <v>#VALUE!</v>
      </c>
      <c r="N99" s="24">
        <f t="shared" ca="1" si="3"/>
        <v>4.4000000000000004</v>
      </c>
    </row>
    <row r="100" spans="2:14" s="21" customFormat="1" x14ac:dyDescent="0.3">
      <c r="B100" s="15">
        <v>91</v>
      </c>
      <c r="C100" s="64">
        <v>2001040110</v>
      </c>
      <c r="D100" s="65" t="s">
        <v>314</v>
      </c>
      <c r="E100" s="66" t="s">
        <v>183</v>
      </c>
      <c r="F100" s="18">
        <v>7</v>
      </c>
      <c r="G100" s="18">
        <v>7</v>
      </c>
      <c r="H100" s="18">
        <v>8</v>
      </c>
      <c r="I100" s="18">
        <v>8</v>
      </c>
      <c r="J100" s="42"/>
      <c r="K100" s="24">
        <f t="shared" si="2"/>
        <v>5.8</v>
      </c>
      <c r="L100" s="20">
        <f ca="1">INDIRECT("Seminar!" &amp; ADDRESS(SUMPRODUCT((Seminar!$C$3:$J$200=C100)*ROW(Seminar!$C$3:$J$200))-ROW(Seminar!$C$3:$J$200)+3,3))</f>
        <v>5.3</v>
      </c>
      <c r="M100" s="20" t="e">
        <f ca="1">INDIRECT("FinalPrj!" &amp; ADDRESS(SUMPRODUCT((FinalPrj!$B$3:$J$20=C100)*ROW(FinalPrj!$B$3:$J$20))-ROW(FinalPrj!$B$3:$J$20)+3,2))</f>
        <v>#VALUE!</v>
      </c>
      <c r="N100" s="24">
        <f t="shared" ca="1" si="3"/>
        <v>4.2</v>
      </c>
    </row>
    <row r="101" spans="2:14" s="21" customFormat="1" x14ac:dyDescent="0.3">
      <c r="B101" s="15">
        <v>92</v>
      </c>
      <c r="C101" s="64">
        <v>2001040120</v>
      </c>
      <c r="D101" s="65" t="s">
        <v>316</v>
      </c>
      <c r="E101" s="66" t="s">
        <v>144</v>
      </c>
      <c r="F101" s="18"/>
      <c r="G101" s="18">
        <v>8</v>
      </c>
      <c r="H101" s="18">
        <v>8</v>
      </c>
      <c r="I101" s="18">
        <v>8</v>
      </c>
      <c r="J101" s="42">
        <v>7</v>
      </c>
      <c r="K101" s="24">
        <f t="shared" si="2"/>
        <v>7.8</v>
      </c>
      <c r="L101" s="20">
        <f ca="1">INDIRECT("Seminar!" &amp; ADDRESS(SUMPRODUCT((Seminar!$C$3:$J$200=C101)*ROW(Seminar!$C$3:$J$200))-ROW(Seminar!$C$3:$J$200)+3,3))</f>
        <v>5.8</v>
      </c>
      <c r="M101" s="20" t="e">
        <f ca="1">INDIRECT("FinalPrj!" &amp; ADDRESS(SUMPRODUCT((FinalPrj!$B$3:$J$20=C101)*ROW(FinalPrj!$B$3:$J$20))-ROW(FinalPrj!$B$3:$J$20)+3,2))</f>
        <v>#VALUE!</v>
      </c>
      <c r="N101" s="24">
        <f t="shared" ca="1" si="3"/>
        <v>4.4000000000000004</v>
      </c>
    </row>
    <row r="102" spans="2:14" s="21" customFormat="1" x14ac:dyDescent="0.3">
      <c r="B102" s="15">
        <v>93</v>
      </c>
      <c r="C102" s="64">
        <v>2001040130</v>
      </c>
      <c r="D102" s="65" t="s">
        <v>318</v>
      </c>
      <c r="E102" s="66" t="s">
        <v>141</v>
      </c>
      <c r="F102" s="18"/>
      <c r="G102" s="18">
        <v>8</v>
      </c>
      <c r="H102" s="18">
        <v>8</v>
      </c>
      <c r="I102" s="18"/>
      <c r="J102" s="42"/>
      <c r="K102" s="24">
        <f t="shared" si="2"/>
        <v>4</v>
      </c>
      <c r="L102" s="20">
        <f ca="1">INDIRECT("Seminar!" &amp; ADDRESS(SUMPRODUCT((Seminar!$C$3:$J$200=C102)*ROW(Seminar!$C$3:$J$200))-ROW(Seminar!$C$3:$J$200)+3,3))</f>
        <v>4.3</v>
      </c>
      <c r="M102" s="20" t="e">
        <f ca="1">INDIRECT("FinalPrj!" &amp; ADDRESS(SUMPRODUCT((FinalPrj!$B$3:$J$20=C102)*ROW(FinalPrj!$B$3:$J$20))-ROW(FinalPrj!$B$3:$J$20)+3,2))</f>
        <v>#VALUE!</v>
      </c>
      <c r="N102" s="24">
        <f t="shared" ca="1" si="3"/>
        <v>3.7</v>
      </c>
    </row>
    <row r="103" spans="2:14" s="21" customFormat="1" x14ac:dyDescent="0.3">
      <c r="B103" s="15">
        <v>94</v>
      </c>
      <c r="C103" s="64">
        <v>2001040132</v>
      </c>
      <c r="D103" s="65" t="s">
        <v>320</v>
      </c>
      <c r="E103" s="66" t="s">
        <v>141</v>
      </c>
      <c r="F103" s="18">
        <v>7</v>
      </c>
      <c r="G103" s="18">
        <v>8</v>
      </c>
      <c r="H103" s="18"/>
      <c r="I103" s="18"/>
      <c r="J103" s="42"/>
      <c r="K103" s="24">
        <f t="shared" si="2"/>
        <v>2</v>
      </c>
      <c r="L103" s="20">
        <f ca="1">INDIRECT("Seminar!" &amp; ADDRESS(SUMPRODUCT((Seminar!$C$3:$J$200=C103)*ROW(Seminar!$C$3:$J$200))-ROW(Seminar!$C$3:$J$200)+3,3))</f>
        <v>5.9</v>
      </c>
      <c r="M103" s="20" t="e">
        <f ca="1">INDIRECT("FinalPrj!" &amp; ADDRESS(SUMPRODUCT((FinalPrj!$B$3:$J$20=C103)*ROW(FinalPrj!$B$3:$J$20))-ROW(FinalPrj!$B$3:$J$20)+3,2))</f>
        <v>#VALUE!</v>
      </c>
      <c r="N103" s="24">
        <f t="shared" ca="1" si="3"/>
        <v>4.5</v>
      </c>
    </row>
    <row r="104" spans="2:14" s="21" customFormat="1" x14ac:dyDescent="0.3">
      <c r="B104" s="15">
        <v>95</v>
      </c>
      <c r="C104" s="64">
        <v>2001040170</v>
      </c>
      <c r="D104" s="65" t="s">
        <v>322</v>
      </c>
      <c r="E104" s="66" t="s">
        <v>141</v>
      </c>
      <c r="F104" s="18">
        <v>8</v>
      </c>
      <c r="G104" s="18">
        <v>8</v>
      </c>
      <c r="H104" s="18"/>
      <c r="I104" s="18"/>
      <c r="J104" s="42"/>
      <c r="K104" s="24">
        <f t="shared" si="2"/>
        <v>2</v>
      </c>
      <c r="L104" s="20">
        <f ca="1">INDIRECT("Seminar!" &amp; ADDRESS(SUMPRODUCT((Seminar!$C$3:$J$200=C104)*ROW(Seminar!$C$3:$J$200))-ROW(Seminar!$C$3:$J$200)+3,3))</f>
        <v>5.4</v>
      </c>
      <c r="M104" s="20" t="e">
        <f ca="1">INDIRECT("FinalPrj!" &amp; ADDRESS(SUMPRODUCT((FinalPrj!$B$3:$J$20=C104)*ROW(FinalPrj!$B$3:$J$20))-ROW(FinalPrj!$B$3:$J$20)+3,2))</f>
        <v>#VALUE!</v>
      </c>
      <c r="N104" s="24">
        <f t="shared" ca="1" si="3"/>
        <v>4.2</v>
      </c>
    </row>
    <row r="105" spans="2:14" s="21" customFormat="1" x14ac:dyDescent="0.3">
      <c r="B105" s="15">
        <v>96</v>
      </c>
      <c r="C105" s="64">
        <v>2001040178</v>
      </c>
      <c r="D105" s="65" t="s">
        <v>324</v>
      </c>
      <c r="E105" s="66" t="s">
        <v>187</v>
      </c>
      <c r="F105" s="18">
        <v>7</v>
      </c>
      <c r="G105" s="18">
        <v>8</v>
      </c>
      <c r="H105" s="18"/>
      <c r="I105" s="18"/>
      <c r="J105" s="42"/>
      <c r="K105" s="24">
        <f t="shared" si="2"/>
        <v>2</v>
      </c>
      <c r="L105" s="20">
        <f ca="1">INDIRECT("Seminar!" &amp; ADDRESS(SUMPRODUCT((Seminar!$C$3:$J$200=C105)*ROW(Seminar!$C$3:$J$200))-ROW(Seminar!$C$3:$J$200)+3,3))</f>
        <v>6.7</v>
      </c>
      <c r="M105" s="20" t="e">
        <f ca="1">INDIRECT("FinalPrj!" &amp; ADDRESS(SUMPRODUCT((FinalPrj!$B$3:$J$20=C105)*ROW(FinalPrj!$B$3:$J$20))-ROW(FinalPrj!$B$3:$J$20)+3,2))</f>
        <v>#VALUE!</v>
      </c>
      <c r="N105" s="24">
        <f t="shared" ca="1" si="3"/>
        <v>4.9000000000000004</v>
      </c>
    </row>
    <row r="106" spans="2:14" s="21" customFormat="1" x14ac:dyDescent="0.3">
      <c r="B106" s="15">
        <v>97</v>
      </c>
      <c r="C106" s="64">
        <v>2001040188</v>
      </c>
      <c r="D106" s="65" t="s">
        <v>326</v>
      </c>
      <c r="E106" s="66" t="s">
        <v>194</v>
      </c>
      <c r="F106" s="18">
        <v>7</v>
      </c>
      <c r="G106" s="18">
        <v>8</v>
      </c>
      <c r="H106" s="18"/>
      <c r="I106" s="18"/>
      <c r="J106" s="42"/>
      <c r="K106" s="24">
        <f t="shared" si="2"/>
        <v>2</v>
      </c>
      <c r="L106" s="20">
        <f ca="1">INDIRECT("Seminar!" &amp; ADDRESS(SUMPRODUCT((Seminar!$C$3:$J$200=C106)*ROW(Seminar!$C$3:$J$200))-ROW(Seminar!$C$3:$J$200)+3,3))</f>
        <v>5.9</v>
      </c>
      <c r="M106" s="20" t="e">
        <f ca="1">INDIRECT("FinalPrj!" &amp; ADDRESS(SUMPRODUCT((FinalPrj!$B$3:$J$20=C106)*ROW(FinalPrj!$B$3:$J$20))-ROW(FinalPrj!$B$3:$J$20)+3,2))</f>
        <v>#VALUE!</v>
      </c>
      <c r="N106" s="24">
        <f t="shared" ca="1" si="3"/>
        <v>4.5</v>
      </c>
    </row>
    <row r="107" spans="2:14" s="21" customFormat="1" x14ac:dyDescent="0.3">
      <c r="B107" s="15">
        <v>98</v>
      </c>
      <c r="C107" s="64">
        <v>2001040207</v>
      </c>
      <c r="D107" s="65" t="s">
        <v>328</v>
      </c>
      <c r="E107" s="66" t="s">
        <v>151</v>
      </c>
      <c r="F107" s="18"/>
      <c r="G107" s="18">
        <v>8</v>
      </c>
      <c r="H107" s="18">
        <v>8</v>
      </c>
      <c r="I107" s="18">
        <v>8</v>
      </c>
      <c r="J107" s="42">
        <v>8</v>
      </c>
      <c r="K107" s="24">
        <f t="shared" si="2"/>
        <v>8</v>
      </c>
      <c r="L107" s="20">
        <f ca="1">INDIRECT("Seminar!" &amp; ADDRESS(SUMPRODUCT((Seminar!$C$3:$J$200=C107)*ROW(Seminar!$C$3:$J$200))-ROW(Seminar!$C$3:$J$200)+3,3))</f>
        <v>5.8</v>
      </c>
      <c r="M107" s="20" t="e">
        <f ca="1">INDIRECT("FinalPrj!" &amp; ADDRESS(SUMPRODUCT((FinalPrj!$B$3:$J$20=C107)*ROW(FinalPrj!$B$3:$J$20))-ROW(FinalPrj!$B$3:$J$20)+3,2))</f>
        <v>#VALUE!</v>
      </c>
      <c r="N107" s="24">
        <f t="shared" ca="1" si="3"/>
        <v>4.4000000000000004</v>
      </c>
    </row>
    <row r="108" spans="2:14" s="21" customFormat="1" x14ac:dyDescent="0.3">
      <c r="B108" s="15">
        <v>99</v>
      </c>
      <c r="C108" s="64">
        <v>2001040212</v>
      </c>
      <c r="D108" s="65" t="s">
        <v>330</v>
      </c>
      <c r="E108" s="66" t="s">
        <v>156</v>
      </c>
      <c r="F108" s="18"/>
      <c r="G108" s="18">
        <v>7</v>
      </c>
      <c r="H108" s="18"/>
      <c r="I108" s="18"/>
      <c r="J108" s="42"/>
      <c r="K108" s="24">
        <f t="shared" si="2"/>
        <v>1.8</v>
      </c>
      <c r="L108" s="20">
        <f ca="1">INDIRECT("Seminar!" &amp; ADDRESS(SUMPRODUCT((Seminar!$C$3:$J$200=C108)*ROW(Seminar!$C$3:$J$200))-ROW(Seminar!$C$3:$J$200)+3,3))</f>
        <v>5.8</v>
      </c>
      <c r="M108" s="20" t="e">
        <f ca="1">INDIRECT("FinalPrj!" &amp; ADDRESS(SUMPRODUCT((FinalPrj!$B$3:$J$20=C108)*ROW(FinalPrj!$B$3:$J$20))-ROW(FinalPrj!$B$3:$J$20)+3,2))</f>
        <v>#VALUE!</v>
      </c>
      <c r="N108" s="24">
        <f t="shared" ca="1" si="3"/>
        <v>4.4000000000000004</v>
      </c>
    </row>
    <row r="109" spans="2:14" s="21" customFormat="1" x14ac:dyDescent="0.3">
      <c r="B109" s="15">
        <v>100</v>
      </c>
      <c r="C109" s="64">
        <v>2001040214</v>
      </c>
      <c r="D109" s="65" t="s">
        <v>332</v>
      </c>
      <c r="E109" s="66" t="s">
        <v>183</v>
      </c>
      <c r="F109" s="18"/>
      <c r="G109" s="18"/>
      <c r="H109" s="18"/>
      <c r="I109" s="18"/>
      <c r="J109" s="42"/>
      <c r="K109" s="24">
        <f t="shared" si="2"/>
        <v>0</v>
      </c>
      <c r="L109" s="20" t="e">
        <f ca="1">INDIRECT("Seminar!" &amp; ADDRESS(SUMPRODUCT((Seminar!$C$3:$J$200=C109)*ROW(Seminar!$C$3:$J$200))-ROW(Seminar!$C$3:$J$200)+3,3))</f>
        <v>#VALUE!</v>
      </c>
      <c r="M109" s="20" t="e">
        <f ca="1">INDIRECT("FinalPrj!" &amp; ADDRESS(SUMPRODUCT((FinalPrj!$B$3:$J$20=C109)*ROW(FinalPrj!$B$3:$J$20))-ROW(FinalPrj!$B$3:$J$20)+3,2))</f>
        <v>#VALUE!</v>
      </c>
      <c r="N109" s="24">
        <f t="shared" ca="1" si="3"/>
        <v>0</v>
      </c>
    </row>
    <row r="110" spans="2:14" s="21" customFormat="1" x14ac:dyDescent="0.3">
      <c r="B110" s="15">
        <v>101</v>
      </c>
      <c r="C110" s="64">
        <v>2001040216</v>
      </c>
      <c r="D110" s="65" t="s">
        <v>334</v>
      </c>
      <c r="E110" s="66" t="s">
        <v>183</v>
      </c>
      <c r="F110" s="18"/>
      <c r="G110" s="18"/>
      <c r="H110" s="18"/>
      <c r="I110" s="18"/>
      <c r="J110" s="42"/>
      <c r="K110" s="24">
        <f t="shared" si="2"/>
        <v>0</v>
      </c>
      <c r="L110" s="20" t="e">
        <f ca="1">INDIRECT("Seminar!" &amp; ADDRESS(SUMPRODUCT((Seminar!$C$3:$J$200=C110)*ROW(Seminar!$C$3:$J$200))-ROW(Seminar!$C$3:$J$200)+3,3))</f>
        <v>#VALUE!</v>
      </c>
      <c r="M110" s="20" t="e">
        <f ca="1">INDIRECT("FinalPrj!" &amp; ADDRESS(SUMPRODUCT((FinalPrj!$B$3:$J$20=C110)*ROW(FinalPrj!$B$3:$J$20))-ROW(FinalPrj!$B$3:$J$20)+3,2))</f>
        <v>#VALUE!</v>
      </c>
      <c r="N110" s="24">
        <f t="shared" ca="1" si="3"/>
        <v>0</v>
      </c>
    </row>
    <row r="111" spans="2:14" s="21" customFormat="1" x14ac:dyDescent="0.3">
      <c r="B111" s="15">
        <v>102</v>
      </c>
      <c r="C111" s="64">
        <v>2001040230</v>
      </c>
      <c r="D111" s="65" t="s">
        <v>336</v>
      </c>
      <c r="E111" s="66" t="s">
        <v>183</v>
      </c>
      <c r="F111" s="18"/>
      <c r="G111" s="18">
        <v>7</v>
      </c>
      <c r="H111" s="18"/>
      <c r="I111" s="18"/>
      <c r="J111" s="42"/>
      <c r="K111" s="24">
        <f t="shared" si="2"/>
        <v>1.8</v>
      </c>
      <c r="L111" s="20">
        <f ca="1">INDIRECT("Seminar!" &amp; ADDRESS(SUMPRODUCT((Seminar!$C$3:$J$200=C111)*ROW(Seminar!$C$3:$J$200))-ROW(Seminar!$C$3:$J$200)+3,3))</f>
        <v>5.9</v>
      </c>
      <c r="M111" s="20" t="e">
        <f ca="1">INDIRECT("FinalPrj!" &amp; ADDRESS(SUMPRODUCT((FinalPrj!$B$3:$J$20=C111)*ROW(FinalPrj!$B$3:$J$20))-ROW(FinalPrj!$B$3:$J$20)+3,2))</f>
        <v>#VALUE!</v>
      </c>
      <c r="N111" s="24">
        <f t="shared" ca="1" si="3"/>
        <v>4.5</v>
      </c>
    </row>
    <row r="112" spans="2:14" s="21" customFormat="1" x14ac:dyDescent="0.3">
      <c r="B112" s="15">
        <v>103</v>
      </c>
      <c r="C112" s="64">
        <v>2101040039</v>
      </c>
      <c r="D112" s="65" t="s">
        <v>338</v>
      </c>
      <c r="E112" s="66" t="s">
        <v>339</v>
      </c>
      <c r="F112" s="18">
        <v>6</v>
      </c>
      <c r="G112" s="18">
        <v>8</v>
      </c>
      <c r="H112" s="18">
        <v>9</v>
      </c>
      <c r="I112" s="18">
        <v>8</v>
      </c>
      <c r="J112" s="42">
        <v>8</v>
      </c>
      <c r="K112" s="24">
        <f t="shared" si="2"/>
        <v>8.3000000000000007</v>
      </c>
      <c r="L112" s="20">
        <f ca="1">INDIRECT("Seminar!" &amp; ADDRESS(SUMPRODUCT((Seminar!$C$3:$J$200=C112)*ROW(Seminar!$C$3:$J$200))-ROW(Seminar!$C$3:$J$200)+3,3))</f>
        <v>6.6</v>
      </c>
      <c r="M112" s="20" t="e">
        <f ca="1">INDIRECT("FinalPrj!" &amp; ADDRESS(SUMPRODUCT((FinalPrj!$B$3:$J$20=C112)*ROW(FinalPrj!$B$3:$J$20))-ROW(FinalPrj!$B$3:$J$20)+3,2))</f>
        <v>#VALUE!</v>
      </c>
      <c r="N112" s="24">
        <f t="shared" ca="1" si="3"/>
        <v>4.8</v>
      </c>
    </row>
    <row r="113" spans="2:14" s="21" customFormat="1" x14ac:dyDescent="0.3">
      <c r="B113" s="15">
        <v>104</v>
      </c>
      <c r="C113" s="64">
        <v>2101040066</v>
      </c>
      <c r="D113" s="65" t="s">
        <v>341</v>
      </c>
      <c r="E113" s="66" t="s">
        <v>342</v>
      </c>
      <c r="F113" s="18">
        <v>10</v>
      </c>
      <c r="G113" s="18">
        <v>9</v>
      </c>
      <c r="H113" s="18">
        <v>9</v>
      </c>
      <c r="I113" s="18">
        <v>8</v>
      </c>
      <c r="J113" s="42"/>
      <c r="K113" s="24">
        <f t="shared" si="2"/>
        <v>6.5</v>
      </c>
      <c r="L113" s="20">
        <f ca="1">INDIRECT("Seminar!" &amp; ADDRESS(SUMPRODUCT((Seminar!$C$3:$J$200=C113)*ROW(Seminar!$C$3:$J$200))-ROW(Seminar!$C$3:$J$200)+3,3))</f>
        <v>6.6</v>
      </c>
      <c r="M113" s="20" t="e">
        <f ca="1">INDIRECT("FinalPrj!" &amp; ADDRESS(SUMPRODUCT((FinalPrj!$B$3:$J$20=C113)*ROW(FinalPrj!$B$3:$J$20))-ROW(FinalPrj!$B$3:$J$20)+3,2))</f>
        <v>#VALUE!</v>
      </c>
      <c r="N113" s="24">
        <f t="shared" ca="1" si="3"/>
        <v>4.8</v>
      </c>
    </row>
    <row r="114" spans="2:14" s="21" customFormat="1" x14ac:dyDescent="0.3">
      <c r="B114" s="15">
        <v>105</v>
      </c>
      <c r="C114" s="64">
        <v>2101040127</v>
      </c>
      <c r="D114" s="65" t="s">
        <v>344</v>
      </c>
      <c r="E114" s="66" t="s">
        <v>339</v>
      </c>
      <c r="F114" s="18">
        <v>9</v>
      </c>
      <c r="G114" s="18">
        <v>9</v>
      </c>
      <c r="H114" s="18">
        <v>9</v>
      </c>
      <c r="I114" s="18">
        <v>8</v>
      </c>
      <c r="J114" s="42">
        <v>9</v>
      </c>
      <c r="K114" s="24">
        <f t="shared" si="2"/>
        <v>8.8000000000000007</v>
      </c>
      <c r="L114" s="20">
        <f ca="1">INDIRECT("Seminar!" &amp; ADDRESS(SUMPRODUCT((Seminar!$C$3:$J$200=C114)*ROW(Seminar!$C$3:$J$200))-ROW(Seminar!$C$3:$J$200)+3,3))</f>
        <v>6.6</v>
      </c>
      <c r="M114" s="20" t="e">
        <f ca="1">INDIRECT("FinalPrj!" &amp; ADDRESS(SUMPRODUCT((FinalPrj!$B$3:$J$20=C114)*ROW(FinalPrj!$B$3:$J$20))-ROW(FinalPrj!$B$3:$J$20)+3,2))</f>
        <v>#VALUE!</v>
      </c>
      <c r="N114" s="24">
        <f t="shared" ca="1" si="3"/>
        <v>4.8</v>
      </c>
    </row>
    <row r="115" spans="2:14" s="21" customFormat="1" x14ac:dyDescent="0.3">
      <c r="B115" s="15"/>
      <c r="C115" s="16"/>
      <c r="D115" s="31"/>
      <c r="E115" s="32"/>
      <c r="F115" s="32"/>
      <c r="G115" s="18"/>
      <c r="H115" s="18"/>
      <c r="I115" s="18"/>
      <c r="J115" s="18"/>
      <c r="K115" s="18"/>
      <c r="L115" s="20"/>
      <c r="M115" s="20"/>
      <c r="N115" s="20"/>
    </row>
    <row r="116" spans="2:14" s="21" customFormat="1" x14ac:dyDescent="0.3">
      <c r="B116" s="15"/>
      <c r="C116" s="16"/>
      <c r="D116" s="17"/>
      <c r="E116" s="18"/>
      <c r="F116" s="18"/>
      <c r="G116" s="18"/>
      <c r="H116" s="18"/>
      <c r="I116" s="18"/>
      <c r="J116" s="18"/>
      <c r="K116" s="18"/>
      <c r="L116" s="20"/>
      <c r="M116" s="20"/>
      <c r="N116" s="20"/>
    </row>
    <row r="117" spans="2:14" ht="13.8" thickBot="1" x14ac:dyDescent="0.3">
      <c r="B117" s="6"/>
      <c r="C117" s="7"/>
      <c r="D117" s="8"/>
      <c r="E117" s="9"/>
      <c r="F117" s="9"/>
      <c r="G117" s="9"/>
      <c r="H117" s="9"/>
      <c r="I117" s="9"/>
      <c r="J117" s="9"/>
      <c r="K117" s="9"/>
      <c r="L117" s="10"/>
      <c r="M117" s="10"/>
      <c r="N117" s="10"/>
    </row>
    <row r="119" spans="2:14" x14ac:dyDescent="0.25">
      <c r="I119" s="109" t="s">
        <v>26</v>
      </c>
      <c r="J119" s="109"/>
      <c r="K119" s="109"/>
      <c r="L119" s="109"/>
      <c r="M119" s="26"/>
      <c r="N119" s="1"/>
    </row>
    <row r="121" spans="2:14" s="13" customFormat="1" ht="15" customHeight="1" x14ac:dyDescent="0.3">
      <c r="B121" s="114" t="s">
        <v>14</v>
      </c>
      <c r="C121" s="114"/>
      <c r="D121" s="114" t="s">
        <v>15</v>
      </c>
      <c r="E121" s="114"/>
      <c r="F121" s="14"/>
      <c r="G121" s="14"/>
      <c r="H121" s="14"/>
      <c r="I121" s="114" t="s">
        <v>16</v>
      </c>
      <c r="J121" s="114"/>
      <c r="K121" s="114"/>
      <c r="L121" s="114"/>
      <c r="M121" s="14"/>
    </row>
    <row r="122" spans="2:14" s="13" customFormat="1" x14ac:dyDescent="0.3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 spans="2:14" s="13" customFormat="1" x14ac:dyDescent="0.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5" spans="2:14" ht="15" customHeight="1" x14ac:dyDescent="0.25">
      <c r="B125" s="107"/>
      <c r="C125" s="108"/>
      <c r="D125" s="107"/>
      <c r="E125" s="108"/>
      <c r="F125" s="12"/>
      <c r="G125" s="12"/>
      <c r="H125" s="12"/>
      <c r="I125" s="107" t="s">
        <v>17</v>
      </c>
      <c r="J125" s="107"/>
      <c r="K125" s="107"/>
      <c r="L125" s="107"/>
      <c r="M125" s="27"/>
      <c r="N125" s="1"/>
    </row>
  </sheetData>
  <mergeCells count="14">
    <mergeCell ref="B125:C125"/>
    <mergeCell ref="D125:E125"/>
    <mergeCell ref="I125:L125"/>
    <mergeCell ref="C2:D2"/>
    <mergeCell ref="E2:L2"/>
    <mergeCell ref="C3:D3"/>
    <mergeCell ref="E3:L3"/>
    <mergeCell ref="B5:N5"/>
    <mergeCell ref="B6:N6"/>
    <mergeCell ref="B7:N7"/>
    <mergeCell ref="I119:L119"/>
    <mergeCell ref="B121:C121"/>
    <mergeCell ref="D121:E121"/>
    <mergeCell ref="I121:L12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4"/>
  <sheetViews>
    <sheetView workbookViewId="0">
      <selection activeCell="D27" sqref="D27"/>
    </sheetView>
  </sheetViews>
  <sheetFormatPr defaultRowHeight="14.4" x14ac:dyDescent="0.3"/>
  <cols>
    <col min="1" max="1" width="13.33203125" bestFit="1" customWidth="1"/>
    <col min="2" max="2" width="6.33203125" style="39" customWidth="1"/>
    <col min="3" max="7" width="11" style="40" bestFit="1" customWidth="1"/>
    <col min="8" max="9" width="11" style="40" hidden="1" customWidth="1"/>
    <col min="10" max="10" width="9.33203125" style="39" customWidth="1"/>
    <col min="11" max="11" width="9.44140625" style="39" customWidth="1"/>
    <col min="12" max="12" width="9.6640625" style="39" customWidth="1"/>
    <col min="13" max="13" width="11.88671875" style="39" customWidth="1"/>
    <col min="14" max="14" width="7.44140625" style="39" customWidth="1"/>
    <col min="15" max="15" width="7" style="39" customWidth="1"/>
    <col min="16" max="16" width="12.109375" style="39" customWidth="1"/>
    <col min="17" max="17" width="9.21875" style="39" customWidth="1"/>
    <col min="18" max="18" width="8.88671875" style="39" customWidth="1"/>
    <col min="19" max="19" width="8.5546875" style="39" customWidth="1"/>
    <col min="20" max="20" width="7.88671875" style="39" customWidth="1"/>
    <col min="21" max="21" width="8.88671875" style="39"/>
    <col min="22" max="22" width="13.33203125" style="39" customWidth="1"/>
  </cols>
  <sheetData>
    <row r="1" spans="1:22" s="37" customFormat="1" ht="41.4" customHeight="1" x14ac:dyDescent="0.3">
      <c r="A1" s="38" t="s">
        <v>28</v>
      </c>
      <c r="B1" s="38" t="s">
        <v>29</v>
      </c>
      <c r="C1" s="118" t="s">
        <v>33</v>
      </c>
      <c r="D1" s="119"/>
      <c r="E1" s="119"/>
      <c r="F1" s="119"/>
      <c r="G1" s="119"/>
      <c r="H1" s="119"/>
      <c r="I1" s="120"/>
      <c r="J1" s="38" t="s">
        <v>77</v>
      </c>
      <c r="K1" s="38" t="s">
        <v>78</v>
      </c>
      <c r="L1" s="38" t="s">
        <v>79</v>
      </c>
      <c r="M1" s="38" t="s">
        <v>80</v>
      </c>
      <c r="N1" s="38" t="s">
        <v>34</v>
      </c>
      <c r="O1" s="38" t="s">
        <v>81</v>
      </c>
      <c r="P1" s="38" t="s">
        <v>35</v>
      </c>
      <c r="Q1" s="38" t="s">
        <v>36</v>
      </c>
      <c r="R1" s="38" t="s">
        <v>37</v>
      </c>
      <c r="S1" s="38" t="s">
        <v>82</v>
      </c>
      <c r="T1" s="38" t="s">
        <v>83</v>
      </c>
      <c r="U1" s="38" t="s">
        <v>38</v>
      </c>
      <c r="V1" s="38" t="s">
        <v>84</v>
      </c>
    </row>
    <row r="2" spans="1:22" x14ac:dyDescent="0.3">
      <c r="B2" s="62">
        <f>ROUND((J2*5+K2*5+L2*5+M2*5+N2*10+O2*10+P2*10+Q2*10+R2*10+S2*15+T2*15)*U2/100+V2,1)</f>
        <v>0</v>
      </c>
      <c r="U2" s="41"/>
    </row>
    <row r="3" spans="1:22" x14ac:dyDescent="0.3">
      <c r="B3" s="62">
        <f t="shared" ref="B3:B66" si="0">ROUND((J3*5+K3*5+L3*5+M3*5+N3*10+O3*10+P3*10+Q3*10+R3*10+S3*15+T3*15)*U3/100+V3,1)</f>
        <v>0</v>
      </c>
      <c r="U3" s="41"/>
    </row>
    <row r="4" spans="1:22" x14ac:dyDescent="0.3">
      <c r="B4" s="62">
        <f t="shared" si="0"/>
        <v>0</v>
      </c>
      <c r="U4" s="41"/>
    </row>
    <row r="5" spans="1:22" x14ac:dyDescent="0.3">
      <c r="B5" s="62">
        <f t="shared" si="0"/>
        <v>0</v>
      </c>
      <c r="U5" s="41"/>
    </row>
    <row r="6" spans="1:22" x14ac:dyDescent="0.3">
      <c r="B6" s="62">
        <f t="shared" si="0"/>
        <v>0</v>
      </c>
      <c r="U6" s="41"/>
    </row>
    <row r="7" spans="1:22" x14ac:dyDescent="0.3">
      <c r="A7" s="73"/>
      <c r="B7" s="62">
        <f t="shared" si="0"/>
        <v>0</v>
      </c>
      <c r="C7"/>
      <c r="D7"/>
      <c r="U7" s="41"/>
    </row>
    <row r="8" spans="1:22" x14ac:dyDescent="0.3">
      <c r="B8" s="62">
        <f t="shared" si="0"/>
        <v>0</v>
      </c>
      <c r="U8" s="41"/>
    </row>
    <row r="9" spans="1:22" x14ac:dyDescent="0.3">
      <c r="B9" s="62">
        <f t="shared" si="0"/>
        <v>0</v>
      </c>
      <c r="U9" s="41"/>
    </row>
    <row r="10" spans="1:22" x14ac:dyDescent="0.3">
      <c r="B10" s="62">
        <f t="shared" si="0"/>
        <v>0</v>
      </c>
      <c r="U10" s="41"/>
    </row>
    <row r="11" spans="1:22" x14ac:dyDescent="0.3">
      <c r="B11" s="62">
        <f t="shared" si="0"/>
        <v>0</v>
      </c>
      <c r="U11" s="41"/>
    </row>
    <row r="12" spans="1:22" x14ac:dyDescent="0.3">
      <c r="B12" s="62">
        <f t="shared" si="0"/>
        <v>0</v>
      </c>
      <c r="U12" s="41"/>
    </row>
    <row r="13" spans="1:22" x14ac:dyDescent="0.3">
      <c r="B13" s="62">
        <f t="shared" si="0"/>
        <v>0</v>
      </c>
      <c r="U13" s="41"/>
    </row>
    <row r="14" spans="1:22" x14ac:dyDescent="0.3">
      <c r="B14" s="62">
        <f t="shared" si="0"/>
        <v>0</v>
      </c>
      <c r="U14" s="41"/>
    </row>
    <row r="15" spans="1:22" x14ac:dyDescent="0.3">
      <c r="B15" s="62">
        <f t="shared" si="0"/>
        <v>0</v>
      </c>
      <c r="D15"/>
      <c r="U15" s="41"/>
    </row>
    <row r="16" spans="1:22" x14ac:dyDescent="0.3">
      <c r="B16" s="62">
        <f t="shared" si="0"/>
        <v>0</v>
      </c>
      <c r="U16" s="41"/>
    </row>
    <row r="17" spans="2:21" x14ac:dyDescent="0.3">
      <c r="B17" s="62">
        <f t="shared" si="0"/>
        <v>0</v>
      </c>
      <c r="U17" s="41"/>
    </row>
    <row r="18" spans="2:21" x14ac:dyDescent="0.3">
      <c r="B18" s="62">
        <f t="shared" si="0"/>
        <v>0</v>
      </c>
      <c r="U18" s="41"/>
    </row>
    <row r="19" spans="2:21" x14ac:dyDescent="0.3">
      <c r="B19" s="62">
        <f t="shared" si="0"/>
        <v>0</v>
      </c>
      <c r="U19" s="41"/>
    </row>
    <row r="20" spans="2:21" x14ac:dyDescent="0.3">
      <c r="B20" s="62">
        <f t="shared" si="0"/>
        <v>0</v>
      </c>
      <c r="U20" s="41"/>
    </row>
    <row r="21" spans="2:21" x14ac:dyDescent="0.3">
      <c r="B21" s="62">
        <f t="shared" si="0"/>
        <v>0</v>
      </c>
      <c r="E21"/>
      <c r="U21" s="41"/>
    </row>
    <row r="22" spans="2:21" x14ac:dyDescent="0.3">
      <c r="B22" s="62">
        <f t="shared" si="0"/>
        <v>0</v>
      </c>
      <c r="E22"/>
      <c r="U22" s="41"/>
    </row>
    <row r="23" spans="2:21" x14ac:dyDescent="0.3">
      <c r="B23" s="62">
        <f t="shared" si="0"/>
        <v>0</v>
      </c>
      <c r="U23" s="41"/>
    </row>
    <row r="24" spans="2:21" x14ac:dyDescent="0.3">
      <c r="B24" s="62">
        <f t="shared" si="0"/>
        <v>0</v>
      </c>
      <c r="U24" s="41"/>
    </row>
    <row r="25" spans="2:21" x14ac:dyDescent="0.3">
      <c r="B25" s="62">
        <f t="shared" si="0"/>
        <v>0</v>
      </c>
      <c r="U25" s="41"/>
    </row>
    <row r="26" spans="2:21" x14ac:dyDescent="0.3">
      <c r="B26" s="62">
        <f t="shared" si="0"/>
        <v>0</v>
      </c>
      <c r="U26" s="41"/>
    </row>
    <row r="27" spans="2:21" x14ac:dyDescent="0.3">
      <c r="B27" s="62">
        <f t="shared" si="0"/>
        <v>0</v>
      </c>
      <c r="U27" s="41"/>
    </row>
    <row r="28" spans="2:21" x14ac:dyDescent="0.3">
      <c r="B28" s="62">
        <f t="shared" si="0"/>
        <v>0</v>
      </c>
      <c r="U28" s="41"/>
    </row>
    <row r="29" spans="2:21" x14ac:dyDescent="0.3">
      <c r="B29" s="62">
        <f t="shared" si="0"/>
        <v>0</v>
      </c>
      <c r="U29" s="41"/>
    </row>
    <row r="30" spans="2:21" x14ac:dyDescent="0.3">
      <c r="B30" s="62">
        <f t="shared" si="0"/>
        <v>0</v>
      </c>
      <c r="U30" s="41"/>
    </row>
    <row r="31" spans="2:21" x14ac:dyDescent="0.3">
      <c r="B31" s="62">
        <f t="shared" si="0"/>
        <v>0</v>
      </c>
      <c r="U31" s="41"/>
    </row>
    <row r="32" spans="2:21" x14ac:dyDescent="0.3">
      <c r="B32" s="62">
        <f t="shared" si="0"/>
        <v>0</v>
      </c>
      <c r="U32" s="41"/>
    </row>
    <row r="33" spans="2:21" x14ac:dyDescent="0.3">
      <c r="B33" s="62">
        <f t="shared" si="0"/>
        <v>0</v>
      </c>
      <c r="U33" s="41"/>
    </row>
    <row r="34" spans="2:21" x14ac:dyDescent="0.3">
      <c r="B34" s="62">
        <f t="shared" si="0"/>
        <v>0</v>
      </c>
      <c r="U34" s="41"/>
    </row>
    <row r="35" spans="2:21" x14ac:dyDescent="0.3">
      <c r="B35" s="62">
        <f t="shared" si="0"/>
        <v>0</v>
      </c>
      <c r="U35" s="41"/>
    </row>
    <row r="36" spans="2:21" x14ac:dyDescent="0.3">
      <c r="B36" s="62">
        <f t="shared" si="0"/>
        <v>0</v>
      </c>
      <c r="U36" s="41"/>
    </row>
    <row r="37" spans="2:21" x14ac:dyDescent="0.3">
      <c r="B37" s="62">
        <f t="shared" si="0"/>
        <v>0</v>
      </c>
      <c r="U37" s="41"/>
    </row>
    <row r="38" spans="2:21" x14ac:dyDescent="0.3">
      <c r="B38" s="62">
        <f t="shared" si="0"/>
        <v>0</v>
      </c>
      <c r="U38" s="41"/>
    </row>
    <row r="39" spans="2:21" x14ac:dyDescent="0.3">
      <c r="B39" s="62">
        <f t="shared" si="0"/>
        <v>0</v>
      </c>
      <c r="U39" s="41"/>
    </row>
    <row r="40" spans="2:21" x14ac:dyDescent="0.3">
      <c r="B40" s="62">
        <f t="shared" si="0"/>
        <v>0</v>
      </c>
      <c r="U40" s="41"/>
    </row>
    <row r="41" spans="2:21" x14ac:dyDescent="0.3">
      <c r="B41" s="62">
        <f t="shared" si="0"/>
        <v>0</v>
      </c>
      <c r="U41" s="41"/>
    </row>
    <row r="42" spans="2:21" x14ac:dyDescent="0.3">
      <c r="B42" s="62">
        <f t="shared" si="0"/>
        <v>0</v>
      </c>
      <c r="U42" s="41"/>
    </row>
    <row r="43" spans="2:21" x14ac:dyDescent="0.3">
      <c r="B43" s="62">
        <f t="shared" si="0"/>
        <v>0</v>
      </c>
      <c r="U43" s="41"/>
    </row>
    <row r="44" spans="2:21" x14ac:dyDescent="0.3">
      <c r="B44" s="62">
        <f t="shared" si="0"/>
        <v>0</v>
      </c>
      <c r="U44" s="41"/>
    </row>
    <row r="45" spans="2:21" x14ac:dyDescent="0.3">
      <c r="B45" s="62">
        <f t="shared" si="0"/>
        <v>0</v>
      </c>
      <c r="U45" s="41"/>
    </row>
    <row r="46" spans="2:21" x14ac:dyDescent="0.3">
      <c r="B46" s="62">
        <f t="shared" si="0"/>
        <v>0</v>
      </c>
      <c r="U46" s="41"/>
    </row>
    <row r="47" spans="2:21" x14ac:dyDescent="0.3">
      <c r="B47" s="62">
        <f t="shared" si="0"/>
        <v>0</v>
      </c>
      <c r="C47"/>
      <c r="D47"/>
      <c r="E47"/>
      <c r="U47" s="41"/>
    </row>
    <row r="48" spans="2:21" x14ac:dyDescent="0.3">
      <c r="B48" s="62">
        <f t="shared" si="0"/>
        <v>0</v>
      </c>
      <c r="C48"/>
      <c r="D48"/>
      <c r="U48" s="41"/>
    </row>
    <row r="49" spans="2:21" x14ac:dyDescent="0.3">
      <c r="B49" s="62">
        <f t="shared" si="0"/>
        <v>0</v>
      </c>
      <c r="U49" s="41"/>
    </row>
    <row r="50" spans="2:21" x14ac:dyDescent="0.3">
      <c r="B50" s="62">
        <f t="shared" si="0"/>
        <v>0</v>
      </c>
      <c r="U50" s="41"/>
    </row>
    <row r="51" spans="2:21" x14ac:dyDescent="0.3">
      <c r="B51" s="62">
        <f t="shared" si="0"/>
        <v>0</v>
      </c>
      <c r="U51" s="41"/>
    </row>
    <row r="52" spans="2:21" x14ac:dyDescent="0.3">
      <c r="B52" s="62">
        <f t="shared" si="0"/>
        <v>0</v>
      </c>
      <c r="U52" s="41"/>
    </row>
    <row r="53" spans="2:21" x14ac:dyDescent="0.3">
      <c r="B53" s="62">
        <f t="shared" si="0"/>
        <v>0</v>
      </c>
      <c r="U53" s="41"/>
    </row>
    <row r="54" spans="2:21" x14ac:dyDescent="0.3">
      <c r="B54" s="62">
        <f t="shared" si="0"/>
        <v>0</v>
      </c>
      <c r="U54" s="41"/>
    </row>
    <row r="55" spans="2:21" x14ac:dyDescent="0.3">
      <c r="B55" s="62">
        <f t="shared" si="0"/>
        <v>0</v>
      </c>
      <c r="C55" s="74"/>
      <c r="D55" s="74"/>
      <c r="E55" s="74"/>
      <c r="F55" s="74"/>
      <c r="G55" s="74"/>
      <c r="H55" s="74"/>
      <c r="I55" s="74"/>
      <c r="U55" s="41"/>
    </row>
    <row r="56" spans="2:21" x14ac:dyDescent="0.3">
      <c r="B56" s="62">
        <f t="shared" si="0"/>
        <v>0</v>
      </c>
      <c r="C56" s="74"/>
      <c r="D56" s="74"/>
      <c r="E56" s="74"/>
      <c r="F56" s="74"/>
      <c r="G56" s="74"/>
      <c r="U56" s="41"/>
    </row>
    <row r="57" spans="2:21" x14ac:dyDescent="0.3">
      <c r="B57" s="62">
        <f t="shared" si="0"/>
        <v>0</v>
      </c>
      <c r="U57" s="41"/>
    </row>
    <row r="58" spans="2:21" x14ac:dyDescent="0.3">
      <c r="B58" s="62">
        <f t="shared" si="0"/>
        <v>0</v>
      </c>
      <c r="U58" s="41"/>
    </row>
    <row r="59" spans="2:21" x14ac:dyDescent="0.3">
      <c r="B59" s="62">
        <f t="shared" si="0"/>
        <v>0</v>
      </c>
      <c r="U59" s="41"/>
    </row>
    <row r="60" spans="2:21" x14ac:dyDescent="0.3">
      <c r="B60" s="62">
        <f t="shared" si="0"/>
        <v>0</v>
      </c>
      <c r="U60" s="41"/>
    </row>
    <row r="61" spans="2:21" x14ac:dyDescent="0.3">
      <c r="B61" s="62">
        <f t="shared" si="0"/>
        <v>0</v>
      </c>
      <c r="U61" s="41"/>
    </row>
    <row r="62" spans="2:21" x14ac:dyDescent="0.3">
      <c r="B62" s="62">
        <f t="shared" si="0"/>
        <v>0</v>
      </c>
      <c r="U62" s="41"/>
    </row>
    <row r="63" spans="2:21" x14ac:dyDescent="0.3">
      <c r="B63" s="62">
        <f t="shared" si="0"/>
        <v>0</v>
      </c>
      <c r="U63" s="41"/>
    </row>
    <row r="64" spans="2:21" x14ac:dyDescent="0.3">
      <c r="B64" s="62">
        <f t="shared" si="0"/>
        <v>0</v>
      </c>
      <c r="U64" s="41"/>
    </row>
    <row r="65" spans="2:21" x14ac:dyDescent="0.3">
      <c r="B65" s="62">
        <f t="shared" si="0"/>
        <v>0</v>
      </c>
      <c r="U65" s="41"/>
    </row>
    <row r="66" spans="2:21" x14ac:dyDescent="0.3">
      <c r="B66" s="62">
        <f t="shared" si="0"/>
        <v>0</v>
      </c>
      <c r="U66" s="41"/>
    </row>
    <row r="67" spans="2:21" x14ac:dyDescent="0.3">
      <c r="B67" s="62">
        <f t="shared" ref="B67:B104" si="1">ROUND((J67*5+K67*5+L67*5+M67*5+N67*10+O67*10+P67*10+Q67*10+R67*10+S67*15+T67*15)*U67/100+V67,1)</f>
        <v>0</v>
      </c>
      <c r="U67" s="41"/>
    </row>
    <row r="68" spans="2:21" x14ac:dyDescent="0.3">
      <c r="B68" s="62">
        <f t="shared" si="1"/>
        <v>0</v>
      </c>
      <c r="U68" s="41"/>
    </row>
    <row r="69" spans="2:21" x14ac:dyDescent="0.3">
      <c r="B69" s="62">
        <f t="shared" si="1"/>
        <v>0</v>
      </c>
      <c r="U69" s="41"/>
    </row>
    <row r="70" spans="2:21" x14ac:dyDescent="0.3">
      <c r="B70" s="62">
        <f t="shared" si="1"/>
        <v>0</v>
      </c>
      <c r="U70" s="41"/>
    </row>
    <row r="71" spans="2:21" x14ac:dyDescent="0.3">
      <c r="B71" s="62">
        <f t="shared" si="1"/>
        <v>0</v>
      </c>
      <c r="U71" s="41"/>
    </row>
    <row r="72" spans="2:21" x14ac:dyDescent="0.3">
      <c r="B72" s="62">
        <f t="shared" si="1"/>
        <v>0</v>
      </c>
      <c r="U72" s="41"/>
    </row>
    <row r="73" spans="2:21" x14ac:dyDescent="0.3">
      <c r="B73" s="62">
        <f t="shared" si="1"/>
        <v>0</v>
      </c>
      <c r="U73" s="41"/>
    </row>
    <row r="74" spans="2:21" x14ac:dyDescent="0.3">
      <c r="B74" s="62">
        <f t="shared" si="1"/>
        <v>0</v>
      </c>
      <c r="U74" s="41"/>
    </row>
    <row r="75" spans="2:21" x14ac:dyDescent="0.3">
      <c r="B75" s="62">
        <f t="shared" si="1"/>
        <v>0</v>
      </c>
      <c r="U75" s="41"/>
    </row>
    <row r="76" spans="2:21" x14ac:dyDescent="0.3">
      <c r="B76" s="62">
        <f t="shared" si="1"/>
        <v>0</v>
      </c>
      <c r="U76" s="41"/>
    </row>
    <row r="77" spans="2:21" x14ac:dyDescent="0.3">
      <c r="B77" s="62">
        <f t="shared" si="1"/>
        <v>0</v>
      </c>
      <c r="U77" s="41"/>
    </row>
    <row r="78" spans="2:21" x14ac:dyDescent="0.3">
      <c r="B78" s="62">
        <f t="shared" si="1"/>
        <v>0</v>
      </c>
      <c r="U78" s="41"/>
    </row>
    <row r="79" spans="2:21" x14ac:dyDescent="0.3">
      <c r="B79" s="62">
        <f t="shared" si="1"/>
        <v>0</v>
      </c>
      <c r="U79" s="41"/>
    </row>
    <row r="80" spans="2:21" x14ac:dyDescent="0.3">
      <c r="B80" s="62">
        <f t="shared" si="1"/>
        <v>0</v>
      </c>
      <c r="U80" s="41"/>
    </row>
    <row r="81" spans="2:21" x14ac:dyDescent="0.3">
      <c r="B81" s="62">
        <f t="shared" si="1"/>
        <v>0</v>
      </c>
      <c r="U81" s="41"/>
    </row>
    <row r="82" spans="2:21" x14ac:dyDescent="0.3">
      <c r="B82" s="62">
        <f t="shared" si="1"/>
        <v>0</v>
      </c>
      <c r="U82" s="41"/>
    </row>
    <row r="83" spans="2:21" x14ac:dyDescent="0.3">
      <c r="B83" s="62">
        <f t="shared" si="1"/>
        <v>0</v>
      </c>
      <c r="U83" s="41"/>
    </row>
    <row r="84" spans="2:21" x14ac:dyDescent="0.3">
      <c r="B84" s="62">
        <f t="shared" si="1"/>
        <v>0</v>
      </c>
      <c r="U84" s="41"/>
    </row>
    <row r="85" spans="2:21" x14ac:dyDescent="0.3">
      <c r="B85" s="62">
        <f t="shared" si="1"/>
        <v>0</v>
      </c>
      <c r="U85" s="41"/>
    </row>
    <row r="86" spans="2:21" x14ac:dyDescent="0.3">
      <c r="B86" s="62">
        <f t="shared" si="1"/>
        <v>0</v>
      </c>
      <c r="U86" s="41"/>
    </row>
    <row r="87" spans="2:21" x14ac:dyDescent="0.3">
      <c r="B87" s="62">
        <f t="shared" si="1"/>
        <v>0</v>
      </c>
      <c r="U87" s="41"/>
    </row>
    <row r="88" spans="2:21" x14ac:dyDescent="0.3">
      <c r="B88" s="62">
        <f t="shared" si="1"/>
        <v>0</v>
      </c>
      <c r="U88" s="41"/>
    </row>
    <row r="89" spans="2:21" x14ac:dyDescent="0.3">
      <c r="B89" s="62">
        <f t="shared" si="1"/>
        <v>0</v>
      </c>
      <c r="U89" s="41"/>
    </row>
    <row r="90" spans="2:21" x14ac:dyDescent="0.3">
      <c r="B90" s="62">
        <f t="shared" si="1"/>
        <v>0</v>
      </c>
      <c r="U90" s="41"/>
    </row>
    <row r="91" spans="2:21" x14ac:dyDescent="0.3">
      <c r="B91" s="62">
        <f t="shared" si="1"/>
        <v>0</v>
      </c>
      <c r="U91" s="41"/>
    </row>
    <row r="92" spans="2:21" x14ac:dyDescent="0.3">
      <c r="B92" s="62">
        <f t="shared" si="1"/>
        <v>0</v>
      </c>
      <c r="U92" s="41"/>
    </row>
    <row r="93" spans="2:21" x14ac:dyDescent="0.3">
      <c r="B93" s="62">
        <f t="shared" si="1"/>
        <v>0</v>
      </c>
      <c r="U93" s="41"/>
    </row>
    <row r="94" spans="2:21" x14ac:dyDescent="0.3">
      <c r="B94" s="62">
        <f t="shared" si="1"/>
        <v>0</v>
      </c>
      <c r="U94" s="41"/>
    </row>
    <row r="95" spans="2:21" x14ac:dyDescent="0.3">
      <c r="B95" s="62">
        <f t="shared" si="1"/>
        <v>0</v>
      </c>
      <c r="U95" s="41"/>
    </row>
    <row r="96" spans="2:21" x14ac:dyDescent="0.3">
      <c r="B96" s="62">
        <f t="shared" si="1"/>
        <v>0</v>
      </c>
      <c r="U96" s="41"/>
    </row>
    <row r="97" spans="2:21" x14ac:dyDescent="0.3">
      <c r="B97" s="62">
        <f t="shared" si="1"/>
        <v>0</v>
      </c>
      <c r="U97" s="41"/>
    </row>
    <row r="98" spans="2:21" x14ac:dyDescent="0.3">
      <c r="B98" s="62">
        <f t="shared" si="1"/>
        <v>0</v>
      </c>
      <c r="U98" s="41"/>
    </row>
    <row r="99" spans="2:21" x14ac:dyDescent="0.3">
      <c r="B99" s="62">
        <f t="shared" si="1"/>
        <v>0</v>
      </c>
    </row>
    <row r="100" spans="2:21" x14ac:dyDescent="0.3">
      <c r="B100" s="62">
        <f t="shared" si="1"/>
        <v>0</v>
      </c>
    </row>
    <row r="101" spans="2:21" x14ac:dyDescent="0.3">
      <c r="B101" s="62">
        <f t="shared" si="1"/>
        <v>0</v>
      </c>
    </row>
    <row r="102" spans="2:21" x14ac:dyDescent="0.3">
      <c r="B102" s="62">
        <f t="shared" si="1"/>
        <v>0</v>
      </c>
    </row>
    <row r="103" spans="2:21" x14ac:dyDescent="0.3">
      <c r="B103" s="62">
        <f t="shared" si="1"/>
        <v>0</v>
      </c>
    </row>
    <row r="104" spans="2:21" x14ac:dyDescent="0.3">
      <c r="B104" s="62">
        <f t="shared" si="1"/>
        <v>0</v>
      </c>
    </row>
  </sheetData>
  <mergeCells count="1">
    <mergeCell ref="C1:I1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H123"/>
  <sheetViews>
    <sheetView topLeftCell="A31" workbookViewId="0">
      <selection activeCell="H45" sqref="H45:AA45"/>
    </sheetView>
  </sheetViews>
  <sheetFormatPr defaultRowHeight="13.2" x14ac:dyDescent="0.25"/>
  <cols>
    <col min="1" max="1" width="2.6640625" style="1" customWidth="1"/>
    <col min="2" max="2" width="4.6640625" style="12" customWidth="1"/>
    <col min="3" max="3" width="12.6640625" style="1" customWidth="1"/>
    <col min="4" max="4" width="20.44140625" style="1" bestFit="1" customWidth="1"/>
    <col min="5" max="6" width="7.6640625" style="1" customWidth="1"/>
    <col min="7" max="7" width="5.109375" style="1" customWidth="1"/>
    <col min="8" max="9" width="5.109375" style="13" customWidth="1"/>
    <col min="10" max="10" width="5.109375" style="1" customWidth="1"/>
    <col min="11" max="12" width="5.109375" style="13" customWidth="1"/>
    <col min="13" max="13" width="5.109375" style="1" customWidth="1"/>
    <col min="14" max="20" width="5.109375" style="13" customWidth="1"/>
    <col min="21" max="32" width="5.109375" style="1" customWidth="1"/>
    <col min="33" max="33" width="5.109375" style="13" customWidth="1"/>
    <col min="34" max="34" width="9.109375" style="12"/>
    <col min="35" max="268" width="9.109375" style="1"/>
    <col min="269" max="269" width="2.6640625" style="1" customWidth="1"/>
    <col min="270" max="270" width="4.6640625" style="1" customWidth="1"/>
    <col min="271" max="271" width="12.6640625" style="1" customWidth="1"/>
    <col min="272" max="272" width="21.33203125" style="1" customWidth="1"/>
    <col min="273" max="273" width="7.6640625" style="1" customWidth="1"/>
    <col min="274" max="274" width="14" style="1" bestFit="1" customWidth="1"/>
    <col min="275" max="275" width="13.88671875" style="1" bestFit="1" customWidth="1"/>
    <col min="276" max="277" width="10.6640625" style="1" customWidth="1"/>
    <col min="278" max="524" width="9.109375" style="1"/>
    <col min="525" max="525" width="2.6640625" style="1" customWidth="1"/>
    <col min="526" max="526" width="4.6640625" style="1" customWidth="1"/>
    <col min="527" max="527" width="12.6640625" style="1" customWidth="1"/>
    <col min="528" max="528" width="21.33203125" style="1" customWidth="1"/>
    <col min="529" max="529" width="7.6640625" style="1" customWidth="1"/>
    <col min="530" max="530" width="14" style="1" bestFit="1" customWidth="1"/>
    <col min="531" max="531" width="13.88671875" style="1" bestFit="1" customWidth="1"/>
    <col min="532" max="533" width="10.6640625" style="1" customWidth="1"/>
    <col min="534" max="780" width="9.109375" style="1"/>
    <col min="781" max="781" width="2.6640625" style="1" customWidth="1"/>
    <col min="782" max="782" width="4.6640625" style="1" customWidth="1"/>
    <col min="783" max="783" width="12.6640625" style="1" customWidth="1"/>
    <col min="784" max="784" width="21.33203125" style="1" customWidth="1"/>
    <col min="785" max="785" width="7.6640625" style="1" customWidth="1"/>
    <col min="786" max="786" width="14" style="1" bestFit="1" customWidth="1"/>
    <col min="787" max="787" width="13.88671875" style="1" bestFit="1" customWidth="1"/>
    <col min="788" max="789" width="10.6640625" style="1" customWidth="1"/>
    <col min="790" max="1036" width="9.109375" style="1"/>
    <col min="1037" max="1037" width="2.6640625" style="1" customWidth="1"/>
    <col min="1038" max="1038" width="4.6640625" style="1" customWidth="1"/>
    <col min="1039" max="1039" width="12.6640625" style="1" customWidth="1"/>
    <col min="1040" max="1040" width="21.33203125" style="1" customWidth="1"/>
    <col min="1041" max="1041" width="7.6640625" style="1" customWidth="1"/>
    <col min="1042" max="1042" width="14" style="1" bestFit="1" customWidth="1"/>
    <col min="1043" max="1043" width="13.88671875" style="1" bestFit="1" customWidth="1"/>
    <col min="1044" max="1045" width="10.6640625" style="1" customWidth="1"/>
    <col min="1046" max="1292" width="9.109375" style="1"/>
    <col min="1293" max="1293" width="2.6640625" style="1" customWidth="1"/>
    <col min="1294" max="1294" width="4.6640625" style="1" customWidth="1"/>
    <col min="1295" max="1295" width="12.6640625" style="1" customWidth="1"/>
    <col min="1296" max="1296" width="21.33203125" style="1" customWidth="1"/>
    <col min="1297" max="1297" width="7.6640625" style="1" customWidth="1"/>
    <col min="1298" max="1298" width="14" style="1" bestFit="1" customWidth="1"/>
    <col min="1299" max="1299" width="13.88671875" style="1" bestFit="1" customWidth="1"/>
    <col min="1300" max="1301" width="10.6640625" style="1" customWidth="1"/>
    <col min="1302" max="1548" width="9.109375" style="1"/>
    <col min="1549" max="1549" width="2.6640625" style="1" customWidth="1"/>
    <col min="1550" max="1550" width="4.6640625" style="1" customWidth="1"/>
    <col min="1551" max="1551" width="12.6640625" style="1" customWidth="1"/>
    <col min="1552" max="1552" width="21.33203125" style="1" customWidth="1"/>
    <col min="1553" max="1553" width="7.6640625" style="1" customWidth="1"/>
    <col min="1554" max="1554" width="14" style="1" bestFit="1" customWidth="1"/>
    <col min="1555" max="1555" width="13.88671875" style="1" bestFit="1" customWidth="1"/>
    <col min="1556" max="1557" width="10.6640625" style="1" customWidth="1"/>
    <col min="1558" max="1804" width="9.109375" style="1"/>
    <col min="1805" max="1805" width="2.6640625" style="1" customWidth="1"/>
    <col min="1806" max="1806" width="4.6640625" style="1" customWidth="1"/>
    <col min="1807" max="1807" width="12.6640625" style="1" customWidth="1"/>
    <col min="1808" max="1808" width="21.33203125" style="1" customWidth="1"/>
    <col min="1809" max="1809" width="7.6640625" style="1" customWidth="1"/>
    <col min="1810" max="1810" width="14" style="1" bestFit="1" customWidth="1"/>
    <col min="1811" max="1811" width="13.88671875" style="1" bestFit="1" customWidth="1"/>
    <col min="1812" max="1813" width="10.6640625" style="1" customWidth="1"/>
    <col min="1814" max="2060" width="9.109375" style="1"/>
    <col min="2061" max="2061" width="2.6640625" style="1" customWidth="1"/>
    <col min="2062" max="2062" width="4.6640625" style="1" customWidth="1"/>
    <col min="2063" max="2063" width="12.6640625" style="1" customWidth="1"/>
    <col min="2064" max="2064" width="21.33203125" style="1" customWidth="1"/>
    <col min="2065" max="2065" width="7.6640625" style="1" customWidth="1"/>
    <col min="2066" max="2066" width="14" style="1" bestFit="1" customWidth="1"/>
    <col min="2067" max="2067" width="13.88671875" style="1" bestFit="1" customWidth="1"/>
    <col min="2068" max="2069" width="10.6640625" style="1" customWidth="1"/>
    <col min="2070" max="2316" width="9.109375" style="1"/>
    <col min="2317" max="2317" width="2.6640625" style="1" customWidth="1"/>
    <col min="2318" max="2318" width="4.6640625" style="1" customWidth="1"/>
    <col min="2319" max="2319" width="12.6640625" style="1" customWidth="1"/>
    <col min="2320" max="2320" width="21.33203125" style="1" customWidth="1"/>
    <col min="2321" max="2321" width="7.6640625" style="1" customWidth="1"/>
    <col min="2322" max="2322" width="14" style="1" bestFit="1" customWidth="1"/>
    <col min="2323" max="2323" width="13.88671875" style="1" bestFit="1" customWidth="1"/>
    <col min="2324" max="2325" width="10.6640625" style="1" customWidth="1"/>
    <col min="2326" max="2572" width="9.109375" style="1"/>
    <col min="2573" max="2573" width="2.6640625" style="1" customWidth="1"/>
    <col min="2574" max="2574" width="4.6640625" style="1" customWidth="1"/>
    <col min="2575" max="2575" width="12.6640625" style="1" customWidth="1"/>
    <col min="2576" max="2576" width="21.33203125" style="1" customWidth="1"/>
    <col min="2577" max="2577" width="7.6640625" style="1" customWidth="1"/>
    <col min="2578" max="2578" width="14" style="1" bestFit="1" customWidth="1"/>
    <col min="2579" max="2579" width="13.88671875" style="1" bestFit="1" customWidth="1"/>
    <col min="2580" max="2581" width="10.6640625" style="1" customWidth="1"/>
    <col min="2582" max="2828" width="9.109375" style="1"/>
    <col min="2829" max="2829" width="2.6640625" style="1" customWidth="1"/>
    <col min="2830" max="2830" width="4.6640625" style="1" customWidth="1"/>
    <col min="2831" max="2831" width="12.6640625" style="1" customWidth="1"/>
    <col min="2832" max="2832" width="21.33203125" style="1" customWidth="1"/>
    <col min="2833" max="2833" width="7.6640625" style="1" customWidth="1"/>
    <col min="2834" max="2834" width="14" style="1" bestFit="1" customWidth="1"/>
    <col min="2835" max="2835" width="13.88671875" style="1" bestFit="1" customWidth="1"/>
    <col min="2836" max="2837" width="10.6640625" style="1" customWidth="1"/>
    <col min="2838" max="3084" width="9.109375" style="1"/>
    <col min="3085" max="3085" width="2.6640625" style="1" customWidth="1"/>
    <col min="3086" max="3086" width="4.6640625" style="1" customWidth="1"/>
    <col min="3087" max="3087" width="12.6640625" style="1" customWidth="1"/>
    <col min="3088" max="3088" width="21.33203125" style="1" customWidth="1"/>
    <col min="3089" max="3089" width="7.6640625" style="1" customWidth="1"/>
    <col min="3090" max="3090" width="14" style="1" bestFit="1" customWidth="1"/>
    <col min="3091" max="3091" width="13.88671875" style="1" bestFit="1" customWidth="1"/>
    <col min="3092" max="3093" width="10.6640625" style="1" customWidth="1"/>
    <col min="3094" max="3340" width="9.109375" style="1"/>
    <col min="3341" max="3341" width="2.6640625" style="1" customWidth="1"/>
    <col min="3342" max="3342" width="4.6640625" style="1" customWidth="1"/>
    <col min="3343" max="3343" width="12.6640625" style="1" customWidth="1"/>
    <col min="3344" max="3344" width="21.33203125" style="1" customWidth="1"/>
    <col min="3345" max="3345" width="7.6640625" style="1" customWidth="1"/>
    <col min="3346" max="3346" width="14" style="1" bestFit="1" customWidth="1"/>
    <col min="3347" max="3347" width="13.88671875" style="1" bestFit="1" customWidth="1"/>
    <col min="3348" max="3349" width="10.6640625" style="1" customWidth="1"/>
    <col min="3350" max="3596" width="9.109375" style="1"/>
    <col min="3597" max="3597" width="2.6640625" style="1" customWidth="1"/>
    <col min="3598" max="3598" width="4.6640625" style="1" customWidth="1"/>
    <col min="3599" max="3599" width="12.6640625" style="1" customWidth="1"/>
    <col min="3600" max="3600" width="21.33203125" style="1" customWidth="1"/>
    <col min="3601" max="3601" width="7.6640625" style="1" customWidth="1"/>
    <col min="3602" max="3602" width="14" style="1" bestFit="1" customWidth="1"/>
    <col min="3603" max="3603" width="13.88671875" style="1" bestFit="1" customWidth="1"/>
    <col min="3604" max="3605" width="10.6640625" style="1" customWidth="1"/>
    <col min="3606" max="3852" width="9.109375" style="1"/>
    <col min="3853" max="3853" width="2.6640625" style="1" customWidth="1"/>
    <col min="3854" max="3854" width="4.6640625" style="1" customWidth="1"/>
    <col min="3855" max="3855" width="12.6640625" style="1" customWidth="1"/>
    <col min="3856" max="3856" width="21.33203125" style="1" customWidth="1"/>
    <col min="3857" max="3857" width="7.6640625" style="1" customWidth="1"/>
    <col min="3858" max="3858" width="14" style="1" bestFit="1" customWidth="1"/>
    <col min="3859" max="3859" width="13.88671875" style="1" bestFit="1" customWidth="1"/>
    <col min="3860" max="3861" width="10.6640625" style="1" customWidth="1"/>
    <col min="3862" max="4108" width="9.109375" style="1"/>
    <col min="4109" max="4109" width="2.6640625" style="1" customWidth="1"/>
    <col min="4110" max="4110" width="4.6640625" style="1" customWidth="1"/>
    <col min="4111" max="4111" width="12.6640625" style="1" customWidth="1"/>
    <col min="4112" max="4112" width="21.33203125" style="1" customWidth="1"/>
    <col min="4113" max="4113" width="7.6640625" style="1" customWidth="1"/>
    <col min="4114" max="4114" width="14" style="1" bestFit="1" customWidth="1"/>
    <col min="4115" max="4115" width="13.88671875" style="1" bestFit="1" customWidth="1"/>
    <col min="4116" max="4117" width="10.6640625" style="1" customWidth="1"/>
    <col min="4118" max="4364" width="9.109375" style="1"/>
    <col min="4365" max="4365" width="2.6640625" style="1" customWidth="1"/>
    <col min="4366" max="4366" width="4.6640625" style="1" customWidth="1"/>
    <col min="4367" max="4367" width="12.6640625" style="1" customWidth="1"/>
    <col min="4368" max="4368" width="21.33203125" style="1" customWidth="1"/>
    <col min="4369" max="4369" width="7.6640625" style="1" customWidth="1"/>
    <col min="4370" max="4370" width="14" style="1" bestFit="1" customWidth="1"/>
    <col min="4371" max="4371" width="13.88671875" style="1" bestFit="1" customWidth="1"/>
    <col min="4372" max="4373" width="10.6640625" style="1" customWidth="1"/>
    <col min="4374" max="4620" width="9.109375" style="1"/>
    <col min="4621" max="4621" width="2.6640625" style="1" customWidth="1"/>
    <col min="4622" max="4622" width="4.6640625" style="1" customWidth="1"/>
    <col min="4623" max="4623" width="12.6640625" style="1" customWidth="1"/>
    <col min="4624" max="4624" width="21.33203125" style="1" customWidth="1"/>
    <col min="4625" max="4625" width="7.6640625" style="1" customWidth="1"/>
    <col min="4626" max="4626" width="14" style="1" bestFit="1" customWidth="1"/>
    <col min="4627" max="4627" width="13.88671875" style="1" bestFit="1" customWidth="1"/>
    <col min="4628" max="4629" width="10.6640625" style="1" customWidth="1"/>
    <col min="4630" max="4876" width="9.109375" style="1"/>
    <col min="4877" max="4877" width="2.6640625" style="1" customWidth="1"/>
    <col min="4878" max="4878" width="4.6640625" style="1" customWidth="1"/>
    <col min="4879" max="4879" width="12.6640625" style="1" customWidth="1"/>
    <col min="4880" max="4880" width="21.33203125" style="1" customWidth="1"/>
    <col min="4881" max="4881" width="7.6640625" style="1" customWidth="1"/>
    <col min="4882" max="4882" width="14" style="1" bestFit="1" customWidth="1"/>
    <col min="4883" max="4883" width="13.88671875" style="1" bestFit="1" customWidth="1"/>
    <col min="4884" max="4885" width="10.6640625" style="1" customWidth="1"/>
    <col min="4886" max="5132" width="9.109375" style="1"/>
    <col min="5133" max="5133" width="2.6640625" style="1" customWidth="1"/>
    <col min="5134" max="5134" width="4.6640625" style="1" customWidth="1"/>
    <col min="5135" max="5135" width="12.6640625" style="1" customWidth="1"/>
    <col min="5136" max="5136" width="21.33203125" style="1" customWidth="1"/>
    <col min="5137" max="5137" width="7.6640625" style="1" customWidth="1"/>
    <col min="5138" max="5138" width="14" style="1" bestFit="1" customWidth="1"/>
    <col min="5139" max="5139" width="13.88671875" style="1" bestFit="1" customWidth="1"/>
    <col min="5140" max="5141" width="10.6640625" style="1" customWidth="1"/>
    <col min="5142" max="5388" width="9.109375" style="1"/>
    <col min="5389" max="5389" width="2.6640625" style="1" customWidth="1"/>
    <col min="5390" max="5390" width="4.6640625" style="1" customWidth="1"/>
    <col min="5391" max="5391" width="12.6640625" style="1" customWidth="1"/>
    <col min="5392" max="5392" width="21.33203125" style="1" customWidth="1"/>
    <col min="5393" max="5393" width="7.6640625" style="1" customWidth="1"/>
    <col min="5394" max="5394" width="14" style="1" bestFit="1" customWidth="1"/>
    <col min="5395" max="5395" width="13.88671875" style="1" bestFit="1" customWidth="1"/>
    <col min="5396" max="5397" width="10.6640625" style="1" customWidth="1"/>
    <col min="5398" max="5644" width="9.109375" style="1"/>
    <col min="5645" max="5645" width="2.6640625" style="1" customWidth="1"/>
    <col min="5646" max="5646" width="4.6640625" style="1" customWidth="1"/>
    <col min="5647" max="5647" width="12.6640625" style="1" customWidth="1"/>
    <col min="5648" max="5648" width="21.33203125" style="1" customWidth="1"/>
    <col min="5649" max="5649" width="7.6640625" style="1" customWidth="1"/>
    <col min="5650" max="5650" width="14" style="1" bestFit="1" customWidth="1"/>
    <col min="5651" max="5651" width="13.88671875" style="1" bestFit="1" customWidth="1"/>
    <col min="5652" max="5653" width="10.6640625" style="1" customWidth="1"/>
    <col min="5654" max="5900" width="9.109375" style="1"/>
    <col min="5901" max="5901" width="2.6640625" style="1" customWidth="1"/>
    <col min="5902" max="5902" width="4.6640625" style="1" customWidth="1"/>
    <col min="5903" max="5903" width="12.6640625" style="1" customWidth="1"/>
    <col min="5904" max="5904" width="21.33203125" style="1" customWidth="1"/>
    <col min="5905" max="5905" width="7.6640625" style="1" customWidth="1"/>
    <col min="5906" max="5906" width="14" style="1" bestFit="1" customWidth="1"/>
    <col min="5907" max="5907" width="13.88671875" style="1" bestFit="1" customWidth="1"/>
    <col min="5908" max="5909" width="10.6640625" style="1" customWidth="1"/>
    <col min="5910" max="6156" width="9.109375" style="1"/>
    <col min="6157" max="6157" width="2.6640625" style="1" customWidth="1"/>
    <col min="6158" max="6158" width="4.6640625" style="1" customWidth="1"/>
    <col min="6159" max="6159" width="12.6640625" style="1" customWidth="1"/>
    <col min="6160" max="6160" width="21.33203125" style="1" customWidth="1"/>
    <col min="6161" max="6161" width="7.6640625" style="1" customWidth="1"/>
    <col min="6162" max="6162" width="14" style="1" bestFit="1" customWidth="1"/>
    <col min="6163" max="6163" width="13.88671875" style="1" bestFit="1" customWidth="1"/>
    <col min="6164" max="6165" width="10.6640625" style="1" customWidth="1"/>
    <col min="6166" max="6412" width="9.109375" style="1"/>
    <col min="6413" max="6413" width="2.6640625" style="1" customWidth="1"/>
    <col min="6414" max="6414" width="4.6640625" style="1" customWidth="1"/>
    <col min="6415" max="6415" width="12.6640625" style="1" customWidth="1"/>
    <col min="6416" max="6416" width="21.33203125" style="1" customWidth="1"/>
    <col min="6417" max="6417" width="7.6640625" style="1" customWidth="1"/>
    <col min="6418" max="6418" width="14" style="1" bestFit="1" customWidth="1"/>
    <col min="6419" max="6419" width="13.88671875" style="1" bestFit="1" customWidth="1"/>
    <col min="6420" max="6421" width="10.6640625" style="1" customWidth="1"/>
    <col min="6422" max="6668" width="9.109375" style="1"/>
    <col min="6669" max="6669" width="2.6640625" style="1" customWidth="1"/>
    <col min="6670" max="6670" width="4.6640625" style="1" customWidth="1"/>
    <col min="6671" max="6671" width="12.6640625" style="1" customWidth="1"/>
    <col min="6672" max="6672" width="21.33203125" style="1" customWidth="1"/>
    <col min="6673" max="6673" width="7.6640625" style="1" customWidth="1"/>
    <col min="6674" max="6674" width="14" style="1" bestFit="1" customWidth="1"/>
    <col min="6675" max="6675" width="13.88671875" style="1" bestFit="1" customWidth="1"/>
    <col min="6676" max="6677" width="10.6640625" style="1" customWidth="1"/>
    <col min="6678" max="6924" width="9.109375" style="1"/>
    <col min="6925" max="6925" width="2.6640625" style="1" customWidth="1"/>
    <col min="6926" max="6926" width="4.6640625" style="1" customWidth="1"/>
    <col min="6927" max="6927" width="12.6640625" style="1" customWidth="1"/>
    <col min="6928" max="6928" width="21.33203125" style="1" customWidth="1"/>
    <col min="6929" max="6929" width="7.6640625" style="1" customWidth="1"/>
    <col min="6930" max="6930" width="14" style="1" bestFit="1" customWidth="1"/>
    <col min="6931" max="6931" width="13.88671875" style="1" bestFit="1" customWidth="1"/>
    <col min="6932" max="6933" width="10.6640625" style="1" customWidth="1"/>
    <col min="6934" max="7180" width="9.109375" style="1"/>
    <col min="7181" max="7181" width="2.6640625" style="1" customWidth="1"/>
    <col min="7182" max="7182" width="4.6640625" style="1" customWidth="1"/>
    <col min="7183" max="7183" width="12.6640625" style="1" customWidth="1"/>
    <col min="7184" max="7184" width="21.33203125" style="1" customWidth="1"/>
    <col min="7185" max="7185" width="7.6640625" style="1" customWidth="1"/>
    <col min="7186" max="7186" width="14" style="1" bestFit="1" customWidth="1"/>
    <col min="7187" max="7187" width="13.88671875" style="1" bestFit="1" customWidth="1"/>
    <col min="7188" max="7189" width="10.6640625" style="1" customWidth="1"/>
    <col min="7190" max="7436" width="9.109375" style="1"/>
    <col min="7437" max="7437" width="2.6640625" style="1" customWidth="1"/>
    <col min="7438" max="7438" width="4.6640625" style="1" customWidth="1"/>
    <col min="7439" max="7439" width="12.6640625" style="1" customWidth="1"/>
    <col min="7440" max="7440" width="21.33203125" style="1" customWidth="1"/>
    <col min="7441" max="7441" width="7.6640625" style="1" customWidth="1"/>
    <col min="7442" max="7442" width="14" style="1" bestFit="1" customWidth="1"/>
    <col min="7443" max="7443" width="13.88671875" style="1" bestFit="1" customWidth="1"/>
    <col min="7444" max="7445" width="10.6640625" style="1" customWidth="1"/>
    <col min="7446" max="7692" width="9.109375" style="1"/>
    <col min="7693" max="7693" width="2.6640625" style="1" customWidth="1"/>
    <col min="7694" max="7694" width="4.6640625" style="1" customWidth="1"/>
    <col min="7695" max="7695" width="12.6640625" style="1" customWidth="1"/>
    <col min="7696" max="7696" width="21.33203125" style="1" customWidth="1"/>
    <col min="7697" max="7697" width="7.6640625" style="1" customWidth="1"/>
    <col min="7698" max="7698" width="14" style="1" bestFit="1" customWidth="1"/>
    <col min="7699" max="7699" width="13.88671875" style="1" bestFit="1" customWidth="1"/>
    <col min="7700" max="7701" width="10.6640625" style="1" customWidth="1"/>
    <col min="7702" max="7948" width="9.109375" style="1"/>
    <col min="7949" max="7949" width="2.6640625" style="1" customWidth="1"/>
    <col min="7950" max="7950" width="4.6640625" style="1" customWidth="1"/>
    <col min="7951" max="7951" width="12.6640625" style="1" customWidth="1"/>
    <col min="7952" max="7952" width="21.33203125" style="1" customWidth="1"/>
    <col min="7953" max="7953" width="7.6640625" style="1" customWidth="1"/>
    <col min="7954" max="7954" width="14" style="1" bestFit="1" customWidth="1"/>
    <col min="7955" max="7955" width="13.88671875" style="1" bestFit="1" customWidth="1"/>
    <col min="7956" max="7957" width="10.6640625" style="1" customWidth="1"/>
    <col min="7958" max="8204" width="9.109375" style="1"/>
    <col min="8205" max="8205" width="2.6640625" style="1" customWidth="1"/>
    <col min="8206" max="8206" width="4.6640625" style="1" customWidth="1"/>
    <col min="8207" max="8207" width="12.6640625" style="1" customWidth="1"/>
    <col min="8208" max="8208" width="21.33203125" style="1" customWidth="1"/>
    <col min="8209" max="8209" width="7.6640625" style="1" customWidth="1"/>
    <col min="8210" max="8210" width="14" style="1" bestFit="1" customWidth="1"/>
    <col min="8211" max="8211" width="13.88671875" style="1" bestFit="1" customWidth="1"/>
    <col min="8212" max="8213" width="10.6640625" style="1" customWidth="1"/>
    <col min="8214" max="8460" width="9.109375" style="1"/>
    <col min="8461" max="8461" width="2.6640625" style="1" customWidth="1"/>
    <col min="8462" max="8462" width="4.6640625" style="1" customWidth="1"/>
    <col min="8463" max="8463" width="12.6640625" style="1" customWidth="1"/>
    <col min="8464" max="8464" width="21.33203125" style="1" customWidth="1"/>
    <col min="8465" max="8465" width="7.6640625" style="1" customWidth="1"/>
    <col min="8466" max="8466" width="14" style="1" bestFit="1" customWidth="1"/>
    <col min="8467" max="8467" width="13.88671875" style="1" bestFit="1" customWidth="1"/>
    <col min="8468" max="8469" width="10.6640625" style="1" customWidth="1"/>
    <col min="8470" max="8716" width="9.109375" style="1"/>
    <col min="8717" max="8717" width="2.6640625" style="1" customWidth="1"/>
    <col min="8718" max="8718" width="4.6640625" style="1" customWidth="1"/>
    <col min="8719" max="8719" width="12.6640625" style="1" customWidth="1"/>
    <col min="8720" max="8720" width="21.33203125" style="1" customWidth="1"/>
    <col min="8721" max="8721" width="7.6640625" style="1" customWidth="1"/>
    <col min="8722" max="8722" width="14" style="1" bestFit="1" customWidth="1"/>
    <col min="8723" max="8723" width="13.88671875" style="1" bestFit="1" customWidth="1"/>
    <col min="8724" max="8725" width="10.6640625" style="1" customWidth="1"/>
    <col min="8726" max="8972" width="9.109375" style="1"/>
    <col min="8973" max="8973" width="2.6640625" style="1" customWidth="1"/>
    <col min="8974" max="8974" width="4.6640625" style="1" customWidth="1"/>
    <col min="8975" max="8975" width="12.6640625" style="1" customWidth="1"/>
    <col min="8976" max="8976" width="21.33203125" style="1" customWidth="1"/>
    <col min="8977" max="8977" width="7.6640625" style="1" customWidth="1"/>
    <col min="8978" max="8978" width="14" style="1" bestFit="1" customWidth="1"/>
    <col min="8979" max="8979" width="13.88671875" style="1" bestFit="1" customWidth="1"/>
    <col min="8980" max="8981" width="10.6640625" style="1" customWidth="1"/>
    <col min="8982" max="9228" width="9.109375" style="1"/>
    <col min="9229" max="9229" width="2.6640625" style="1" customWidth="1"/>
    <col min="9230" max="9230" width="4.6640625" style="1" customWidth="1"/>
    <col min="9231" max="9231" width="12.6640625" style="1" customWidth="1"/>
    <col min="9232" max="9232" width="21.33203125" style="1" customWidth="1"/>
    <col min="9233" max="9233" width="7.6640625" style="1" customWidth="1"/>
    <col min="9234" max="9234" width="14" style="1" bestFit="1" customWidth="1"/>
    <col min="9235" max="9235" width="13.88671875" style="1" bestFit="1" customWidth="1"/>
    <col min="9236" max="9237" width="10.6640625" style="1" customWidth="1"/>
    <col min="9238" max="9484" width="9.109375" style="1"/>
    <col min="9485" max="9485" width="2.6640625" style="1" customWidth="1"/>
    <col min="9486" max="9486" width="4.6640625" style="1" customWidth="1"/>
    <col min="9487" max="9487" width="12.6640625" style="1" customWidth="1"/>
    <col min="9488" max="9488" width="21.33203125" style="1" customWidth="1"/>
    <col min="9489" max="9489" width="7.6640625" style="1" customWidth="1"/>
    <col min="9490" max="9490" width="14" style="1" bestFit="1" customWidth="1"/>
    <col min="9491" max="9491" width="13.88671875" style="1" bestFit="1" customWidth="1"/>
    <col min="9492" max="9493" width="10.6640625" style="1" customWidth="1"/>
    <col min="9494" max="9740" width="9.109375" style="1"/>
    <col min="9741" max="9741" width="2.6640625" style="1" customWidth="1"/>
    <col min="9742" max="9742" width="4.6640625" style="1" customWidth="1"/>
    <col min="9743" max="9743" width="12.6640625" style="1" customWidth="1"/>
    <col min="9744" max="9744" width="21.33203125" style="1" customWidth="1"/>
    <col min="9745" max="9745" width="7.6640625" style="1" customWidth="1"/>
    <col min="9746" max="9746" width="14" style="1" bestFit="1" customWidth="1"/>
    <col min="9747" max="9747" width="13.88671875" style="1" bestFit="1" customWidth="1"/>
    <col min="9748" max="9749" width="10.6640625" style="1" customWidth="1"/>
    <col min="9750" max="9996" width="9.109375" style="1"/>
    <col min="9997" max="9997" width="2.6640625" style="1" customWidth="1"/>
    <col min="9998" max="9998" width="4.6640625" style="1" customWidth="1"/>
    <col min="9999" max="9999" width="12.6640625" style="1" customWidth="1"/>
    <col min="10000" max="10000" width="21.33203125" style="1" customWidth="1"/>
    <col min="10001" max="10001" width="7.6640625" style="1" customWidth="1"/>
    <col min="10002" max="10002" width="14" style="1" bestFit="1" customWidth="1"/>
    <col min="10003" max="10003" width="13.88671875" style="1" bestFit="1" customWidth="1"/>
    <col min="10004" max="10005" width="10.6640625" style="1" customWidth="1"/>
    <col min="10006" max="10252" width="9.109375" style="1"/>
    <col min="10253" max="10253" width="2.6640625" style="1" customWidth="1"/>
    <col min="10254" max="10254" width="4.6640625" style="1" customWidth="1"/>
    <col min="10255" max="10255" width="12.6640625" style="1" customWidth="1"/>
    <col min="10256" max="10256" width="21.33203125" style="1" customWidth="1"/>
    <col min="10257" max="10257" width="7.6640625" style="1" customWidth="1"/>
    <col min="10258" max="10258" width="14" style="1" bestFit="1" customWidth="1"/>
    <col min="10259" max="10259" width="13.88671875" style="1" bestFit="1" customWidth="1"/>
    <col min="10260" max="10261" width="10.6640625" style="1" customWidth="1"/>
    <col min="10262" max="10508" width="9.109375" style="1"/>
    <col min="10509" max="10509" width="2.6640625" style="1" customWidth="1"/>
    <col min="10510" max="10510" width="4.6640625" style="1" customWidth="1"/>
    <col min="10511" max="10511" width="12.6640625" style="1" customWidth="1"/>
    <col min="10512" max="10512" width="21.33203125" style="1" customWidth="1"/>
    <col min="10513" max="10513" width="7.6640625" style="1" customWidth="1"/>
    <col min="10514" max="10514" width="14" style="1" bestFit="1" customWidth="1"/>
    <col min="10515" max="10515" width="13.88671875" style="1" bestFit="1" customWidth="1"/>
    <col min="10516" max="10517" width="10.6640625" style="1" customWidth="1"/>
    <col min="10518" max="10764" width="9.109375" style="1"/>
    <col min="10765" max="10765" width="2.6640625" style="1" customWidth="1"/>
    <col min="10766" max="10766" width="4.6640625" style="1" customWidth="1"/>
    <col min="10767" max="10767" width="12.6640625" style="1" customWidth="1"/>
    <col min="10768" max="10768" width="21.33203125" style="1" customWidth="1"/>
    <col min="10769" max="10769" width="7.6640625" style="1" customWidth="1"/>
    <col min="10770" max="10770" width="14" style="1" bestFit="1" customWidth="1"/>
    <col min="10771" max="10771" width="13.88671875" style="1" bestFit="1" customWidth="1"/>
    <col min="10772" max="10773" width="10.6640625" style="1" customWidth="1"/>
    <col min="10774" max="11020" width="9.109375" style="1"/>
    <col min="11021" max="11021" width="2.6640625" style="1" customWidth="1"/>
    <col min="11022" max="11022" width="4.6640625" style="1" customWidth="1"/>
    <col min="11023" max="11023" width="12.6640625" style="1" customWidth="1"/>
    <col min="11024" max="11024" width="21.33203125" style="1" customWidth="1"/>
    <col min="11025" max="11025" width="7.6640625" style="1" customWidth="1"/>
    <col min="11026" max="11026" width="14" style="1" bestFit="1" customWidth="1"/>
    <col min="11027" max="11027" width="13.88671875" style="1" bestFit="1" customWidth="1"/>
    <col min="11028" max="11029" width="10.6640625" style="1" customWidth="1"/>
    <col min="11030" max="11276" width="9.109375" style="1"/>
    <col min="11277" max="11277" width="2.6640625" style="1" customWidth="1"/>
    <col min="11278" max="11278" width="4.6640625" style="1" customWidth="1"/>
    <col min="11279" max="11279" width="12.6640625" style="1" customWidth="1"/>
    <col min="11280" max="11280" width="21.33203125" style="1" customWidth="1"/>
    <col min="11281" max="11281" width="7.6640625" style="1" customWidth="1"/>
    <col min="11282" max="11282" width="14" style="1" bestFit="1" customWidth="1"/>
    <col min="11283" max="11283" width="13.88671875" style="1" bestFit="1" customWidth="1"/>
    <col min="11284" max="11285" width="10.6640625" style="1" customWidth="1"/>
    <col min="11286" max="11532" width="9.109375" style="1"/>
    <col min="11533" max="11533" width="2.6640625" style="1" customWidth="1"/>
    <col min="11534" max="11534" width="4.6640625" style="1" customWidth="1"/>
    <col min="11535" max="11535" width="12.6640625" style="1" customWidth="1"/>
    <col min="11536" max="11536" width="21.33203125" style="1" customWidth="1"/>
    <col min="11537" max="11537" width="7.6640625" style="1" customWidth="1"/>
    <col min="11538" max="11538" width="14" style="1" bestFit="1" customWidth="1"/>
    <col min="11539" max="11539" width="13.88671875" style="1" bestFit="1" customWidth="1"/>
    <col min="11540" max="11541" width="10.6640625" style="1" customWidth="1"/>
    <col min="11542" max="11788" width="9.109375" style="1"/>
    <col min="11789" max="11789" width="2.6640625" style="1" customWidth="1"/>
    <col min="11790" max="11790" width="4.6640625" style="1" customWidth="1"/>
    <col min="11791" max="11791" width="12.6640625" style="1" customWidth="1"/>
    <col min="11792" max="11792" width="21.33203125" style="1" customWidth="1"/>
    <col min="11793" max="11793" width="7.6640625" style="1" customWidth="1"/>
    <col min="11794" max="11794" width="14" style="1" bestFit="1" customWidth="1"/>
    <col min="11795" max="11795" width="13.88671875" style="1" bestFit="1" customWidth="1"/>
    <col min="11796" max="11797" width="10.6640625" style="1" customWidth="1"/>
    <col min="11798" max="12044" width="9.109375" style="1"/>
    <col min="12045" max="12045" width="2.6640625" style="1" customWidth="1"/>
    <col min="12046" max="12046" width="4.6640625" style="1" customWidth="1"/>
    <col min="12047" max="12047" width="12.6640625" style="1" customWidth="1"/>
    <col min="12048" max="12048" width="21.33203125" style="1" customWidth="1"/>
    <col min="12049" max="12049" width="7.6640625" style="1" customWidth="1"/>
    <col min="12050" max="12050" width="14" style="1" bestFit="1" customWidth="1"/>
    <col min="12051" max="12051" width="13.88671875" style="1" bestFit="1" customWidth="1"/>
    <col min="12052" max="12053" width="10.6640625" style="1" customWidth="1"/>
    <col min="12054" max="12300" width="9.109375" style="1"/>
    <col min="12301" max="12301" width="2.6640625" style="1" customWidth="1"/>
    <col min="12302" max="12302" width="4.6640625" style="1" customWidth="1"/>
    <col min="12303" max="12303" width="12.6640625" style="1" customWidth="1"/>
    <col min="12304" max="12304" width="21.33203125" style="1" customWidth="1"/>
    <col min="12305" max="12305" width="7.6640625" style="1" customWidth="1"/>
    <col min="12306" max="12306" width="14" style="1" bestFit="1" customWidth="1"/>
    <col min="12307" max="12307" width="13.88671875" style="1" bestFit="1" customWidth="1"/>
    <col min="12308" max="12309" width="10.6640625" style="1" customWidth="1"/>
    <col min="12310" max="12556" width="9.109375" style="1"/>
    <col min="12557" max="12557" width="2.6640625" style="1" customWidth="1"/>
    <col min="12558" max="12558" width="4.6640625" style="1" customWidth="1"/>
    <col min="12559" max="12559" width="12.6640625" style="1" customWidth="1"/>
    <col min="12560" max="12560" width="21.33203125" style="1" customWidth="1"/>
    <col min="12561" max="12561" width="7.6640625" style="1" customWidth="1"/>
    <col min="12562" max="12562" width="14" style="1" bestFit="1" customWidth="1"/>
    <col min="12563" max="12563" width="13.88671875" style="1" bestFit="1" customWidth="1"/>
    <col min="12564" max="12565" width="10.6640625" style="1" customWidth="1"/>
    <col min="12566" max="12812" width="9.109375" style="1"/>
    <col min="12813" max="12813" width="2.6640625" style="1" customWidth="1"/>
    <col min="12814" max="12814" width="4.6640625" style="1" customWidth="1"/>
    <col min="12815" max="12815" width="12.6640625" style="1" customWidth="1"/>
    <col min="12816" max="12816" width="21.33203125" style="1" customWidth="1"/>
    <col min="12817" max="12817" width="7.6640625" style="1" customWidth="1"/>
    <col min="12818" max="12818" width="14" style="1" bestFit="1" customWidth="1"/>
    <col min="12819" max="12819" width="13.88671875" style="1" bestFit="1" customWidth="1"/>
    <col min="12820" max="12821" width="10.6640625" style="1" customWidth="1"/>
    <col min="12822" max="13068" width="9.109375" style="1"/>
    <col min="13069" max="13069" width="2.6640625" style="1" customWidth="1"/>
    <col min="13070" max="13070" width="4.6640625" style="1" customWidth="1"/>
    <col min="13071" max="13071" width="12.6640625" style="1" customWidth="1"/>
    <col min="13072" max="13072" width="21.33203125" style="1" customWidth="1"/>
    <col min="13073" max="13073" width="7.6640625" style="1" customWidth="1"/>
    <col min="13074" max="13074" width="14" style="1" bestFit="1" customWidth="1"/>
    <col min="13075" max="13075" width="13.88671875" style="1" bestFit="1" customWidth="1"/>
    <col min="13076" max="13077" width="10.6640625" style="1" customWidth="1"/>
    <col min="13078" max="13324" width="9.109375" style="1"/>
    <col min="13325" max="13325" width="2.6640625" style="1" customWidth="1"/>
    <col min="13326" max="13326" width="4.6640625" style="1" customWidth="1"/>
    <col min="13327" max="13327" width="12.6640625" style="1" customWidth="1"/>
    <col min="13328" max="13328" width="21.33203125" style="1" customWidth="1"/>
    <col min="13329" max="13329" width="7.6640625" style="1" customWidth="1"/>
    <col min="13330" max="13330" width="14" style="1" bestFit="1" customWidth="1"/>
    <col min="13331" max="13331" width="13.88671875" style="1" bestFit="1" customWidth="1"/>
    <col min="13332" max="13333" width="10.6640625" style="1" customWidth="1"/>
    <col min="13334" max="13580" width="9.109375" style="1"/>
    <col min="13581" max="13581" width="2.6640625" style="1" customWidth="1"/>
    <col min="13582" max="13582" width="4.6640625" style="1" customWidth="1"/>
    <col min="13583" max="13583" width="12.6640625" style="1" customWidth="1"/>
    <col min="13584" max="13584" width="21.33203125" style="1" customWidth="1"/>
    <col min="13585" max="13585" width="7.6640625" style="1" customWidth="1"/>
    <col min="13586" max="13586" width="14" style="1" bestFit="1" customWidth="1"/>
    <col min="13587" max="13587" width="13.88671875" style="1" bestFit="1" customWidth="1"/>
    <col min="13588" max="13589" width="10.6640625" style="1" customWidth="1"/>
    <col min="13590" max="13836" width="9.109375" style="1"/>
    <col min="13837" max="13837" width="2.6640625" style="1" customWidth="1"/>
    <col min="13838" max="13838" width="4.6640625" style="1" customWidth="1"/>
    <col min="13839" max="13839" width="12.6640625" style="1" customWidth="1"/>
    <col min="13840" max="13840" width="21.33203125" style="1" customWidth="1"/>
    <col min="13841" max="13841" width="7.6640625" style="1" customWidth="1"/>
    <col min="13842" max="13842" width="14" style="1" bestFit="1" customWidth="1"/>
    <col min="13843" max="13843" width="13.88671875" style="1" bestFit="1" customWidth="1"/>
    <col min="13844" max="13845" width="10.6640625" style="1" customWidth="1"/>
    <col min="13846" max="14092" width="9.109375" style="1"/>
    <col min="14093" max="14093" width="2.6640625" style="1" customWidth="1"/>
    <col min="14094" max="14094" width="4.6640625" style="1" customWidth="1"/>
    <col min="14095" max="14095" width="12.6640625" style="1" customWidth="1"/>
    <col min="14096" max="14096" width="21.33203125" style="1" customWidth="1"/>
    <col min="14097" max="14097" width="7.6640625" style="1" customWidth="1"/>
    <col min="14098" max="14098" width="14" style="1" bestFit="1" customWidth="1"/>
    <col min="14099" max="14099" width="13.88671875" style="1" bestFit="1" customWidth="1"/>
    <col min="14100" max="14101" width="10.6640625" style="1" customWidth="1"/>
    <col min="14102" max="14348" width="9.109375" style="1"/>
    <col min="14349" max="14349" width="2.6640625" style="1" customWidth="1"/>
    <col min="14350" max="14350" width="4.6640625" style="1" customWidth="1"/>
    <col min="14351" max="14351" width="12.6640625" style="1" customWidth="1"/>
    <col min="14352" max="14352" width="21.33203125" style="1" customWidth="1"/>
    <col min="14353" max="14353" width="7.6640625" style="1" customWidth="1"/>
    <col min="14354" max="14354" width="14" style="1" bestFit="1" customWidth="1"/>
    <col min="14355" max="14355" width="13.88671875" style="1" bestFit="1" customWidth="1"/>
    <col min="14356" max="14357" width="10.6640625" style="1" customWidth="1"/>
    <col min="14358" max="14604" width="9.109375" style="1"/>
    <col min="14605" max="14605" width="2.6640625" style="1" customWidth="1"/>
    <col min="14606" max="14606" width="4.6640625" style="1" customWidth="1"/>
    <col min="14607" max="14607" width="12.6640625" style="1" customWidth="1"/>
    <col min="14608" max="14608" width="21.33203125" style="1" customWidth="1"/>
    <col min="14609" max="14609" width="7.6640625" style="1" customWidth="1"/>
    <col min="14610" max="14610" width="14" style="1" bestFit="1" customWidth="1"/>
    <col min="14611" max="14611" width="13.88671875" style="1" bestFit="1" customWidth="1"/>
    <col min="14612" max="14613" width="10.6640625" style="1" customWidth="1"/>
    <col min="14614" max="14860" width="9.109375" style="1"/>
    <col min="14861" max="14861" width="2.6640625" style="1" customWidth="1"/>
    <col min="14862" max="14862" width="4.6640625" style="1" customWidth="1"/>
    <col min="14863" max="14863" width="12.6640625" style="1" customWidth="1"/>
    <col min="14864" max="14864" width="21.33203125" style="1" customWidth="1"/>
    <col min="14865" max="14865" width="7.6640625" style="1" customWidth="1"/>
    <col min="14866" max="14866" width="14" style="1" bestFit="1" customWidth="1"/>
    <col min="14867" max="14867" width="13.88671875" style="1" bestFit="1" customWidth="1"/>
    <col min="14868" max="14869" width="10.6640625" style="1" customWidth="1"/>
    <col min="14870" max="15116" width="9.109375" style="1"/>
    <col min="15117" max="15117" width="2.6640625" style="1" customWidth="1"/>
    <col min="15118" max="15118" width="4.6640625" style="1" customWidth="1"/>
    <col min="15119" max="15119" width="12.6640625" style="1" customWidth="1"/>
    <col min="15120" max="15120" width="21.33203125" style="1" customWidth="1"/>
    <col min="15121" max="15121" width="7.6640625" style="1" customWidth="1"/>
    <col min="15122" max="15122" width="14" style="1" bestFit="1" customWidth="1"/>
    <col min="15123" max="15123" width="13.88671875" style="1" bestFit="1" customWidth="1"/>
    <col min="15124" max="15125" width="10.6640625" style="1" customWidth="1"/>
    <col min="15126" max="15372" width="9.109375" style="1"/>
    <col min="15373" max="15373" width="2.6640625" style="1" customWidth="1"/>
    <col min="15374" max="15374" width="4.6640625" style="1" customWidth="1"/>
    <col min="15375" max="15375" width="12.6640625" style="1" customWidth="1"/>
    <col min="15376" max="15376" width="21.33203125" style="1" customWidth="1"/>
    <col min="15377" max="15377" width="7.6640625" style="1" customWidth="1"/>
    <col min="15378" max="15378" width="14" style="1" bestFit="1" customWidth="1"/>
    <col min="15379" max="15379" width="13.88671875" style="1" bestFit="1" customWidth="1"/>
    <col min="15380" max="15381" width="10.6640625" style="1" customWidth="1"/>
    <col min="15382" max="15628" width="9.109375" style="1"/>
    <col min="15629" max="15629" width="2.6640625" style="1" customWidth="1"/>
    <col min="15630" max="15630" width="4.6640625" style="1" customWidth="1"/>
    <col min="15631" max="15631" width="12.6640625" style="1" customWidth="1"/>
    <col min="15632" max="15632" width="21.33203125" style="1" customWidth="1"/>
    <col min="15633" max="15633" width="7.6640625" style="1" customWidth="1"/>
    <col min="15634" max="15634" width="14" style="1" bestFit="1" customWidth="1"/>
    <col min="15635" max="15635" width="13.88671875" style="1" bestFit="1" customWidth="1"/>
    <col min="15636" max="15637" width="10.6640625" style="1" customWidth="1"/>
    <col min="15638" max="15884" width="9.109375" style="1"/>
    <col min="15885" max="15885" width="2.6640625" style="1" customWidth="1"/>
    <col min="15886" max="15886" width="4.6640625" style="1" customWidth="1"/>
    <col min="15887" max="15887" width="12.6640625" style="1" customWidth="1"/>
    <col min="15888" max="15888" width="21.33203125" style="1" customWidth="1"/>
    <col min="15889" max="15889" width="7.6640625" style="1" customWidth="1"/>
    <col min="15890" max="15890" width="14" style="1" bestFit="1" customWidth="1"/>
    <col min="15891" max="15891" width="13.88671875" style="1" bestFit="1" customWidth="1"/>
    <col min="15892" max="15893" width="10.6640625" style="1" customWidth="1"/>
    <col min="15894" max="16140" width="9.109375" style="1"/>
    <col min="16141" max="16141" width="2.6640625" style="1" customWidth="1"/>
    <col min="16142" max="16142" width="4.6640625" style="1" customWidth="1"/>
    <col min="16143" max="16143" width="12.6640625" style="1" customWidth="1"/>
    <col min="16144" max="16144" width="21.33203125" style="1" customWidth="1"/>
    <col min="16145" max="16145" width="7.6640625" style="1" customWidth="1"/>
    <col min="16146" max="16146" width="14" style="1" bestFit="1" customWidth="1"/>
    <col min="16147" max="16147" width="13.88671875" style="1" bestFit="1" customWidth="1"/>
    <col min="16148" max="16149" width="10.6640625" style="1" customWidth="1"/>
    <col min="16150" max="16384" width="9.109375" style="1"/>
  </cols>
  <sheetData>
    <row r="2" spans="2:34" x14ac:dyDescent="0.25">
      <c r="C2" s="110" t="s">
        <v>0</v>
      </c>
      <c r="D2" s="111"/>
      <c r="E2" s="108"/>
      <c r="F2" s="108"/>
      <c r="G2" s="108"/>
      <c r="H2" s="108"/>
      <c r="I2" s="1"/>
      <c r="K2" s="1"/>
      <c r="L2" s="1"/>
      <c r="N2" s="1"/>
      <c r="O2" s="1"/>
      <c r="P2" s="1"/>
      <c r="Q2" s="1"/>
      <c r="R2" s="1"/>
      <c r="S2" s="1"/>
      <c r="T2" s="1"/>
      <c r="AG2" s="1"/>
    </row>
    <row r="3" spans="2:34" x14ac:dyDescent="0.25">
      <c r="C3" s="112" t="s">
        <v>1</v>
      </c>
      <c r="D3" s="112"/>
      <c r="E3" s="113"/>
      <c r="F3" s="113"/>
      <c r="G3" s="113"/>
      <c r="H3" s="113"/>
      <c r="I3" s="1"/>
      <c r="K3" s="1"/>
      <c r="L3" s="1"/>
      <c r="N3" s="1"/>
      <c r="O3" s="1"/>
      <c r="P3" s="1"/>
      <c r="Q3" s="1"/>
      <c r="R3" s="1"/>
      <c r="S3" s="1"/>
      <c r="T3" s="1"/>
      <c r="AG3" s="1"/>
    </row>
    <row r="5" spans="2:34" ht="19.2" x14ac:dyDescent="0.25">
      <c r="B5" s="116" t="s">
        <v>39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</row>
    <row r="6" spans="2:34" ht="13.8" thickBot="1" x14ac:dyDescent="0.3"/>
    <row r="7" spans="2:34" s="13" customFormat="1" ht="13.8" thickBot="1" x14ac:dyDescent="0.35">
      <c r="B7" s="3" t="s">
        <v>5</v>
      </c>
      <c r="C7" s="4" t="s">
        <v>6</v>
      </c>
      <c r="D7" s="4" t="s">
        <v>7</v>
      </c>
      <c r="E7" s="4" t="s">
        <v>8</v>
      </c>
      <c r="F7" s="4" t="s">
        <v>40</v>
      </c>
      <c r="G7" s="4" t="s">
        <v>41</v>
      </c>
      <c r="H7" s="4" t="s">
        <v>42</v>
      </c>
      <c r="I7" s="4" t="s">
        <v>43</v>
      </c>
      <c r="J7" s="4" t="s">
        <v>44</v>
      </c>
      <c r="K7" s="4" t="s">
        <v>45</v>
      </c>
      <c r="L7" s="4" t="s">
        <v>46</v>
      </c>
      <c r="M7" s="4" t="s">
        <v>47</v>
      </c>
      <c r="N7" s="4" t="s">
        <v>48</v>
      </c>
      <c r="O7" s="4" t="s">
        <v>49</v>
      </c>
      <c r="P7" s="4" t="s">
        <v>50</v>
      </c>
      <c r="Q7" s="4" t="s">
        <v>51</v>
      </c>
      <c r="R7" s="4" t="s">
        <v>52</v>
      </c>
      <c r="S7" s="4" t="s">
        <v>53</v>
      </c>
      <c r="T7" s="52" t="s">
        <v>54</v>
      </c>
      <c r="U7" s="3" t="s">
        <v>55</v>
      </c>
      <c r="V7" s="4" t="s">
        <v>56</v>
      </c>
      <c r="W7" s="4" t="s">
        <v>57</v>
      </c>
      <c r="X7" s="4" t="s">
        <v>58</v>
      </c>
      <c r="Y7" s="4" t="s">
        <v>59</v>
      </c>
      <c r="Z7" s="4" t="s">
        <v>60</v>
      </c>
      <c r="AA7" s="4" t="s">
        <v>61</v>
      </c>
      <c r="AB7" s="4" t="s">
        <v>62</v>
      </c>
      <c r="AC7" s="4" t="s">
        <v>63</v>
      </c>
      <c r="AD7" s="4" t="s">
        <v>64</v>
      </c>
      <c r="AE7" s="4" t="s">
        <v>65</v>
      </c>
      <c r="AF7" s="4" t="s">
        <v>66</v>
      </c>
      <c r="AG7" s="5" t="s">
        <v>67</v>
      </c>
      <c r="AH7" s="106" t="s">
        <v>348</v>
      </c>
    </row>
    <row r="8" spans="2:34" s="21" customFormat="1" x14ac:dyDescent="0.3">
      <c r="B8" s="15">
        <v>1</v>
      </c>
      <c r="C8" s="43" t="s">
        <v>115</v>
      </c>
      <c r="D8" s="44" t="s">
        <v>116</v>
      </c>
      <c r="E8" s="45" t="s">
        <v>117</v>
      </c>
      <c r="F8" s="55"/>
      <c r="G8" s="19"/>
      <c r="H8" s="19" t="s">
        <v>68</v>
      </c>
      <c r="I8" s="18" t="s">
        <v>68</v>
      </c>
      <c r="J8" s="19"/>
      <c r="K8" s="19" t="s">
        <v>68</v>
      </c>
      <c r="L8" s="18" t="s">
        <v>68</v>
      </c>
      <c r="M8" s="19"/>
      <c r="N8" s="19"/>
      <c r="O8" s="18"/>
      <c r="P8" s="18"/>
      <c r="Q8" s="18" t="s">
        <v>68</v>
      </c>
      <c r="R8" s="18" t="s">
        <v>68</v>
      </c>
      <c r="S8" s="18" t="s">
        <v>68</v>
      </c>
      <c r="T8" s="42"/>
      <c r="U8" s="54" t="s">
        <v>68</v>
      </c>
      <c r="V8" s="19"/>
      <c r="W8" s="19" t="s">
        <v>68</v>
      </c>
      <c r="X8" s="19"/>
      <c r="Y8" s="19"/>
      <c r="Z8" s="19"/>
      <c r="AA8" s="19" t="s">
        <v>68</v>
      </c>
      <c r="AB8" s="18"/>
      <c r="AC8" s="19"/>
      <c r="AD8" s="18"/>
      <c r="AE8" s="19"/>
      <c r="AF8" s="19"/>
      <c r="AG8" s="25"/>
      <c r="AH8" s="104">
        <f>COUNTIF($G8:$AG8,"v")+COUNTIF($G8:$AG8,"m")/2</f>
        <v>10</v>
      </c>
    </row>
    <row r="9" spans="2:34" s="21" customFormat="1" x14ac:dyDescent="0.3">
      <c r="B9" s="15">
        <v>2</v>
      </c>
      <c r="C9" s="64" t="s">
        <v>118</v>
      </c>
      <c r="D9" s="65" t="s">
        <v>119</v>
      </c>
      <c r="E9" s="66" t="s">
        <v>120</v>
      </c>
      <c r="F9" s="55"/>
      <c r="G9" s="19"/>
      <c r="H9" s="19"/>
      <c r="I9" s="18"/>
      <c r="J9" s="19"/>
      <c r="K9" s="19"/>
      <c r="L9" s="18"/>
      <c r="M9" s="19"/>
      <c r="N9" s="19"/>
      <c r="O9" s="18"/>
      <c r="P9" s="18"/>
      <c r="Q9" s="18"/>
      <c r="R9" s="18"/>
      <c r="S9" s="18"/>
      <c r="T9" s="42"/>
      <c r="U9" s="54"/>
      <c r="V9" s="19"/>
      <c r="W9" s="19"/>
      <c r="X9" s="19"/>
      <c r="Y9" s="19"/>
      <c r="Z9" s="19"/>
      <c r="AA9" s="19"/>
      <c r="AB9" s="18"/>
      <c r="AC9" s="19"/>
      <c r="AD9" s="18"/>
      <c r="AE9" s="19"/>
      <c r="AF9" s="19"/>
      <c r="AG9" s="25"/>
      <c r="AH9" s="104">
        <f t="shared" ref="AH9:AH72" si="0">COUNTIF($G9:$AG9,"v")+COUNTIF($G9:$AG9,"m")/2</f>
        <v>0</v>
      </c>
    </row>
    <row r="10" spans="2:34" s="21" customFormat="1" x14ac:dyDescent="0.3">
      <c r="B10" s="15">
        <v>3</v>
      </c>
      <c r="C10" s="64" t="s">
        <v>121</v>
      </c>
      <c r="D10" s="65" t="s">
        <v>122</v>
      </c>
      <c r="E10" s="66" t="s">
        <v>123</v>
      </c>
      <c r="F10" s="55"/>
      <c r="G10" s="19"/>
      <c r="H10" s="19"/>
      <c r="I10" s="18"/>
      <c r="J10" s="19"/>
      <c r="K10" s="19"/>
      <c r="L10" s="18"/>
      <c r="M10" s="19"/>
      <c r="N10" s="19"/>
      <c r="O10" s="18"/>
      <c r="P10" s="18"/>
      <c r="Q10" s="18"/>
      <c r="R10" s="18"/>
      <c r="S10" s="18"/>
      <c r="T10" s="42"/>
      <c r="U10" s="54"/>
      <c r="V10" s="19"/>
      <c r="W10" s="19"/>
      <c r="X10" s="19"/>
      <c r="Y10" s="19"/>
      <c r="Z10" s="19"/>
      <c r="AA10" s="19"/>
      <c r="AB10" s="18"/>
      <c r="AC10" s="19"/>
      <c r="AD10" s="18"/>
      <c r="AE10" s="19"/>
      <c r="AF10" s="19"/>
      <c r="AG10" s="25"/>
      <c r="AH10" s="104">
        <f t="shared" si="0"/>
        <v>0</v>
      </c>
    </row>
    <row r="11" spans="2:34" s="21" customFormat="1" x14ac:dyDescent="0.3">
      <c r="B11" s="15">
        <v>4</v>
      </c>
      <c r="C11" s="64" t="s">
        <v>124</v>
      </c>
      <c r="D11" s="65" t="s">
        <v>125</v>
      </c>
      <c r="E11" s="66" t="s">
        <v>126</v>
      </c>
      <c r="F11" s="55"/>
      <c r="G11" s="19"/>
      <c r="H11" s="19"/>
      <c r="I11" s="18"/>
      <c r="J11" s="19"/>
      <c r="K11" s="19"/>
      <c r="L11" s="18"/>
      <c r="M11" s="19"/>
      <c r="N11" s="19"/>
      <c r="O11" s="18"/>
      <c r="P11" s="18"/>
      <c r="Q11" s="18"/>
      <c r="R11" s="18"/>
      <c r="S11" s="18"/>
      <c r="T11" s="42"/>
      <c r="U11" s="54"/>
      <c r="V11" s="19"/>
      <c r="W11" s="19"/>
      <c r="X11" s="19"/>
      <c r="Y11" s="19"/>
      <c r="Z11" s="19"/>
      <c r="AA11" s="19"/>
      <c r="AB11" s="18"/>
      <c r="AC11" s="19"/>
      <c r="AD11" s="18"/>
      <c r="AE11" s="19"/>
      <c r="AF11" s="19"/>
      <c r="AG11" s="25"/>
      <c r="AH11" s="104">
        <f t="shared" si="0"/>
        <v>0</v>
      </c>
    </row>
    <row r="12" spans="2:34" s="21" customFormat="1" x14ac:dyDescent="0.3">
      <c r="B12" s="15">
        <v>5</v>
      </c>
      <c r="C12" s="64" t="s">
        <v>127</v>
      </c>
      <c r="D12" s="65" t="s">
        <v>128</v>
      </c>
      <c r="E12" s="66" t="s">
        <v>129</v>
      </c>
      <c r="F12" s="55"/>
      <c r="G12" s="19"/>
      <c r="H12" s="19" t="s">
        <v>68</v>
      </c>
      <c r="I12" s="18" t="s">
        <v>68</v>
      </c>
      <c r="J12" s="19"/>
      <c r="K12" s="19"/>
      <c r="L12" s="18" t="s">
        <v>68</v>
      </c>
      <c r="M12" s="19"/>
      <c r="N12" s="19"/>
      <c r="O12" s="18"/>
      <c r="P12" s="18"/>
      <c r="Q12" s="18" t="s">
        <v>347</v>
      </c>
      <c r="R12" s="18"/>
      <c r="S12" s="18" t="s">
        <v>68</v>
      </c>
      <c r="T12" s="42"/>
      <c r="U12" s="54" t="s">
        <v>68</v>
      </c>
      <c r="V12" s="19" t="s">
        <v>68</v>
      </c>
      <c r="W12" s="19" t="s">
        <v>68</v>
      </c>
      <c r="X12" s="19" t="s">
        <v>68</v>
      </c>
      <c r="Y12" s="19" t="s">
        <v>68</v>
      </c>
      <c r="Z12" s="19"/>
      <c r="AA12" s="19" t="s">
        <v>347</v>
      </c>
      <c r="AB12" s="18"/>
      <c r="AC12" s="19"/>
      <c r="AD12" s="18"/>
      <c r="AE12" s="19"/>
      <c r="AF12" s="19"/>
      <c r="AG12" s="25"/>
      <c r="AH12" s="104">
        <f t="shared" si="0"/>
        <v>10</v>
      </c>
    </row>
    <row r="13" spans="2:34" s="21" customFormat="1" x14ac:dyDescent="0.3">
      <c r="B13" s="15">
        <v>6</v>
      </c>
      <c r="C13" s="64" t="s">
        <v>130</v>
      </c>
      <c r="D13" s="65" t="s">
        <v>131</v>
      </c>
      <c r="E13" s="66" t="s">
        <v>132</v>
      </c>
      <c r="F13" s="55"/>
      <c r="G13" s="19"/>
      <c r="H13" s="19"/>
      <c r="I13" s="18"/>
      <c r="J13" s="19"/>
      <c r="K13" s="19"/>
      <c r="L13" s="18"/>
      <c r="M13" s="19"/>
      <c r="N13" s="19"/>
      <c r="O13" s="18"/>
      <c r="P13" s="18"/>
      <c r="Q13" s="18"/>
      <c r="R13" s="18"/>
      <c r="S13" s="18"/>
      <c r="T13" s="42"/>
      <c r="U13" s="54" t="s">
        <v>347</v>
      </c>
      <c r="V13" s="19"/>
      <c r="W13" s="19"/>
      <c r="X13" s="19"/>
      <c r="Y13" s="19" t="s">
        <v>347</v>
      </c>
      <c r="Z13" s="19"/>
      <c r="AA13" s="19"/>
      <c r="AB13" s="18"/>
      <c r="AC13" s="19"/>
      <c r="AD13" s="18"/>
      <c r="AE13" s="19"/>
      <c r="AF13" s="19"/>
      <c r="AG13" s="25"/>
      <c r="AH13" s="104">
        <f t="shared" si="0"/>
        <v>1</v>
      </c>
    </row>
    <row r="14" spans="2:34" s="21" customFormat="1" x14ac:dyDescent="0.3">
      <c r="B14" s="15">
        <v>7</v>
      </c>
      <c r="C14" s="64" t="s">
        <v>133</v>
      </c>
      <c r="D14" s="65" t="s">
        <v>134</v>
      </c>
      <c r="E14" s="66" t="s">
        <v>135</v>
      </c>
      <c r="F14" s="55"/>
      <c r="G14" s="19"/>
      <c r="H14" s="19"/>
      <c r="I14" s="18"/>
      <c r="J14" s="19"/>
      <c r="K14" s="19" t="s">
        <v>68</v>
      </c>
      <c r="L14" s="18"/>
      <c r="M14" s="19"/>
      <c r="N14" s="19"/>
      <c r="O14" s="18"/>
      <c r="P14" s="18"/>
      <c r="Q14" s="18"/>
      <c r="R14" s="18"/>
      <c r="S14" s="18"/>
      <c r="T14" s="42"/>
      <c r="U14" s="54"/>
      <c r="V14" s="19"/>
      <c r="W14" s="19" t="s">
        <v>68</v>
      </c>
      <c r="X14" s="19"/>
      <c r="Y14" s="19"/>
      <c r="Z14" s="19"/>
      <c r="AA14" s="19"/>
      <c r="AB14" s="18"/>
      <c r="AC14" s="19"/>
      <c r="AD14" s="18"/>
      <c r="AE14" s="19"/>
      <c r="AF14" s="19"/>
      <c r="AG14" s="25"/>
      <c r="AH14" s="104">
        <f t="shared" si="0"/>
        <v>2</v>
      </c>
    </row>
    <row r="15" spans="2:34" s="21" customFormat="1" x14ac:dyDescent="0.3">
      <c r="B15" s="15">
        <v>8</v>
      </c>
      <c r="C15" s="64" t="s">
        <v>136</v>
      </c>
      <c r="D15" s="65" t="s">
        <v>137</v>
      </c>
      <c r="E15" s="66" t="s">
        <v>138</v>
      </c>
      <c r="F15" s="55"/>
      <c r="G15" s="19"/>
      <c r="H15" s="19"/>
      <c r="I15" s="18"/>
      <c r="J15" s="19"/>
      <c r="K15" s="19"/>
      <c r="L15" s="18"/>
      <c r="M15" s="19"/>
      <c r="N15" s="19"/>
      <c r="O15" s="18"/>
      <c r="P15" s="18"/>
      <c r="Q15" s="18"/>
      <c r="R15" s="18"/>
      <c r="S15" s="18"/>
      <c r="T15" s="42"/>
      <c r="U15" s="54"/>
      <c r="V15" s="19"/>
      <c r="W15" s="19"/>
      <c r="X15" s="19"/>
      <c r="Y15" s="19"/>
      <c r="Z15" s="19"/>
      <c r="AA15" s="19"/>
      <c r="AB15" s="18"/>
      <c r="AC15" s="19"/>
      <c r="AD15" s="18"/>
      <c r="AE15" s="19"/>
      <c r="AF15" s="19"/>
      <c r="AG15" s="25"/>
      <c r="AH15" s="104">
        <f t="shared" si="0"/>
        <v>0</v>
      </c>
    </row>
    <row r="16" spans="2:34" s="21" customFormat="1" x14ac:dyDescent="0.3">
      <c r="B16" s="15">
        <v>9</v>
      </c>
      <c r="C16" s="64" t="s">
        <v>139</v>
      </c>
      <c r="D16" s="65" t="s">
        <v>140</v>
      </c>
      <c r="E16" s="66" t="s">
        <v>141</v>
      </c>
      <c r="F16" s="55"/>
      <c r="G16" s="19"/>
      <c r="H16" s="19" t="s">
        <v>68</v>
      </c>
      <c r="I16" s="18"/>
      <c r="J16" s="19"/>
      <c r="K16" s="19"/>
      <c r="L16" s="18"/>
      <c r="M16" s="19"/>
      <c r="N16" s="19"/>
      <c r="O16" s="18"/>
      <c r="P16" s="18"/>
      <c r="Q16" s="18" t="s">
        <v>68</v>
      </c>
      <c r="R16" s="18"/>
      <c r="S16" s="18"/>
      <c r="T16" s="42"/>
      <c r="U16" s="54"/>
      <c r="V16" s="19"/>
      <c r="W16" s="19"/>
      <c r="X16" s="19" t="s">
        <v>347</v>
      </c>
      <c r="Y16" s="19"/>
      <c r="Z16" s="19"/>
      <c r="AA16" s="19"/>
      <c r="AB16" s="18"/>
      <c r="AC16" s="19"/>
      <c r="AD16" s="18"/>
      <c r="AE16" s="19"/>
      <c r="AF16" s="19"/>
      <c r="AG16" s="25"/>
      <c r="AH16" s="104">
        <f t="shared" si="0"/>
        <v>2.5</v>
      </c>
    </row>
    <row r="17" spans="2:34" s="21" customFormat="1" x14ac:dyDescent="0.3">
      <c r="B17" s="15">
        <v>10</v>
      </c>
      <c r="C17" s="64" t="s">
        <v>142</v>
      </c>
      <c r="D17" s="65" t="s">
        <v>143</v>
      </c>
      <c r="E17" s="66" t="s">
        <v>144</v>
      </c>
      <c r="F17" s="55"/>
      <c r="G17" s="19"/>
      <c r="H17" s="19"/>
      <c r="I17" s="18"/>
      <c r="J17" s="19"/>
      <c r="K17" s="19" t="s">
        <v>68</v>
      </c>
      <c r="L17" s="18" t="s">
        <v>68</v>
      </c>
      <c r="M17" s="19"/>
      <c r="N17" s="19"/>
      <c r="O17" s="18" t="s">
        <v>68</v>
      </c>
      <c r="P17" s="18"/>
      <c r="Q17" s="18" t="s">
        <v>68</v>
      </c>
      <c r="R17" s="18"/>
      <c r="S17" s="18"/>
      <c r="T17" s="42"/>
      <c r="U17" s="54" t="s">
        <v>68</v>
      </c>
      <c r="V17" s="19" t="s">
        <v>68</v>
      </c>
      <c r="W17" s="19" t="s">
        <v>68</v>
      </c>
      <c r="X17" s="19" t="s">
        <v>68</v>
      </c>
      <c r="Y17" s="19" t="s">
        <v>68</v>
      </c>
      <c r="Z17" s="19"/>
      <c r="AA17" s="19" t="s">
        <v>68</v>
      </c>
      <c r="AB17" s="18"/>
      <c r="AC17" s="19"/>
      <c r="AD17" s="18"/>
      <c r="AE17" s="19"/>
      <c r="AF17" s="19"/>
      <c r="AG17" s="25"/>
      <c r="AH17" s="104">
        <f t="shared" si="0"/>
        <v>10</v>
      </c>
    </row>
    <row r="18" spans="2:34" s="21" customFormat="1" x14ac:dyDescent="0.3">
      <c r="B18" s="15">
        <v>11</v>
      </c>
      <c r="C18" s="64" t="s">
        <v>145</v>
      </c>
      <c r="D18" s="65" t="s">
        <v>146</v>
      </c>
      <c r="E18" s="66" t="s">
        <v>144</v>
      </c>
      <c r="F18" s="55"/>
      <c r="G18" s="19"/>
      <c r="H18" s="19" t="s">
        <v>68</v>
      </c>
      <c r="I18" s="18"/>
      <c r="J18" s="19"/>
      <c r="K18" s="19"/>
      <c r="L18" s="18" t="s">
        <v>68</v>
      </c>
      <c r="M18" s="19"/>
      <c r="N18" s="19"/>
      <c r="O18" s="18"/>
      <c r="P18" s="18"/>
      <c r="Q18" s="18" t="s">
        <v>68</v>
      </c>
      <c r="R18" s="18"/>
      <c r="S18" s="18"/>
      <c r="T18" s="42"/>
      <c r="U18" s="54"/>
      <c r="V18" s="19"/>
      <c r="W18" s="19"/>
      <c r="X18" s="19"/>
      <c r="Y18" s="19"/>
      <c r="Z18" s="19"/>
      <c r="AA18" s="19"/>
      <c r="AB18" s="18"/>
      <c r="AC18" s="19"/>
      <c r="AD18" s="18"/>
      <c r="AE18" s="19"/>
      <c r="AF18" s="19"/>
      <c r="AG18" s="25"/>
      <c r="AH18" s="104">
        <f t="shared" si="0"/>
        <v>3</v>
      </c>
    </row>
    <row r="19" spans="2:34" s="21" customFormat="1" x14ac:dyDescent="0.3">
      <c r="B19" s="15">
        <v>12</v>
      </c>
      <c r="C19" s="64" t="s">
        <v>147</v>
      </c>
      <c r="D19" s="65" t="s">
        <v>148</v>
      </c>
      <c r="E19" s="66" t="s">
        <v>141</v>
      </c>
      <c r="F19" s="55"/>
      <c r="G19" s="19"/>
      <c r="H19" s="19"/>
      <c r="I19" s="18"/>
      <c r="J19" s="19"/>
      <c r="K19" s="19"/>
      <c r="L19" s="18"/>
      <c r="M19" s="19"/>
      <c r="N19" s="19"/>
      <c r="O19" s="18"/>
      <c r="P19" s="18"/>
      <c r="Q19" s="18"/>
      <c r="R19" s="18"/>
      <c r="S19" s="18"/>
      <c r="T19" s="42"/>
      <c r="U19" s="54" t="s">
        <v>68</v>
      </c>
      <c r="V19" s="19" t="s">
        <v>68</v>
      </c>
      <c r="W19" s="19"/>
      <c r="X19" s="19"/>
      <c r="Y19" s="19"/>
      <c r="Z19" s="19"/>
      <c r="AA19" s="19"/>
      <c r="AB19" s="18"/>
      <c r="AC19" s="19"/>
      <c r="AD19" s="18"/>
      <c r="AE19" s="19"/>
      <c r="AF19" s="19"/>
      <c r="AG19" s="25"/>
      <c r="AH19" s="104">
        <f t="shared" si="0"/>
        <v>2</v>
      </c>
    </row>
    <row r="20" spans="2:34" s="21" customFormat="1" x14ac:dyDescent="0.3">
      <c r="B20" s="15">
        <v>13</v>
      </c>
      <c r="C20" s="64" t="s">
        <v>149</v>
      </c>
      <c r="D20" s="65" t="s">
        <v>150</v>
      </c>
      <c r="E20" s="66" t="s">
        <v>151</v>
      </c>
      <c r="F20" s="55"/>
      <c r="G20" s="19"/>
      <c r="H20" s="19" t="s">
        <v>68</v>
      </c>
      <c r="I20" s="18"/>
      <c r="J20" s="19"/>
      <c r="K20" s="19"/>
      <c r="L20" s="18"/>
      <c r="M20" s="19"/>
      <c r="N20" s="19"/>
      <c r="O20" s="18"/>
      <c r="P20" s="18"/>
      <c r="Q20" s="18"/>
      <c r="R20" s="18" t="s">
        <v>68</v>
      </c>
      <c r="S20" s="18"/>
      <c r="T20" s="42"/>
      <c r="U20" s="54" t="s">
        <v>68</v>
      </c>
      <c r="V20" s="19"/>
      <c r="W20" s="19"/>
      <c r="X20" s="19"/>
      <c r="Y20" s="19"/>
      <c r="Z20" s="19"/>
      <c r="AA20" s="19"/>
      <c r="AB20" s="18"/>
      <c r="AC20" s="19"/>
      <c r="AD20" s="18"/>
      <c r="AE20" s="19"/>
      <c r="AF20" s="19"/>
      <c r="AG20" s="25"/>
      <c r="AH20" s="104">
        <f t="shared" si="0"/>
        <v>3</v>
      </c>
    </row>
    <row r="21" spans="2:34" s="21" customFormat="1" x14ac:dyDescent="0.3">
      <c r="B21" s="15">
        <v>14</v>
      </c>
      <c r="C21" s="64" t="s">
        <v>152</v>
      </c>
      <c r="D21" s="65" t="s">
        <v>153</v>
      </c>
      <c r="E21" s="66" t="s">
        <v>144</v>
      </c>
      <c r="F21" s="55"/>
      <c r="G21" s="19"/>
      <c r="H21" s="19" t="s">
        <v>347</v>
      </c>
      <c r="I21" s="18"/>
      <c r="J21" s="19"/>
      <c r="K21" s="19"/>
      <c r="L21" s="18" t="s">
        <v>68</v>
      </c>
      <c r="M21" s="19"/>
      <c r="N21" s="19"/>
      <c r="O21" s="18"/>
      <c r="P21" s="18"/>
      <c r="Q21" s="18" t="s">
        <v>68</v>
      </c>
      <c r="R21" s="18"/>
      <c r="S21" s="18"/>
      <c r="T21" s="42"/>
      <c r="U21" s="54"/>
      <c r="V21" s="19"/>
      <c r="W21" s="19"/>
      <c r="X21" s="19"/>
      <c r="Y21" s="19"/>
      <c r="Z21" s="19"/>
      <c r="AA21" s="19"/>
      <c r="AB21" s="18"/>
      <c r="AC21" s="19"/>
      <c r="AD21" s="18"/>
      <c r="AE21" s="19"/>
      <c r="AF21" s="19"/>
      <c r="AG21" s="25"/>
      <c r="AH21" s="104">
        <f t="shared" si="0"/>
        <v>2.5</v>
      </c>
    </row>
    <row r="22" spans="2:34" s="21" customFormat="1" x14ac:dyDescent="0.3">
      <c r="B22" s="15">
        <v>15</v>
      </c>
      <c r="C22" s="64" t="s">
        <v>154</v>
      </c>
      <c r="D22" s="65" t="s">
        <v>155</v>
      </c>
      <c r="E22" s="66" t="s">
        <v>156</v>
      </c>
      <c r="F22" s="55"/>
      <c r="G22" s="19"/>
      <c r="H22" s="19"/>
      <c r="I22" s="18" t="s">
        <v>68</v>
      </c>
      <c r="J22" s="19"/>
      <c r="K22" s="19" t="s">
        <v>68</v>
      </c>
      <c r="L22" s="18" t="s">
        <v>68</v>
      </c>
      <c r="M22" s="19"/>
      <c r="N22" s="19"/>
      <c r="O22" s="18" t="s">
        <v>68</v>
      </c>
      <c r="P22" s="18"/>
      <c r="Q22" s="18" t="s">
        <v>68</v>
      </c>
      <c r="R22" s="18" t="s">
        <v>68</v>
      </c>
      <c r="S22" s="18" t="s">
        <v>68</v>
      </c>
      <c r="T22" s="42"/>
      <c r="U22" s="54" t="s">
        <v>68</v>
      </c>
      <c r="V22" s="19" t="s">
        <v>68</v>
      </c>
      <c r="W22" s="19" t="s">
        <v>68</v>
      </c>
      <c r="X22" s="19" t="s">
        <v>68</v>
      </c>
      <c r="Y22" s="19" t="s">
        <v>68</v>
      </c>
      <c r="Z22" s="19"/>
      <c r="AA22" s="19" t="s">
        <v>68</v>
      </c>
      <c r="AB22" s="18"/>
      <c r="AC22" s="19"/>
      <c r="AD22" s="18"/>
      <c r="AE22" s="19"/>
      <c r="AF22" s="19"/>
      <c r="AG22" s="25"/>
      <c r="AH22" s="104">
        <f t="shared" si="0"/>
        <v>13</v>
      </c>
    </row>
    <row r="23" spans="2:34" s="21" customFormat="1" x14ac:dyDescent="0.3">
      <c r="B23" s="15">
        <v>16</v>
      </c>
      <c r="C23" s="64" t="s">
        <v>157</v>
      </c>
      <c r="D23" s="65" t="s">
        <v>158</v>
      </c>
      <c r="E23" s="66" t="s">
        <v>144</v>
      </c>
      <c r="F23" s="55"/>
      <c r="G23" s="19"/>
      <c r="H23" s="19"/>
      <c r="I23" s="18"/>
      <c r="J23" s="19"/>
      <c r="K23" s="19"/>
      <c r="L23" s="18"/>
      <c r="M23" s="19"/>
      <c r="N23" s="19"/>
      <c r="O23" s="18"/>
      <c r="P23" s="18"/>
      <c r="Q23" s="18"/>
      <c r="R23" s="18"/>
      <c r="S23" s="18"/>
      <c r="T23" s="42"/>
      <c r="U23" s="54"/>
      <c r="V23" s="19"/>
      <c r="W23" s="19"/>
      <c r="X23" s="19"/>
      <c r="Y23" s="19"/>
      <c r="Z23" s="19"/>
      <c r="AA23" s="19"/>
      <c r="AB23" s="18"/>
      <c r="AC23" s="19"/>
      <c r="AD23" s="18"/>
      <c r="AE23" s="19"/>
      <c r="AF23" s="19"/>
      <c r="AG23" s="25"/>
      <c r="AH23" s="104">
        <f t="shared" si="0"/>
        <v>0</v>
      </c>
    </row>
    <row r="24" spans="2:34" s="21" customFormat="1" x14ac:dyDescent="0.3">
      <c r="B24" s="15">
        <v>17</v>
      </c>
      <c r="C24" s="64" t="s">
        <v>159</v>
      </c>
      <c r="D24" s="65" t="s">
        <v>71</v>
      </c>
      <c r="E24" s="66" t="s">
        <v>144</v>
      </c>
      <c r="F24" s="55"/>
      <c r="G24" s="19"/>
      <c r="H24" s="19" t="s">
        <v>347</v>
      </c>
      <c r="I24" s="18" t="s">
        <v>68</v>
      </c>
      <c r="J24" s="19"/>
      <c r="K24" s="19" t="s">
        <v>68</v>
      </c>
      <c r="L24" s="18" t="s">
        <v>68</v>
      </c>
      <c r="M24" s="19"/>
      <c r="N24" s="19"/>
      <c r="O24" s="18" t="s">
        <v>68</v>
      </c>
      <c r="P24" s="18"/>
      <c r="Q24" s="18" t="s">
        <v>68</v>
      </c>
      <c r="R24" s="18" t="s">
        <v>68</v>
      </c>
      <c r="S24" s="18" t="s">
        <v>68</v>
      </c>
      <c r="T24" s="42"/>
      <c r="U24" s="54" t="s">
        <v>68</v>
      </c>
      <c r="V24" s="19" t="s">
        <v>347</v>
      </c>
      <c r="W24" s="19" t="s">
        <v>68</v>
      </c>
      <c r="X24" s="19" t="s">
        <v>347</v>
      </c>
      <c r="Y24" s="19"/>
      <c r="Z24" s="19"/>
      <c r="AA24" s="19"/>
      <c r="AB24" s="18"/>
      <c r="AC24" s="19"/>
      <c r="AD24" s="18"/>
      <c r="AE24" s="19"/>
      <c r="AF24" s="19"/>
      <c r="AG24" s="25"/>
      <c r="AH24" s="104">
        <f t="shared" si="0"/>
        <v>10.5</v>
      </c>
    </row>
    <row r="25" spans="2:34" s="21" customFormat="1" x14ac:dyDescent="0.3">
      <c r="B25" s="15">
        <v>18</v>
      </c>
      <c r="C25" s="64" t="s">
        <v>160</v>
      </c>
      <c r="D25" s="65" t="s">
        <v>161</v>
      </c>
      <c r="E25" s="66" t="s">
        <v>144</v>
      </c>
      <c r="F25" s="55"/>
      <c r="G25" s="19"/>
      <c r="H25" s="19" t="s">
        <v>68</v>
      </c>
      <c r="I25" s="18" t="s">
        <v>68</v>
      </c>
      <c r="J25" s="19"/>
      <c r="K25" s="19"/>
      <c r="L25" s="18"/>
      <c r="M25" s="19"/>
      <c r="N25" s="19"/>
      <c r="O25" s="18"/>
      <c r="P25" s="18"/>
      <c r="Q25" s="18"/>
      <c r="R25" s="18"/>
      <c r="S25" s="18"/>
      <c r="T25" s="42"/>
      <c r="U25" s="54"/>
      <c r="V25" s="19" t="s">
        <v>68</v>
      </c>
      <c r="W25" s="19"/>
      <c r="X25" s="19"/>
      <c r="Y25" s="19" t="s">
        <v>68</v>
      </c>
      <c r="Z25" s="19"/>
      <c r="AA25" s="19"/>
      <c r="AB25" s="18"/>
      <c r="AC25" s="19"/>
      <c r="AD25" s="18"/>
      <c r="AE25" s="19"/>
      <c r="AF25" s="19"/>
      <c r="AG25" s="25"/>
      <c r="AH25" s="104">
        <f t="shared" si="0"/>
        <v>4</v>
      </c>
    </row>
    <row r="26" spans="2:34" s="21" customFormat="1" x14ac:dyDescent="0.3">
      <c r="B26" s="15">
        <v>19</v>
      </c>
      <c r="C26" s="64" t="s">
        <v>162</v>
      </c>
      <c r="D26" s="65" t="s">
        <v>163</v>
      </c>
      <c r="E26" s="66" t="s">
        <v>144</v>
      </c>
      <c r="F26" s="55"/>
      <c r="G26" s="19"/>
      <c r="H26" s="19"/>
      <c r="I26" s="18"/>
      <c r="J26" s="19"/>
      <c r="K26" s="19"/>
      <c r="L26" s="18"/>
      <c r="M26" s="19"/>
      <c r="N26" s="19"/>
      <c r="O26" s="18"/>
      <c r="P26" s="18"/>
      <c r="Q26" s="18"/>
      <c r="R26" s="18"/>
      <c r="S26" s="18"/>
      <c r="T26" s="42"/>
      <c r="U26" s="54"/>
      <c r="V26" s="19"/>
      <c r="W26" s="19"/>
      <c r="X26" s="19"/>
      <c r="Y26" s="19"/>
      <c r="Z26" s="19"/>
      <c r="AA26" s="19"/>
      <c r="AB26" s="18"/>
      <c r="AC26" s="19"/>
      <c r="AD26" s="18"/>
      <c r="AE26" s="19"/>
      <c r="AF26" s="19"/>
      <c r="AG26" s="25"/>
      <c r="AH26" s="104">
        <f t="shared" si="0"/>
        <v>0</v>
      </c>
    </row>
    <row r="27" spans="2:34" s="21" customFormat="1" x14ac:dyDescent="0.3">
      <c r="B27" s="15">
        <v>20</v>
      </c>
      <c r="C27" s="64" t="s">
        <v>164</v>
      </c>
      <c r="D27" s="65" t="s">
        <v>165</v>
      </c>
      <c r="E27" s="66" t="s">
        <v>144</v>
      </c>
      <c r="F27" s="55"/>
      <c r="G27" s="19"/>
      <c r="H27" s="19"/>
      <c r="I27" s="18"/>
      <c r="J27" s="19"/>
      <c r="K27" s="19" t="s">
        <v>68</v>
      </c>
      <c r="L27" s="18"/>
      <c r="M27" s="19"/>
      <c r="N27" s="19"/>
      <c r="O27" s="18"/>
      <c r="P27" s="18"/>
      <c r="Q27" s="18" t="s">
        <v>68</v>
      </c>
      <c r="R27" s="18"/>
      <c r="S27" s="18"/>
      <c r="T27" s="42"/>
      <c r="U27" s="54" t="s">
        <v>68</v>
      </c>
      <c r="V27" s="19"/>
      <c r="W27" s="19"/>
      <c r="X27" s="19"/>
      <c r="Y27" s="19"/>
      <c r="Z27" s="19"/>
      <c r="AA27" s="19"/>
      <c r="AB27" s="18"/>
      <c r="AC27" s="19"/>
      <c r="AD27" s="18"/>
      <c r="AE27" s="19"/>
      <c r="AF27" s="19"/>
      <c r="AG27" s="25"/>
      <c r="AH27" s="104">
        <f t="shared" si="0"/>
        <v>3</v>
      </c>
    </row>
    <row r="28" spans="2:34" s="21" customFormat="1" x14ac:dyDescent="0.3">
      <c r="B28" s="15">
        <v>21</v>
      </c>
      <c r="C28" s="64" t="s">
        <v>166</v>
      </c>
      <c r="D28" s="65" t="s">
        <v>167</v>
      </c>
      <c r="E28" s="66" t="s">
        <v>144</v>
      </c>
      <c r="F28" s="55"/>
      <c r="G28" s="19"/>
      <c r="H28" s="19"/>
      <c r="I28" s="18"/>
      <c r="J28" s="19"/>
      <c r="K28" s="19"/>
      <c r="L28" s="18"/>
      <c r="M28" s="19"/>
      <c r="N28" s="19"/>
      <c r="O28" s="18"/>
      <c r="P28" s="18"/>
      <c r="Q28" s="18"/>
      <c r="R28" s="18"/>
      <c r="S28" s="18"/>
      <c r="T28" s="42"/>
      <c r="U28" s="54" t="s">
        <v>347</v>
      </c>
      <c r="V28" s="19"/>
      <c r="W28" s="19" t="s">
        <v>68</v>
      </c>
      <c r="X28" s="19"/>
      <c r="Y28" s="19"/>
      <c r="Z28" s="19"/>
      <c r="AA28" s="19"/>
      <c r="AB28" s="18"/>
      <c r="AC28" s="19"/>
      <c r="AD28" s="18"/>
      <c r="AE28" s="19"/>
      <c r="AF28" s="19"/>
      <c r="AG28" s="25"/>
      <c r="AH28" s="104">
        <f t="shared" si="0"/>
        <v>1.5</v>
      </c>
    </row>
    <row r="29" spans="2:34" s="21" customFormat="1" x14ac:dyDescent="0.3">
      <c r="B29" s="15">
        <v>22</v>
      </c>
      <c r="C29" s="64" t="s">
        <v>168</v>
      </c>
      <c r="D29" s="65" t="s">
        <v>169</v>
      </c>
      <c r="E29" s="66" t="s">
        <v>144</v>
      </c>
      <c r="F29" s="55"/>
      <c r="G29" s="19"/>
      <c r="H29" s="19"/>
      <c r="I29" s="18"/>
      <c r="J29" s="19"/>
      <c r="K29" s="19" t="s">
        <v>68</v>
      </c>
      <c r="L29" s="18"/>
      <c r="M29" s="19"/>
      <c r="N29" s="19"/>
      <c r="O29" s="18"/>
      <c r="P29" s="18"/>
      <c r="Q29" s="18" t="s">
        <v>347</v>
      </c>
      <c r="R29" s="18"/>
      <c r="S29" s="18" t="s">
        <v>68</v>
      </c>
      <c r="T29" s="42"/>
      <c r="U29" s="54"/>
      <c r="V29" s="19"/>
      <c r="W29" s="19"/>
      <c r="X29" s="19"/>
      <c r="Y29" s="19"/>
      <c r="Z29" s="19"/>
      <c r="AA29" s="19"/>
      <c r="AB29" s="18"/>
      <c r="AC29" s="19"/>
      <c r="AD29" s="18"/>
      <c r="AE29" s="19"/>
      <c r="AF29" s="19"/>
      <c r="AG29" s="25"/>
      <c r="AH29" s="104">
        <f t="shared" si="0"/>
        <v>2.5</v>
      </c>
    </row>
    <row r="30" spans="2:34" s="21" customFormat="1" x14ac:dyDescent="0.3">
      <c r="B30" s="15">
        <v>23</v>
      </c>
      <c r="C30" s="64" t="s">
        <v>170</v>
      </c>
      <c r="D30" s="65" t="s">
        <v>171</v>
      </c>
      <c r="E30" s="66" t="s">
        <v>151</v>
      </c>
      <c r="F30" s="55"/>
      <c r="G30" s="19"/>
      <c r="H30" s="19"/>
      <c r="I30" s="18"/>
      <c r="J30" s="19"/>
      <c r="K30" s="19"/>
      <c r="L30" s="18"/>
      <c r="M30" s="19"/>
      <c r="N30" s="19"/>
      <c r="O30" s="18"/>
      <c r="P30" s="18"/>
      <c r="Q30" s="18"/>
      <c r="R30" s="18"/>
      <c r="S30" s="18"/>
      <c r="T30" s="42"/>
      <c r="U30" s="54"/>
      <c r="V30" s="19"/>
      <c r="W30" s="19"/>
      <c r="X30" s="19"/>
      <c r="Y30" s="19"/>
      <c r="Z30" s="19"/>
      <c r="AA30" s="19"/>
      <c r="AB30" s="18"/>
      <c r="AC30" s="19"/>
      <c r="AD30" s="18"/>
      <c r="AE30" s="19"/>
      <c r="AF30" s="19"/>
      <c r="AG30" s="25"/>
      <c r="AH30" s="104">
        <f t="shared" si="0"/>
        <v>0</v>
      </c>
    </row>
    <row r="31" spans="2:34" s="21" customFormat="1" x14ac:dyDescent="0.3">
      <c r="B31" s="15">
        <v>24</v>
      </c>
      <c r="C31" s="64" t="s">
        <v>172</v>
      </c>
      <c r="D31" s="65" t="s">
        <v>173</v>
      </c>
      <c r="E31" s="66" t="s">
        <v>156</v>
      </c>
      <c r="F31" s="55"/>
      <c r="G31" s="19"/>
      <c r="H31" s="19"/>
      <c r="I31" s="18" t="s">
        <v>68</v>
      </c>
      <c r="J31" s="19"/>
      <c r="K31" s="19" t="s">
        <v>68</v>
      </c>
      <c r="L31" s="18" t="s">
        <v>68</v>
      </c>
      <c r="M31" s="19"/>
      <c r="N31" s="19"/>
      <c r="O31" s="18" t="s">
        <v>68</v>
      </c>
      <c r="P31" s="18"/>
      <c r="Q31" s="18" t="s">
        <v>68</v>
      </c>
      <c r="R31" s="18" t="s">
        <v>68</v>
      </c>
      <c r="S31" s="18" t="s">
        <v>68</v>
      </c>
      <c r="T31" s="42"/>
      <c r="U31" s="54" t="s">
        <v>68</v>
      </c>
      <c r="V31" s="19" t="s">
        <v>68</v>
      </c>
      <c r="W31" s="19" t="s">
        <v>68</v>
      </c>
      <c r="X31" s="19" t="s">
        <v>68</v>
      </c>
      <c r="Y31" s="19" t="s">
        <v>68</v>
      </c>
      <c r="Z31" s="19"/>
      <c r="AA31" s="19" t="s">
        <v>68</v>
      </c>
      <c r="AB31" s="18"/>
      <c r="AC31" s="19"/>
      <c r="AD31" s="18"/>
      <c r="AE31" s="19"/>
      <c r="AF31" s="19"/>
      <c r="AG31" s="25"/>
      <c r="AH31" s="104">
        <f t="shared" si="0"/>
        <v>13</v>
      </c>
    </row>
    <row r="32" spans="2:34" s="21" customFormat="1" x14ac:dyDescent="0.3">
      <c r="B32" s="15">
        <v>25</v>
      </c>
      <c r="C32" s="64" t="s">
        <v>174</v>
      </c>
      <c r="D32" s="65" t="s">
        <v>175</v>
      </c>
      <c r="E32" s="66" t="s">
        <v>151</v>
      </c>
      <c r="F32" s="55"/>
      <c r="G32" s="19"/>
      <c r="H32" s="19"/>
      <c r="I32" s="18"/>
      <c r="J32" s="19"/>
      <c r="K32" s="19"/>
      <c r="L32" s="18"/>
      <c r="M32" s="19"/>
      <c r="N32" s="19"/>
      <c r="O32" s="18"/>
      <c r="P32" s="18"/>
      <c r="Q32" s="18"/>
      <c r="R32" s="18"/>
      <c r="S32" s="18"/>
      <c r="T32" s="42"/>
      <c r="U32" s="54"/>
      <c r="V32" s="19"/>
      <c r="W32" s="19"/>
      <c r="X32" s="19"/>
      <c r="Y32" s="19"/>
      <c r="Z32" s="19"/>
      <c r="AA32" s="19"/>
      <c r="AB32" s="18"/>
      <c r="AC32" s="19"/>
      <c r="AD32" s="18"/>
      <c r="AE32" s="19"/>
      <c r="AF32" s="19"/>
      <c r="AG32" s="25"/>
      <c r="AH32" s="104">
        <f t="shared" si="0"/>
        <v>0</v>
      </c>
    </row>
    <row r="33" spans="2:34" s="21" customFormat="1" x14ac:dyDescent="0.3">
      <c r="B33" s="15">
        <v>26</v>
      </c>
      <c r="C33" s="64" t="s">
        <v>176</v>
      </c>
      <c r="D33" s="65" t="s">
        <v>177</v>
      </c>
      <c r="E33" s="66" t="s">
        <v>178</v>
      </c>
      <c r="F33" s="55"/>
      <c r="G33" s="19"/>
      <c r="H33" s="19"/>
      <c r="I33" s="18"/>
      <c r="J33" s="19"/>
      <c r="K33" s="19"/>
      <c r="L33" s="18"/>
      <c r="M33" s="19"/>
      <c r="N33" s="19"/>
      <c r="O33" s="18"/>
      <c r="P33" s="18"/>
      <c r="Q33" s="18"/>
      <c r="R33" s="18"/>
      <c r="S33" s="18"/>
      <c r="T33" s="42"/>
      <c r="U33" s="54"/>
      <c r="V33" s="19"/>
      <c r="W33" s="19"/>
      <c r="X33" s="19"/>
      <c r="Y33" s="19"/>
      <c r="Z33" s="19"/>
      <c r="AA33" s="19"/>
      <c r="AB33" s="18"/>
      <c r="AC33" s="19"/>
      <c r="AD33" s="18"/>
      <c r="AE33" s="19"/>
      <c r="AF33" s="19"/>
      <c r="AG33" s="25"/>
      <c r="AH33" s="104">
        <f t="shared" si="0"/>
        <v>0</v>
      </c>
    </row>
    <row r="34" spans="2:34" s="21" customFormat="1" x14ac:dyDescent="0.3">
      <c r="B34" s="15">
        <v>27</v>
      </c>
      <c r="C34" s="64" t="s">
        <v>179</v>
      </c>
      <c r="D34" s="65" t="s">
        <v>180</v>
      </c>
      <c r="E34" s="66" t="s">
        <v>144</v>
      </c>
      <c r="F34" s="55"/>
      <c r="G34" s="19"/>
      <c r="H34" s="19"/>
      <c r="I34" s="18"/>
      <c r="J34" s="19"/>
      <c r="K34" s="19"/>
      <c r="L34" s="18"/>
      <c r="M34" s="19"/>
      <c r="N34" s="19"/>
      <c r="O34" s="18"/>
      <c r="P34" s="18"/>
      <c r="Q34" s="18"/>
      <c r="R34" s="18"/>
      <c r="S34" s="18"/>
      <c r="T34" s="42"/>
      <c r="U34" s="54"/>
      <c r="V34" s="19"/>
      <c r="W34" s="19"/>
      <c r="X34" s="19"/>
      <c r="Y34" s="19"/>
      <c r="Z34" s="19"/>
      <c r="AA34" s="19"/>
      <c r="AB34" s="18"/>
      <c r="AC34" s="19"/>
      <c r="AD34" s="18"/>
      <c r="AE34" s="19"/>
      <c r="AF34" s="19"/>
      <c r="AG34" s="25"/>
      <c r="AH34" s="104">
        <f t="shared" si="0"/>
        <v>0</v>
      </c>
    </row>
    <row r="35" spans="2:34" s="21" customFormat="1" x14ac:dyDescent="0.3">
      <c r="B35" s="15">
        <v>28</v>
      </c>
      <c r="C35" s="64" t="s">
        <v>181</v>
      </c>
      <c r="D35" s="65" t="s">
        <v>182</v>
      </c>
      <c r="E35" s="66" t="s">
        <v>183</v>
      </c>
      <c r="F35" s="55"/>
      <c r="G35" s="19"/>
      <c r="H35" s="19" t="s">
        <v>68</v>
      </c>
      <c r="I35" s="18" t="s">
        <v>347</v>
      </c>
      <c r="J35" s="19"/>
      <c r="K35" s="19"/>
      <c r="L35" s="18"/>
      <c r="M35" s="19"/>
      <c r="N35" s="19"/>
      <c r="O35" s="18"/>
      <c r="P35" s="18"/>
      <c r="Q35" s="18" t="s">
        <v>347</v>
      </c>
      <c r="R35" s="18"/>
      <c r="S35" s="18"/>
      <c r="T35" s="42"/>
      <c r="U35" s="54" t="s">
        <v>68</v>
      </c>
      <c r="V35" s="19"/>
      <c r="W35" s="19"/>
      <c r="X35" s="19"/>
      <c r="Y35" s="19"/>
      <c r="Z35" s="19"/>
      <c r="AA35" s="19"/>
      <c r="AB35" s="18"/>
      <c r="AC35" s="19"/>
      <c r="AD35" s="18"/>
      <c r="AE35" s="19"/>
      <c r="AF35" s="19"/>
      <c r="AG35" s="25"/>
      <c r="AH35" s="104">
        <f t="shared" si="0"/>
        <v>3</v>
      </c>
    </row>
    <row r="36" spans="2:34" s="21" customFormat="1" x14ac:dyDescent="0.3">
      <c r="B36" s="15">
        <v>29</v>
      </c>
      <c r="C36" s="64" t="s">
        <v>184</v>
      </c>
      <c r="D36" s="65" t="s">
        <v>185</v>
      </c>
      <c r="E36" s="66" t="s">
        <v>151</v>
      </c>
      <c r="F36" s="55"/>
      <c r="G36" s="19"/>
      <c r="H36" s="19"/>
      <c r="I36" s="18"/>
      <c r="J36" s="19"/>
      <c r="K36" s="19"/>
      <c r="L36" s="18"/>
      <c r="M36" s="19"/>
      <c r="N36" s="19"/>
      <c r="O36" s="18"/>
      <c r="P36" s="18"/>
      <c r="Q36" s="18"/>
      <c r="R36" s="18"/>
      <c r="S36" s="18" t="s">
        <v>68</v>
      </c>
      <c r="T36" s="42"/>
      <c r="U36" s="54"/>
      <c r="V36" s="19"/>
      <c r="W36" s="19" t="s">
        <v>347</v>
      </c>
      <c r="X36" s="19"/>
      <c r="Y36" s="19" t="s">
        <v>68</v>
      </c>
      <c r="Z36" s="19"/>
      <c r="AA36" s="19"/>
      <c r="AB36" s="18"/>
      <c r="AC36" s="19"/>
      <c r="AD36" s="18"/>
      <c r="AE36" s="19"/>
      <c r="AF36" s="19"/>
      <c r="AG36" s="25"/>
      <c r="AH36" s="104">
        <f t="shared" si="0"/>
        <v>2.5</v>
      </c>
    </row>
    <row r="37" spans="2:34" s="21" customFormat="1" x14ac:dyDescent="0.3">
      <c r="B37" s="15">
        <v>30</v>
      </c>
      <c r="C37" s="64" t="s">
        <v>186</v>
      </c>
      <c r="D37" s="65" t="s">
        <v>122</v>
      </c>
      <c r="E37" s="66" t="s">
        <v>187</v>
      </c>
      <c r="F37" s="55"/>
      <c r="G37" s="19"/>
      <c r="H37" s="19" t="s">
        <v>68</v>
      </c>
      <c r="I37" s="18"/>
      <c r="J37" s="19"/>
      <c r="K37" s="19" t="s">
        <v>68</v>
      </c>
      <c r="L37" s="18" t="s">
        <v>68</v>
      </c>
      <c r="M37" s="19"/>
      <c r="N37" s="19"/>
      <c r="O37" s="18" t="s">
        <v>68</v>
      </c>
      <c r="P37" s="18"/>
      <c r="Q37" s="18" t="s">
        <v>68</v>
      </c>
      <c r="R37" s="18" t="s">
        <v>68</v>
      </c>
      <c r="S37" s="18"/>
      <c r="T37" s="42"/>
      <c r="U37" s="54" t="s">
        <v>68</v>
      </c>
      <c r="V37" s="19" t="s">
        <v>68</v>
      </c>
      <c r="W37" s="19"/>
      <c r="X37" s="19"/>
      <c r="Y37" s="19"/>
      <c r="Z37" s="19"/>
      <c r="AA37" s="19"/>
      <c r="AB37" s="18"/>
      <c r="AC37" s="19"/>
      <c r="AD37" s="18"/>
      <c r="AE37" s="19"/>
      <c r="AF37" s="19"/>
      <c r="AG37" s="25"/>
      <c r="AH37" s="104">
        <f t="shared" si="0"/>
        <v>8</v>
      </c>
    </row>
    <row r="38" spans="2:34" s="21" customFormat="1" x14ac:dyDescent="0.3">
      <c r="B38" s="15">
        <v>31</v>
      </c>
      <c r="C38" s="64" t="s">
        <v>188</v>
      </c>
      <c r="D38" s="65" t="s">
        <v>189</v>
      </c>
      <c r="E38" s="66" t="s">
        <v>141</v>
      </c>
      <c r="F38" s="55"/>
      <c r="G38" s="19"/>
      <c r="H38" s="19"/>
      <c r="I38" s="18"/>
      <c r="J38" s="19"/>
      <c r="K38" s="19"/>
      <c r="L38" s="18"/>
      <c r="M38" s="19"/>
      <c r="N38" s="19"/>
      <c r="O38" s="18"/>
      <c r="P38" s="18"/>
      <c r="Q38" s="18" t="s">
        <v>68</v>
      </c>
      <c r="R38" s="18" t="s">
        <v>68</v>
      </c>
      <c r="S38" s="18" t="s">
        <v>68</v>
      </c>
      <c r="T38" s="42"/>
      <c r="U38" s="54"/>
      <c r="V38" s="19"/>
      <c r="W38" s="19"/>
      <c r="X38" s="19"/>
      <c r="Y38" s="19"/>
      <c r="Z38" s="19"/>
      <c r="AA38" s="19"/>
      <c r="AB38" s="18"/>
      <c r="AC38" s="19"/>
      <c r="AD38" s="18"/>
      <c r="AE38" s="19"/>
      <c r="AF38" s="19"/>
      <c r="AG38" s="25"/>
      <c r="AH38" s="104">
        <f t="shared" si="0"/>
        <v>3</v>
      </c>
    </row>
    <row r="39" spans="2:34" s="21" customFormat="1" x14ac:dyDescent="0.3">
      <c r="B39" s="15">
        <v>32</v>
      </c>
      <c r="C39" s="64" t="s">
        <v>190</v>
      </c>
      <c r="D39" s="65" t="s">
        <v>191</v>
      </c>
      <c r="E39" s="66" t="s">
        <v>141</v>
      </c>
      <c r="F39" s="55"/>
      <c r="G39" s="19"/>
      <c r="H39" s="19"/>
      <c r="I39" s="18"/>
      <c r="J39" s="19"/>
      <c r="K39" s="19"/>
      <c r="L39" s="18" t="s">
        <v>68</v>
      </c>
      <c r="M39" s="19"/>
      <c r="N39" s="19"/>
      <c r="O39" s="18"/>
      <c r="P39" s="18"/>
      <c r="Q39" s="18"/>
      <c r="R39" s="18"/>
      <c r="S39" s="18"/>
      <c r="T39" s="42"/>
      <c r="U39" s="54"/>
      <c r="V39" s="19"/>
      <c r="W39" s="19"/>
      <c r="X39" s="19"/>
      <c r="Y39" s="19"/>
      <c r="Z39" s="19"/>
      <c r="AA39" s="19"/>
      <c r="AB39" s="18"/>
      <c r="AC39" s="19"/>
      <c r="AD39" s="18"/>
      <c r="AE39" s="19"/>
      <c r="AF39" s="19"/>
      <c r="AG39" s="25"/>
      <c r="AH39" s="104">
        <f t="shared" si="0"/>
        <v>1</v>
      </c>
    </row>
    <row r="40" spans="2:34" s="21" customFormat="1" x14ac:dyDescent="0.3">
      <c r="B40" s="15">
        <v>33</v>
      </c>
      <c r="C40" s="64" t="s">
        <v>192</v>
      </c>
      <c r="D40" s="65" t="s">
        <v>193</v>
      </c>
      <c r="E40" s="66" t="s">
        <v>194</v>
      </c>
      <c r="F40" s="55"/>
      <c r="G40" s="19"/>
      <c r="H40" s="19" t="s">
        <v>68</v>
      </c>
      <c r="I40" s="18" t="s">
        <v>68</v>
      </c>
      <c r="J40" s="19"/>
      <c r="K40" s="19"/>
      <c r="L40" s="18"/>
      <c r="M40" s="19"/>
      <c r="N40" s="19"/>
      <c r="O40" s="18"/>
      <c r="P40" s="18"/>
      <c r="Q40" s="18"/>
      <c r="R40" s="18"/>
      <c r="S40" s="18"/>
      <c r="T40" s="42"/>
      <c r="U40" s="54" t="s">
        <v>68</v>
      </c>
      <c r="V40" s="19"/>
      <c r="W40" s="19"/>
      <c r="X40" s="19"/>
      <c r="Y40" s="19" t="s">
        <v>68</v>
      </c>
      <c r="Z40" s="19"/>
      <c r="AA40" s="19"/>
      <c r="AB40" s="18"/>
      <c r="AC40" s="19"/>
      <c r="AD40" s="18"/>
      <c r="AE40" s="19"/>
      <c r="AF40" s="19"/>
      <c r="AG40" s="25"/>
      <c r="AH40" s="104">
        <f t="shared" si="0"/>
        <v>4</v>
      </c>
    </row>
    <row r="41" spans="2:34" s="21" customFormat="1" x14ac:dyDescent="0.3">
      <c r="B41" s="15">
        <v>34</v>
      </c>
      <c r="C41" s="64" t="s">
        <v>195</v>
      </c>
      <c r="D41" s="65" t="s">
        <v>196</v>
      </c>
      <c r="E41" s="66" t="s">
        <v>144</v>
      </c>
      <c r="F41" s="55"/>
      <c r="G41" s="19"/>
      <c r="H41" s="19" t="s">
        <v>68</v>
      </c>
      <c r="I41" s="18"/>
      <c r="J41" s="19"/>
      <c r="K41" s="19"/>
      <c r="L41" s="18" t="s">
        <v>68</v>
      </c>
      <c r="M41" s="19"/>
      <c r="N41" s="19"/>
      <c r="O41" s="18" t="s">
        <v>68</v>
      </c>
      <c r="P41" s="18"/>
      <c r="Q41" s="18"/>
      <c r="R41" s="18"/>
      <c r="S41" s="18"/>
      <c r="T41" s="42"/>
      <c r="U41" s="54"/>
      <c r="V41" s="19"/>
      <c r="W41" s="19"/>
      <c r="X41" s="19" t="s">
        <v>347</v>
      </c>
      <c r="Y41" s="19"/>
      <c r="Z41" s="19"/>
      <c r="AA41" s="19"/>
      <c r="AB41" s="18"/>
      <c r="AC41" s="19"/>
      <c r="AD41" s="18"/>
      <c r="AE41" s="19"/>
      <c r="AF41" s="19"/>
      <c r="AG41" s="25"/>
      <c r="AH41" s="104">
        <f t="shared" si="0"/>
        <v>3.5</v>
      </c>
    </row>
    <row r="42" spans="2:34" s="21" customFormat="1" x14ac:dyDescent="0.3">
      <c r="B42" s="15">
        <v>35</v>
      </c>
      <c r="C42" s="64" t="s">
        <v>197</v>
      </c>
      <c r="D42" s="65" t="s">
        <v>198</v>
      </c>
      <c r="E42" s="66" t="s">
        <v>183</v>
      </c>
      <c r="F42" s="55"/>
      <c r="G42" s="19"/>
      <c r="H42" s="19"/>
      <c r="I42" s="18"/>
      <c r="J42" s="19"/>
      <c r="K42" s="19"/>
      <c r="L42" s="18"/>
      <c r="M42" s="19"/>
      <c r="N42" s="19"/>
      <c r="O42" s="18"/>
      <c r="P42" s="18"/>
      <c r="Q42" s="18"/>
      <c r="R42" s="18"/>
      <c r="S42" s="18"/>
      <c r="T42" s="42"/>
      <c r="U42" s="54" t="s">
        <v>68</v>
      </c>
      <c r="V42" s="19"/>
      <c r="W42" s="19"/>
      <c r="X42" s="19"/>
      <c r="Y42" s="19"/>
      <c r="Z42" s="19"/>
      <c r="AA42" s="19"/>
      <c r="AB42" s="18"/>
      <c r="AC42" s="19"/>
      <c r="AD42" s="18"/>
      <c r="AE42" s="19"/>
      <c r="AF42" s="19"/>
      <c r="AG42" s="25"/>
      <c r="AH42" s="104">
        <f t="shared" si="0"/>
        <v>1</v>
      </c>
    </row>
    <row r="43" spans="2:34" s="21" customFormat="1" x14ac:dyDescent="0.3">
      <c r="B43" s="15">
        <v>36</v>
      </c>
      <c r="C43" s="64" t="s">
        <v>199</v>
      </c>
      <c r="D43" s="65" t="s">
        <v>200</v>
      </c>
      <c r="E43" s="66" t="s">
        <v>141</v>
      </c>
      <c r="F43" s="55"/>
      <c r="G43" s="19"/>
      <c r="H43" s="19"/>
      <c r="I43" s="18"/>
      <c r="J43" s="19"/>
      <c r="K43" s="19"/>
      <c r="L43" s="18"/>
      <c r="M43" s="19"/>
      <c r="N43" s="19"/>
      <c r="O43" s="18"/>
      <c r="P43" s="18"/>
      <c r="Q43" s="18"/>
      <c r="R43" s="18"/>
      <c r="S43" s="18"/>
      <c r="T43" s="42"/>
      <c r="U43" s="54"/>
      <c r="V43" s="19" t="s">
        <v>68</v>
      </c>
      <c r="W43" s="19" t="s">
        <v>347</v>
      </c>
      <c r="X43" s="19"/>
      <c r="Y43" s="19"/>
      <c r="Z43" s="19"/>
      <c r="AA43" s="19"/>
      <c r="AB43" s="18"/>
      <c r="AC43" s="19"/>
      <c r="AD43" s="18"/>
      <c r="AE43" s="19"/>
      <c r="AF43" s="19"/>
      <c r="AG43" s="25"/>
      <c r="AH43" s="104">
        <f t="shared" si="0"/>
        <v>1.5</v>
      </c>
    </row>
    <row r="44" spans="2:34" s="21" customFormat="1" x14ac:dyDescent="0.3">
      <c r="B44" s="15">
        <v>37</v>
      </c>
      <c r="C44" s="67" t="s">
        <v>201</v>
      </c>
      <c r="D44" s="68" t="s">
        <v>202</v>
      </c>
      <c r="E44" s="69" t="s">
        <v>203</v>
      </c>
      <c r="F44" s="89"/>
      <c r="G44" s="90"/>
      <c r="H44" s="90"/>
      <c r="I44" s="87"/>
      <c r="J44" s="90"/>
      <c r="K44" s="90"/>
      <c r="L44" s="87"/>
      <c r="M44" s="90"/>
      <c r="N44" s="90"/>
      <c r="O44" s="87" t="s">
        <v>68</v>
      </c>
      <c r="P44" s="87"/>
      <c r="Q44" s="87"/>
      <c r="R44" s="87"/>
      <c r="S44" s="87"/>
      <c r="T44" s="88"/>
      <c r="U44" s="91" t="s">
        <v>68</v>
      </c>
      <c r="V44" s="90"/>
      <c r="W44" s="90"/>
      <c r="X44" s="90"/>
      <c r="Y44" s="90"/>
      <c r="Z44" s="90"/>
      <c r="AA44" s="90"/>
      <c r="AB44" s="87"/>
      <c r="AC44" s="90"/>
      <c r="AD44" s="87"/>
      <c r="AE44" s="90"/>
      <c r="AF44" s="90"/>
      <c r="AG44" s="92"/>
      <c r="AH44" s="104">
        <f t="shared" si="0"/>
        <v>2</v>
      </c>
    </row>
    <row r="45" spans="2:34" s="21" customFormat="1" x14ac:dyDescent="0.3">
      <c r="B45" s="15">
        <v>38</v>
      </c>
      <c r="C45" s="67" t="s">
        <v>204</v>
      </c>
      <c r="D45" s="68" t="s">
        <v>205</v>
      </c>
      <c r="E45" s="69" t="s">
        <v>206</v>
      </c>
      <c r="F45" s="89"/>
      <c r="G45" s="90"/>
      <c r="H45" s="90"/>
      <c r="I45" s="87"/>
      <c r="J45" s="90"/>
      <c r="K45" s="90"/>
      <c r="L45" s="87"/>
      <c r="M45" s="90"/>
      <c r="N45" s="90"/>
      <c r="O45" s="87"/>
      <c r="P45" s="87"/>
      <c r="Q45" s="87"/>
      <c r="R45" s="87"/>
      <c r="S45" s="87"/>
      <c r="T45" s="88"/>
      <c r="U45" s="91"/>
      <c r="V45" s="90"/>
      <c r="W45" s="90"/>
      <c r="X45" s="90"/>
      <c r="Y45" s="90"/>
      <c r="Z45" s="90"/>
      <c r="AA45" s="90"/>
      <c r="AB45" s="87"/>
      <c r="AC45" s="90"/>
      <c r="AD45" s="87"/>
      <c r="AE45" s="90"/>
      <c r="AF45" s="90"/>
      <c r="AG45" s="92"/>
      <c r="AH45" s="104">
        <f t="shared" si="0"/>
        <v>0</v>
      </c>
    </row>
    <row r="46" spans="2:34" s="21" customFormat="1" x14ac:dyDescent="0.3">
      <c r="B46" s="15">
        <v>39</v>
      </c>
      <c r="C46" s="67" t="s">
        <v>207</v>
      </c>
      <c r="D46" s="68" t="s">
        <v>208</v>
      </c>
      <c r="E46" s="69" t="s">
        <v>206</v>
      </c>
      <c r="F46" s="89"/>
      <c r="G46" s="90"/>
      <c r="H46" s="90"/>
      <c r="I46" s="87"/>
      <c r="J46" s="90"/>
      <c r="K46" s="90"/>
      <c r="L46" s="87"/>
      <c r="M46" s="90"/>
      <c r="N46" s="90"/>
      <c r="O46" s="87"/>
      <c r="P46" s="87"/>
      <c r="Q46" s="87"/>
      <c r="R46" s="87"/>
      <c r="S46" s="87"/>
      <c r="T46" s="88"/>
      <c r="U46" s="91"/>
      <c r="V46" s="90"/>
      <c r="W46" s="90"/>
      <c r="X46" s="90"/>
      <c r="Y46" s="90"/>
      <c r="Z46" s="90"/>
      <c r="AA46" s="90"/>
      <c r="AB46" s="87"/>
      <c r="AC46" s="90"/>
      <c r="AD46" s="87"/>
      <c r="AE46" s="90"/>
      <c r="AF46" s="90"/>
      <c r="AG46" s="92"/>
      <c r="AH46" s="104">
        <f t="shared" si="0"/>
        <v>0</v>
      </c>
    </row>
    <row r="47" spans="2:34" s="21" customFormat="1" x14ac:dyDescent="0.3">
      <c r="B47" s="15">
        <v>40</v>
      </c>
      <c r="C47" s="67" t="s">
        <v>209</v>
      </c>
      <c r="D47" s="68" t="s">
        <v>210</v>
      </c>
      <c r="E47" s="69" t="s">
        <v>211</v>
      </c>
      <c r="F47" s="89"/>
      <c r="G47" s="90"/>
      <c r="H47" s="90"/>
      <c r="I47" s="87"/>
      <c r="J47" s="90"/>
      <c r="K47" s="90" t="s">
        <v>68</v>
      </c>
      <c r="L47" s="87" t="s">
        <v>68</v>
      </c>
      <c r="M47" s="90"/>
      <c r="N47" s="90"/>
      <c r="O47" s="87"/>
      <c r="P47" s="87"/>
      <c r="Q47" s="87"/>
      <c r="R47" s="87"/>
      <c r="S47" s="87"/>
      <c r="T47" s="88"/>
      <c r="U47" s="91"/>
      <c r="V47" s="90" t="s">
        <v>68</v>
      </c>
      <c r="W47" s="90"/>
      <c r="X47" s="90" t="s">
        <v>68</v>
      </c>
      <c r="Y47" s="90"/>
      <c r="Z47" s="90"/>
      <c r="AA47" s="90"/>
      <c r="AB47" s="87"/>
      <c r="AC47" s="90"/>
      <c r="AD47" s="87"/>
      <c r="AE47" s="90"/>
      <c r="AF47" s="90"/>
      <c r="AG47" s="92"/>
      <c r="AH47" s="104">
        <f t="shared" si="0"/>
        <v>4</v>
      </c>
    </row>
    <row r="48" spans="2:34" s="21" customFormat="1" x14ac:dyDescent="0.3">
      <c r="B48" s="15">
        <v>41</v>
      </c>
      <c r="C48" s="67" t="s">
        <v>212</v>
      </c>
      <c r="D48" s="68" t="s">
        <v>213</v>
      </c>
      <c r="E48" s="69" t="s">
        <v>135</v>
      </c>
      <c r="F48" s="89"/>
      <c r="G48" s="90"/>
      <c r="H48" s="90" t="s">
        <v>68</v>
      </c>
      <c r="I48" s="87"/>
      <c r="J48" s="90"/>
      <c r="K48" s="90" t="s">
        <v>68</v>
      </c>
      <c r="L48" s="87"/>
      <c r="M48" s="90"/>
      <c r="N48" s="90"/>
      <c r="O48" s="87"/>
      <c r="P48" s="87"/>
      <c r="Q48" s="87"/>
      <c r="R48" s="87"/>
      <c r="S48" s="87"/>
      <c r="T48" s="88"/>
      <c r="U48" s="91" t="s">
        <v>68</v>
      </c>
      <c r="V48" s="90"/>
      <c r="W48" s="90"/>
      <c r="X48" s="90" t="s">
        <v>68</v>
      </c>
      <c r="Y48" s="90"/>
      <c r="Z48" s="90"/>
      <c r="AA48" s="90"/>
      <c r="AB48" s="87"/>
      <c r="AC48" s="90"/>
      <c r="AD48" s="87"/>
      <c r="AE48" s="90"/>
      <c r="AF48" s="90"/>
      <c r="AG48" s="92"/>
      <c r="AH48" s="104">
        <f t="shared" si="0"/>
        <v>4</v>
      </c>
    </row>
    <row r="49" spans="2:34" s="21" customFormat="1" x14ac:dyDescent="0.3">
      <c r="B49" s="15">
        <v>42</v>
      </c>
      <c r="C49" s="67" t="s">
        <v>214</v>
      </c>
      <c r="D49" s="68" t="s">
        <v>215</v>
      </c>
      <c r="E49" s="69" t="s">
        <v>216</v>
      </c>
      <c r="F49" s="89"/>
      <c r="G49" s="90"/>
      <c r="H49" s="90"/>
      <c r="I49" s="87"/>
      <c r="J49" s="90"/>
      <c r="K49" s="90"/>
      <c r="L49" s="87"/>
      <c r="M49" s="90"/>
      <c r="N49" s="90"/>
      <c r="O49" s="87"/>
      <c r="P49" s="87"/>
      <c r="Q49" s="87" t="s">
        <v>68</v>
      </c>
      <c r="R49" s="87"/>
      <c r="S49" s="87"/>
      <c r="T49" s="88"/>
      <c r="U49" s="91"/>
      <c r="V49" s="90"/>
      <c r="W49" s="90"/>
      <c r="X49" s="90"/>
      <c r="Y49" s="90" t="s">
        <v>347</v>
      </c>
      <c r="Z49" s="90"/>
      <c r="AA49" s="90" t="s">
        <v>347</v>
      </c>
      <c r="AB49" s="87"/>
      <c r="AC49" s="90"/>
      <c r="AD49" s="87"/>
      <c r="AE49" s="90"/>
      <c r="AF49" s="90"/>
      <c r="AG49" s="92"/>
      <c r="AH49" s="104">
        <f t="shared" si="0"/>
        <v>2</v>
      </c>
    </row>
    <row r="50" spans="2:34" s="21" customFormat="1" x14ac:dyDescent="0.3">
      <c r="B50" s="15">
        <v>43</v>
      </c>
      <c r="C50" s="67" t="s">
        <v>217</v>
      </c>
      <c r="D50" s="68" t="s">
        <v>218</v>
      </c>
      <c r="E50" s="69" t="s">
        <v>132</v>
      </c>
      <c r="F50" s="89"/>
      <c r="G50" s="90"/>
      <c r="H50" s="90"/>
      <c r="I50" s="87"/>
      <c r="J50" s="90"/>
      <c r="K50" s="90"/>
      <c r="L50" s="87"/>
      <c r="M50" s="90"/>
      <c r="N50" s="90"/>
      <c r="O50" s="87"/>
      <c r="P50" s="87"/>
      <c r="Q50" s="87" t="s">
        <v>347</v>
      </c>
      <c r="R50" s="87"/>
      <c r="S50" s="87"/>
      <c r="T50" s="88"/>
      <c r="U50" s="91"/>
      <c r="V50" s="90"/>
      <c r="W50" s="90"/>
      <c r="X50" s="90"/>
      <c r="Y50" s="90" t="s">
        <v>68</v>
      </c>
      <c r="Z50" s="90"/>
      <c r="AA50" s="90" t="s">
        <v>68</v>
      </c>
      <c r="AB50" s="87"/>
      <c r="AC50" s="90"/>
      <c r="AD50" s="87"/>
      <c r="AE50" s="90"/>
      <c r="AF50" s="90"/>
      <c r="AG50" s="92"/>
      <c r="AH50" s="104">
        <f t="shared" si="0"/>
        <v>2.5</v>
      </c>
    </row>
    <row r="51" spans="2:34" s="21" customFormat="1" x14ac:dyDescent="0.3">
      <c r="B51" s="15">
        <v>44</v>
      </c>
      <c r="C51" s="94" t="s">
        <v>219</v>
      </c>
      <c r="D51" s="95" t="s">
        <v>220</v>
      </c>
      <c r="E51" s="96" t="s">
        <v>221</v>
      </c>
      <c r="F51" s="97"/>
      <c r="G51" s="90"/>
      <c r="H51" s="90" t="s">
        <v>68</v>
      </c>
      <c r="I51" s="87" t="s">
        <v>68</v>
      </c>
      <c r="J51" s="90"/>
      <c r="K51" s="90"/>
      <c r="L51" s="87"/>
      <c r="M51" s="90"/>
      <c r="N51" s="90"/>
      <c r="O51" s="87"/>
      <c r="P51" s="87"/>
      <c r="Q51" s="87"/>
      <c r="R51" s="87"/>
      <c r="S51" s="87"/>
      <c r="T51" s="88"/>
      <c r="U51" s="91" t="s">
        <v>68</v>
      </c>
      <c r="V51" s="90"/>
      <c r="W51" s="90"/>
      <c r="X51" s="90"/>
      <c r="Y51" s="90"/>
      <c r="Z51" s="90"/>
      <c r="AA51" s="90"/>
      <c r="AB51" s="87"/>
      <c r="AC51" s="90"/>
      <c r="AD51" s="87"/>
      <c r="AE51" s="90"/>
      <c r="AF51" s="90"/>
      <c r="AG51" s="92"/>
      <c r="AH51" s="104">
        <f t="shared" si="0"/>
        <v>3</v>
      </c>
    </row>
    <row r="52" spans="2:34" s="21" customFormat="1" x14ac:dyDescent="0.3">
      <c r="B52" s="15">
        <v>45</v>
      </c>
      <c r="C52" s="67" t="s">
        <v>222</v>
      </c>
      <c r="D52" s="68" t="s">
        <v>223</v>
      </c>
      <c r="E52" s="69" t="s">
        <v>138</v>
      </c>
      <c r="F52" s="89"/>
      <c r="G52" s="90"/>
      <c r="H52" s="90"/>
      <c r="I52" s="87" t="s">
        <v>68</v>
      </c>
      <c r="J52" s="90"/>
      <c r="K52" s="90" t="s">
        <v>68</v>
      </c>
      <c r="L52" s="87" t="s">
        <v>68</v>
      </c>
      <c r="M52" s="90"/>
      <c r="N52" s="90"/>
      <c r="O52" s="87" t="s">
        <v>68</v>
      </c>
      <c r="P52" s="87"/>
      <c r="Q52" s="87" t="s">
        <v>68</v>
      </c>
      <c r="R52" s="87" t="s">
        <v>68</v>
      </c>
      <c r="S52" s="87" t="s">
        <v>68</v>
      </c>
      <c r="T52" s="88"/>
      <c r="U52" s="91" t="s">
        <v>68</v>
      </c>
      <c r="V52" s="90" t="s">
        <v>68</v>
      </c>
      <c r="W52" s="90"/>
      <c r="X52" s="90" t="s">
        <v>68</v>
      </c>
      <c r="Y52" s="90" t="s">
        <v>68</v>
      </c>
      <c r="Z52" s="90"/>
      <c r="AA52" s="90" t="s">
        <v>68</v>
      </c>
      <c r="AB52" s="87"/>
      <c r="AC52" s="90"/>
      <c r="AD52" s="87"/>
      <c r="AE52" s="90"/>
      <c r="AF52" s="90"/>
      <c r="AG52" s="92"/>
      <c r="AH52" s="104">
        <f t="shared" si="0"/>
        <v>12</v>
      </c>
    </row>
    <row r="53" spans="2:34" s="28" customFormat="1" x14ac:dyDescent="0.3">
      <c r="B53" s="15">
        <v>46</v>
      </c>
      <c r="C53" s="67" t="s">
        <v>224</v>
      </c>
      <c r="D53" s="68" t="s">
        <v>225</v>
      </c>
      <c r="E53" s="69" t="s">
        <v>141</v>
      </c>
      <c r="F53" s="89"/>
      <c r="G53" s="90"/>
      <c r="H53" s="90" t="s">
        <v>68</v>
      </c>
      <c r="I53" s="87"/>
      <c r="J53" s="90"/>
      <c r="K53" s="90"/>
      <c r="L53" s="87"/>
      <c r="M53" s="90"/>
      <c r="N53" s="90"/>
      <c r="O53" s="87"/>
      <c r="P53" s="87"/>
      <c r="Q53" s="87" t="s">
        <v>347</v>
      </c>
      <c r="R53" s="87"/>
      <c r="S53" s="87"/>
      <c r="T53" s="88"/>
      <c r="U53" s="91"/>
      <c r="V53" s="90"/>
      <c r="W53" s="90"/>
      <c r="X53" s="90"/>
      <c r="Y53" s="90"/>
      <c r="Z53" s="90"/>
      <c r="AA53" s="90"/>
      <c r="AB53" s="87"/>
      <c r="AC53" s="90"/>
      <c r="AD53" s="87"/>
      <c r="AE53" s="90"/>
      <c r="AF53" s="90"/>
      <c r="AG53" s="92"/>
      <c r="AH53" s="104">
        <f t="shared" si="0"/>
        <v>1.5</v>
      </c>
    </row>
    <row r="54" spans="2:34" s="21" customFormat="1" x14ac:dyDescent="0.3">
      <c r="B54" s="15">
        <v>47</v>
      </c>
      <c r="C54" s="67" t="s">
        <v>226</v>
      </c>
      <c r="D54" s="68" t="s">
        <v>227</v>
      </c>
      <c r="E54" s="69" t="s">
        <v>187</v>
      </c>
      <c r="F54" s="89"/>
      <c r="G54" s="90"/>
      <c r="H54" s="90" t="s">
        <v>68</v>
      </c>
      <c r="I54" s="87" t="s">
        <v>68</v>
      </c>
      <c r="J54" s="90"/>
      <c r="K54" s="90"/>
      <c r="L54" s="87"/>
      <c r="M54" s="90"/>
      <c r="N54" s="90"/>
      <c r="O54" s="87"/>
      <c r="P54" s="87"/>
      <c r="Q54" s="87"/>
      <c r="R54" s="87"/>
      <c r="S54" s="87" t="s">
        <v>68</v>
      </c>
      <c r="T54" s="88"/>
      <c r="U54" s="91" t="s">
        <v>68</v>
      </c>
      <c r="V54" s="90"/>
      <c r="W54" s="90"/>
      <c r="X54" s="90"/>
      <c r="Y54" s="90"/>
      <c r="Z54" s="90"/>
      <c r="AA54" s="90"/>
      <c r="AB54" s="87"/>
      <c r="AC54" s="90"/>
      <c r="AD54" s="87"/>
      <c r="AE54" s="90"/>
      <c r="AF54" s="90"/>
      <c r="AG54" s="92"/>
      <c r="AH54" s="104">
        <f t="shared" si="0"/>
        <v>4</v>
      </c>
    </row>
    <row r="55" spans="2:34" s="21" customFormat="1" x14ac:dyDescent="0.3">
      <c r="B55" s="15">
        <v>48</v>
      </c>
      <c r="C55" s="67" t="s">
        <v>228</v>
      </c>
      <c r="D55" s="68" t="s">
        <v>229</v>
      </c>
      <c r="E55" s="69" t="s">
        <v>194</v>
      </c>
      <c r="F55" s="89"/>
      <c r="G55" s="90"/>
      <c r="H55" s="90"/>
      <c r="I55" s="93" t="s">
        <v>347</v>
      </c>
      <c r="J55" s="90"/>
      <c r="K55" s="90" t="s">
        <v>68</v>
      </c>
      <c r="L55" s="87" t="s">
        <v>68</v>
      </c>
      <c r="M55" s="90"/>
      <c r="N55" s="90"/>
      <c r="O55" s="87" t="s">
        <v>68</v>
      </c>
      <c r="P55" s="87"/>
      <c r="Q55" s="87" t="s">
        <v>68</v>
      </c>
      <c r="R55" s="87" t="s">
        <v>68</v>
      </c>
      <c r="S55" s="87" t="s">
        <v>68</v>
      </c>
      <c r="T55" s="88"/>
      <c r="U55" s="91" t="s">
        <v>68</v>
      </c>
      <c r="V55" s="90" t="s">
        <v>68</v>
      </c>
      <c r="W55" s="90"/>
      <c r="X55" s="90" t="s">
        <v>68</v>
      </c>
      <c r="Y55" s="90" t="s">
        <v>68</v>
      </c>
      <c r="Z55" s="90"/>
      <c r="AA55" s="90" t="s">
        <v>68</v>
      </c>
      <c r="AB55" s="87"/>
      <c r="AC55" s="90"/>
      <c r="AD55" s="87"/>
      <c r="AE55" s="90"/>
      <c r="AF55" s="90"/>
      <c r="AG55" s="92"/>
      <c r="AH55" s="104">
        <f t="shared" si="0"/>
        <v>11.5</v>
      </c>
    </row>
    <row r="56" spans="2:34" s="21" customFormat="1" x14ac:dyDescent="0.3">
      <c r="B56" s="15">
        <v>49</v>
      </c>
      <c r="C56" s="99" t="s">
        <v>230</v>
      </c>
      <c r="D56" s="100" t="s">
        <v>231</v>
      </c>
      <c r="E56" s="69" t="s">
        <v>194</v>
      </c>
      <c r="F56" s="89"/>
      <c r="G56" s="90"/>
      <c r="H56" s="90" t="s">
        <v>68</v>
      </c>
      <c r="I56" s="87" t="s">
        <v>68</v>
      </c>
      <c r="J56" s="90"/>
      <c r="K56" s="90" t="s">
        <v>68</v>
      </c>
      <c r="L56" s="87" t="s">
        <v>68</v>
      </c>
      <c r="M56" s="90"/>
      <c r="N56" s="90"/>
      <c r="O56" s="87"/>
      <c r="P56" s="87"/>
      <c r="Q56" s="87"/>
      <c r="R56" s="87"/>
      <c r="S56" s="87"/>
      <c r="T56" s="88"/>
      <c r="U56" s="91" t="s">
        <v>68</v>
      </c>
      <c r="V56" s="90"/>
      <c r="W56" s="90"/>
      <c r="X56" s="90"/>
      <c r="Y56" s="90" t="s">
        <v>68</v>
      </c>
      <c r="Z56" s="90"/>
      <c r="AA56" s="90"/>
      <c r="AB56" s="87"/>
      <c r="AC56" s="90"/>
      <c r="AD56" s="87"/>
      <c r="AE56" s="90"/>
      <c r="AF56" s="90"/>
      <c r="AG56" s="92"/>
      <c r="AH56" s="104">
        <f t="shared" si="0"/>
        <v>6</v>
      </c>
    </row>
    <row r="57" spans="2:34" s="21" customFormat="1" x14ac:dyDescent="0.3">
      <c r="B57" s="15">
        <v>50</v>
      </c>
      <c r="C57" s="70" t="s">
        <v>232</v>
      </c>
      <c r="D57" s="71" t="s">
        <v>143</v>
      </c>
      <c r="E57" s="72" t="s">
        <v>151</v>
      </c>
      <c r="F57" s="89"/>
      <c r="G57" s="90"/>
      <c r="H57" s="90"/>
      <c r="I57" s="87"/>
      <c r="J57" s="90"/>
      <c r="K57" s="90"/>
      <c r="L57" s="87"/>
      <c r="M57" s="90"/>
      <c r="N57" s="90"/>
      <c r="O57" s="87"/>
      <c r="P57" s="87"/>
      <c r="Q57" s="87"/>
      <c r="R57" s="87"/>
      <c r="S57" s="87"/>
      <c r="T57" s="88"/>
      <c r="U57" s="91"/>
      <c r="V57" s="90"/>
      <c r="W57" s="90"/>
      <c r="X57" s="90"/>
      <c r="Y57" s="90"/>
      <c r="Z57" s="90"/>
      <c r="AA57" s="90"/>
      <c r="AB57" s="87"/>
      <c r="AC57" s="90"/>
      <c r="AD57" s="87"/>
      <c r="AE57" s="90"/>
      <c r="AF57" s="90"/>
      <c r="AG57" s="92"/>
      <c r="AH57" s="104">
        <f t="shared" si="0"/>
        <v>0</v>
      </c>
    </row>
    <row r="58" spans="2:34" s="21" customFormat="1" x14ac:dyDescent="0.3">
      <c r="B58" s="15">
        <v>51</v>
      </c>
      <c r="C58" s="70" t="s">
        <v>233</v>
      </c>
      <c r="D58" s="71" t="s">
        <v>234</v>
      </c>
      <c r="E58" s="72" t="s">
        <v>187</v>
      </c>
      <c r="F58" s="89"/>
      <c r="G58" s="90"/>
      <c r="H58" s="90" t="s">
        <v>68</v>
      </c>
      <c r="I58" s="87"/>
      <c r="J58" s="90"/>
      <c r="K58" s="90"/>
      <c r="L58" s="87"/>
      <c r="M58" s="90"/>
      <c r="N58" s="90"/>
      <c r="O58" s="87"/>
      <c r="P58" s="87"/>
      <c r="Q58" s="87"/>
      <c r="R58" s="87"/>
      <c r="S58" s="87"/>
      <c r="T58" s="88"/>
      <c r="U58" s="91"/>
      <c r="V58" s="90"/>
      <c r="W58" s="90"/>
      <c r="X58" s="90" t="s">
        <v>68</v>
      </c>
      <c r="Y58" s="90"/>
      <c r="Z58" s="90"/>
      <c r="AA58" s="90"/>
      <c r="AB58" s="87"/>
      <c r="AC58" s="90"/>
      <c r="AD58" s="87"/>
      <c r="AE58" s="90"/>
      <c r="AF58" s="90"/>
      <c r="AG58" s="92"/>
      <c r="AH58" s="104">
        <f t="shared" si="0"/>
        <v>2</v>
      </c>
    </row>
    <row r="59" spans="2:34" s="21" customFormat="1" x14ac:dyDescent="0.3">
      <c r="B59" s="15">
        <v>52</v>
      </c>
      <c r="C59" s="70" t="s">
        <v>235</v>
      </c>
      <c r="D59" s="71" t="s">
        <v>236</v>
      </c>
      <c r="E59" s="72" t="s">
        <v>187</v>
      </c>
      <c r="F59" s="89"/>
      <c r="G59" s="90"/>
      <c r="H59" s="90"/>
      <c r="I59" s="87"/>
      <c r="J59" s="90"/>
      <c r="K59" s="90"/>
      <c r="L59" s="87"/>
      <c r="M59" s="90"/>
      <c r="N59" s="90"/>
      <c r="O59" s="87"/>
      <c r="P59" s="87"/>
      <c r="Q59" s="87"/>
      <c r="R59" s="87"/>
      <c r="S59" s="87"/>
      <c r="T59" s="88"/>
      <c r="U59" s="91"/>
      <c r="V59" s="90"/>
      <c r="W59" s="90"/>
      <c r="X59" s="90" t="s">
        <v>68</v>
      </c>
      <c r="Y59" s="90"/>
      <c r="Z59" s="90"/>
      <c r="AA59" s="90"/>
      <c r="AB59" s="87"/>
      <c r="AC59" s="90"/>
      <c r="AD59" s="87"/>
      <c r="AE59" s="90"/>
      <c r="AF59" s="90"/>
      <c r="AG59" s="92"/>
      <c r="AH59" s="104">
        <f t="shared" si="0"/>
        <v>1</v>
      </c>
    </row>
    <row r="60" spans="2:34" s="21" customFormat="1" x14ac:dyDescent="0.3">
      <c r="B60" s="15">
        <v>53</v>
      </c>
      <c r="C60" s="70" t="s">
        <v>237</v>
      </c>
      <c r="D60" s="71" t="s">
        <v>238</v>
      </c>
      <c r="E60" s="72" t="s">
        <v>151</v>
      </c>
      <c r="F60" s="89"/>
      <c r="G60" s="90"/>
      <c r="H60" s="90"/>
      <c r="I60" s="87"/>
      <c r="J60" s="90"/>
      <c r="K60" s="90"/>
      <c r="L60" s="87"/>
      <c r="M60" s="90"/>
      <c r="N60" s="90"/>
      <c r="O60" s="87"/>
      <c r="P60" s="87"/>
      <c r="Q60" s="87"/>
      <c r="R60" s="87"/>
      <c r="S60" s="87"/>
      <c r="T60" s="88"/>
      <c r="U60" s="91"/>
      <c r="V60" s="90"/>
      <c r="W60" s="90"/>
      <c r="X60" s="90"/>
      <c r="Y60" s="90"/>
      <c r="Z60" s="90"/>
      <c r="AA60" s="90"/>
      <c r="AB60" s="87"/>
      <c r="AC60" s="90"/>
      <c r="AD60" s="87"/>
      <c r="AE60" s="90"/>
      <c r="AF60" s="90"/>
      <c r="AG60" s="92"/>
      <c r="AH60" s="104">
        <f t="shared" si="0"/>
        <v>0</v>
      </c>
    </row>
    <row r="61" spans="2:34" s="21" customFormat="1" x14ac:dyDescent="0.3">
      <c r="B61" s="15">
        <v>54</v>
      </c>
      <c r="C61" s="70" t="s">
        <v>239</v>
      </c>
      <c r="D61" s="71" t="s">
        <v>240</v>
      </c>
      <c r="E61" s="72" t="s">
        <v>141</v>
      </c>
      <c r="F61" s="89"/>
      <c r="G61" s="90"/>
      <c r="H61" s="90" t="s">
        <v>68</v>
      </c>
      <c r="I61" s="87"/>
      <c r="J61" s="90"/>
      <c r="K61" s="90"/>
      <c r="L61" s="87"/>
      <c r="M61" s="90"/>
      <c r="N61" s="90"/>
      <c r="O61" s="87"/>
      <c r="P61" s="87"/>
      <c r="Q61" s="87"/>
      <c r="R61" s="87"/>
      <c r="S61" s="87"/>
      <c r="T61" s="88"/>
      <c r="U61" s="91"/>
      <c r="V61" s="90"/>
      <c r="W61" s="90"/>
      <c r="X61" s="90"/>
      <c r="Y61" s="90"/>
      <c r="Z61" s="90"/>
      <c r="AA61" s="90"/>
      <c r="AB61" s="87"/>
      <c r="AC61" s="90"/>
      <c r="AD61" s="87"/>
      <c r="AE61" s="90"/>
      <c r="AF61" s="90"/>
      <c r="AG61" s="92"/>
      <c r="AH61" s="104">
        <f t="shared" si="0"/>
        <v>1</v>
      </c>
    </row>
    <row r="62" spans="2:34" s="21" customFormat="1" x14ac:dyDescent="0.3">
      <c r="B62" s="15">
        <v>55</v>
      </c>
      <c r="C62" s="70" t="s">
        <v>241</v>
      </c>
      <c r="D62" s="71" t="s">
        <v>242</v>
      </c>
      <c r="E62" s="72" t="s">
        <v>144</v>
      </c>
      <c r="F62" s="89"/>
      <c r="G62" s="90"/>
      <c r="H62" s="90"/>
      <c r="I62" s="87"/>
      <c r="J62" s="90"/>
      <c r="K62" s="90"/>
      <c r="L62" s="87"/>
      <c r="M62" s="90"/>
      <c r="N62" s="90"/>
      <c r="O62" s="87"/>
      <c r="P62" s="87"/>
      <c r="Q62" s="87"/>
      <c r="R62" s="87"/>
      <c r="S62" s="87"/>
      <c r="T62" s="88"/>
      <c r="U62" s="91"/>
      <c r="V62" s="90"/>
      <c r="W62" s="90"/>
      <c r="X62" s="90"/>
      <c r="Y62" s="90"/>
      <c r="Z62" s="90"/>
      <c r="AA62" s="90"/>
      <c r="AB62" s="87"/>
      <c r="AC62" s="90"/>
      <c r="AD62" s="87"/>
      <c r="AE62" s="90"/>
      <c r="AF62" s="90"/>
      <c r="AG62" s="92"/>
      <c r="AH62" s="104">
        <f t="shared" si="0"/>
        <v>0</v>
      </c>
    </row>
    <row r="63" spans="2:34" s="21" customFormat="1" x14ac:dyDescent="0.3">
      <c r="B63" s="15">
        <v>56</v>
      </c>
      <c r="C63" s="70" t="s">
        <v>243</v>
      </c>
      <c r="D63" s="71" t="s">
        <v>244</v>
      </c>
      <c r="E63" s="72" t="s">
        <v>194</v>
      </c>
      <c r="F63" s="89"/>
      <c r="G63" s="90"/>
      <c r="H63" s="90" t="s">
        <v>68</v>
      </c>
      <c r="I63" s="87" t="s">
        <v>68</v>
      </c>
      <c r="J63" s="90"/>
      <c r="K63" s="90" t="s">
        <v>68</v>
      </c>
      <c r="L63" s="87" t="s">
        <v>68</v>
      </c>
      <c r="M63" s="90"/>
      <c r="N63" s="90"/>
      <c r="O63" s="87"/>
      <c r="P63" s="87"/>
      <c r="Q63" s="87"/>
      <c r="R63" s="87" t="s">
        <v>68</v>
      </c>
      <c r="S63" s="87" t="s">
        <v>68</v>
      </c>
      <c r="T63" s="88"/>
      <c r="U63" s="91" t="s">
        <v>68</v>
      </c>
      <c r="V63" s="90" t="s">
        <v>68</v>
      </c>
      <c r="W63" s="90"/>
      <c r="X63" s="90"/>
      <c r="Y63" s="90" t="s">
        <v>68</v>
      </c>
      <c r="Z63" s="90"/>
      <c r="AA63" s="90" t="s">
        <v>68</v>
      </c>
      <c r="AB63" s="87"/>
      <c r="AC63" s="90"/>
      <c r="AD63" s="87"/>
      <c r="AE63" s="90"/>
      <c r="AF63" s="90"/>
      <c r="AG63" s="92"/>
      <c r="AH63" s="104">
        <f t="shared" si="0"/>
        <v>10</v>
      </c>
    </row>
    <row r="64" spans="2:34" s="21" customFormat="1" x14ac:dyDescent="0.3">
      <c r="B64" s="15">
        <v>57</v>
      </c>
      <c r="C64" s="70" t="s">
        <v>245</v>
      </c>
      <c r="D64" s="71" t="s">
        <v>246</v>
      </c>
      <c r="E64" s="72" t="s">
        <v>194</v>
      </c>
      <c r="F64" s="89"/>
      <c r="G64" s="90"/>
      <c r="H64" s="90" t="s">
        <v>68</v>
      </c>
      <c r="I64" s="87"/>
      <c r="J64" s="90"/>
      <c r="K64" s="90"/>
      <c r="L64" s="87" t="s">
        <v>68</v>
      </c>
      <c r="M64" s="90"/>
      <c r="N64" s="90"/>
      <c r="O64" s="87"/>
      <c r="P64" s="87"/>
      <c r="Q64" s="87" t="s">
        <v>68</v>
      </c>
      <c r="R64" s="87" t="s">
        <v>68</v>
      </c>
      <c r="S64" s="87" t="s">
        <v>68</v>
      </c>
      <c r="T64" s="88"/>
      <c r="U64" s="91"/>
      <c r="V64" s="90"/>
      <c r="W64" s="90"/>
      <c r="X64" s="90"/>
      <c r="Y64" s="90" t="s">
        <v>68</v>
      </c>
      <c r="Z64" s="90"/>
      <c r="AA64" s="90"/>
      <c r="AB64" s="87"/>
      <c r="AC64" s="90"/>
      <c r="AD64" s="87"/>
      <c r="AE64" s="90"/>
      <c r="AF64" s="90"/>
      <c r="AG64" s="92"/>
      <c r="AH64" s="104">
        <f t="shared" si="0"/>
        <v>6</v>
      </c>
    </row>
    <row r="65" spans="2:34" s="21" customFormat="1" x14ac:dyDescent="0.3">
      <c r="B65" s="15">
        <v>58</v>
      </c>
      <c r="C65" s="70" t="s">
        <v>247</v>
      </c>
      <c r="D65" s="71" t="s">
        <v>248</v>
      </c>
      <c r="E65" s="72" t="s">
        <v>183</v>
      </c>
      <c r="F65" s="89"/>
      <c r="G65" s="90"/>
      <c r="H65" s="90"/>
      <c r="I65" s="87"/>
      <c r="J65" s="90"/>
      <c r="K65" s="90"/>
      <c r="L65" s="87"/>
      <c r="M65" s="90"/>
      <c r="N65" s="90"/>
      <c r="O65" s="87"/>
      <c r="P65" s="87"/>
      <c r="Q65" s="87"/>
      <c r="R65" s="87"/>
      <c r="S65" s="87"/>
      <c r="T65" s="88"/>
      <c r="U65" s="91"/>
      <c r="V65" s="90"/>
      <c r="W65" s="90"/>
      <c r="X65" s="90"/>
      <c r="Y65" s="90"/>
      <c r="Z65" s="90"/>
      <c r="AA65" s="90"/>
      <c r="AB65" s="87"/>
      <c r="AC65" s="90"/>
      <c r="AD65" s="87"/>
      <c r="AE65" s="90"/>
      <c r="AF65" s="90"/>
      <c r="AG65" s="92"/>
      <c r="AH65" s="104">
        <f t="shared" si="0"/>
        <v>0</v>
      </c>
    </row>
    <row r="66" spans="2:34" s="21" customFormat="1" x14ac:dyDescent="0.3">
      <c r="B66" s="15">
        <v>59</v>
      </c>
      <c r="C66" s="70" t="s">
        <v>249</v>
      </c>
      <c r="D66" s="71" t="s">
        <v>250</v>
      </c>
      <c r="E66" s="72" t="s">
        <v>156</v>
      </c>
      <c r="F66" s="89"/>
      <c r="G66" s="90"/>
      <c r="H66" s="90"/>
      <c r="I66" s="87"/>
      <c r="J66" s="90"/>
      <c r="K66" s="90"/>
      <c r="L66" s="87" t="s">
        <v>68</v>
      </c>
      <c r="M66" s="90"/>
      <c r="N66" s="90"/>
      <c r="O66" s="87"/>
      <c r="P66" s="87"/>
      <c r="Q66" s="87"/>
      <c r="R66" s="87"/>
      <c r="S66" s="87"/>
      <c r="T66" s="88"/>
      <c r="U66" s="91"/>
      <c r="V66" s="90"/>
      <c r="W66" s="90"/>
      <c r="X66" s="90"/>
      <c r="Y66" s="90" t="s">
        <v>68</v>
      </c>
      <c r="Z66" s="90"/>
      <c r="AA66" s="90" t="s">
        <v>68</v>
      </c>
      <c r="AB66" s="87"/>
      <c r="AC66" s="90"/>
      <c r="AD66" s="87"/>
      <c r="AE66" s="90"/>
      <c r="AF66" s="90"/>
      <c r="AG66" s="92"/>
      <c r="AH66" s="104">
        <f t="shared" si="0"/>
        <v>3</v>
      </c>
    </row>
    <row r="67" spans="2:34" s="21" customFormat="1" x14ac:dyDescent="0.3">
      <c r="B67" s="15">
        <v>60</v>
      </c>
      <c r="C67" s="70" t="s">
        <v>251</v>
      </c>
      <c r="D67" s="71" t="s">
        <v>252</v>
      </c>
      <c r="E67" s="72" t="s">
        <v>144</v>
      </c>
      <c r="F67" s="89"/>
      <c r="G67" s="90"/>
      <c r="H67" s="90"/>
      <c r="I67" s="87"/>
      <c r="J67" s="90"/>
      <c r="K67" s="90"/>
      <c r="L67" s="87"/>
      <c r="M67" s="90"/>
      <c r="N67" s="90"/>
      <c r="O67" s="87"/>
      <c r="P67" s="87"/>
      <c r="Q67" s="87"/>
      <c r="R67" s="87"/>
      <c r="S67" s="87"/>
      <c r="T67" s="88"/>
      <c r="U67" s="91"/>
      <c r="V67" s="90"/>
      <c r="W67" s="90"/>
      <c r="X67" s="90"/>
      <c r="Y67" s="90"/>
      <c r="Z67" s="90"/>
      <c r="AA67" s="90"/>
      <c r="AB67" s="87"/>
      <c r="AC67" s="90"/>
      <c r="AD67" s="87"/>
      <c r="AE67" s="90"/>
      <c r="AF67" s="90"/>
      <c r="AG67" s="92"/>
      <c r="AH67" s="104">
        <f t="shared" si="0"/>
        <v>0</v>
      </c>
    </row>
    <row r="68" spans="2:34" s="21" customFormat="1" x14ac:dyDescent="0.3">
      <c r="B68" s="15">
        <v>61</v>
      </c>
      <c r="C68" s="70" t="s">
        <v>253</v>
      </c>
      <c r="D68" s="71" t="s">
        <v>169</v>
      </c>
      <c r="E68" s="72" t="s">
        <v>156</v>
      </c>
      <c r="F68" s="89"/>
      <c r="G68" s="90"/>
      <c r="H68" s="90"/>
      <c r="I68" s="87"/>
      <c r="J68" s="90"/>
      <c r="K68" s="90"/>
      <c r="L68" s="87"/>
      <c r="M68" s="90"/>
      <c r="N68" s="90"/>
      <c r="O68" s="87"/>
      <c r="P68" s="87"/>
      <c r="Q68" s="87"/>
      <c r="R68" s="87"/>
      <c r="S68" s="87"/>
      <c r="T68" s="88"/>
      <c r="U68" s="91"/>
      <c r="V68" s="90"/>
      <c r="W68" s="90"/>
      <c r="X68" s="90"/>
      <c r="Y68" s="90"/>
      <c r="Z68" s="90"/>
      <c r="AA68" s="90"/>
      <c r="AB68" s="87"/>
      <c r="AC68" s="90"/>
      <c r="AD68" s="87"/>
      <c r="AE68" s="90"/>
      <c r="AF68" s="90"/>
      <c r="AG68" s="92"/>
      <c r="AH68" s="104">
        <f t="shared" si="0"/>
        <v>0</v>
      </c>
    </row>
    <row r="69" spans="2:34" s="21" customFormat="1" x14ac:dyDescent="0.3">
      <c r="B69" s="15">
        <v>62</v>
      </c>
      <c r="C69" s="70" t="s">
        <v>254</v>
      </c>
      <c r="D69" s="71" t="s">
        <v>255</v>
      </c>
      <c r="E69" s="72" t="s">
        <v>144</v>
      </c>
      <c r="F69" s="89"/>
      <c r="G69" s="90"/>
      <c r="H69" s="90"/>
      <c r="I69" s="87"/>
      <c r="J69" s="90"/>
      <c r="K69" s="90"/>
      <c r="L69" s="87"/>
      <c r="M69" s="90"/>
      <c r="N69" s="90"/>
      <c r="O69" s="87"/>
      <c r="P69" s="87"/>
      <c r="Q69" s="87"/>
      <c r="R69" s="87"/>
      <c r="S69" s="87"/>
      <c r="T69" s="88"/>
      <c r="U69" s="91"/>
      <c r="V69" s="90"/>
      <c r="W69" s="90"/>
      <c r="X69" s="90"/>
      <c r="Y69" s="90"/>
      <c r="Z69" s="90"/>
      <c r="AA69" s="90"/>
      <c r="AB69" s="87"/>
      <c r="AC69" s="90"/>
      <c r="AD69" s="87"/>
      <c r="AE69" s="90"/>
      <c r="AF69" s="90"/>
      <c r="AG69" s="92"/>
      <c r="AH69" s="104">
        <f t="shared" si="0"/>
        <v>0</v>
      </c>
    </row>
    <row r="70" spans="2:34" s="21" customFormat="1" x14ac:dyDescent="0.3">
      <c r="B70" s="15">
        <v>63</v>
      </c>
      <c r="C70" s="70" t="s">
        <v>256</v>
      </c>
      <c r="D70" s="71" t="s">
        <v>257</v>
      </c>
      <c r="E70" s="72" t="s">
        <v>187</v>
      </c>
      <c r="F70" s="89"/>
      <c r="G70" s="90"/>
      <c r="H70" s="90"/>
      <c r="I70" s="87"/>
      <c r="J70" s="90"/>
      <c r="K70" s="90"/>
      <c r="L70" s="87"/>
      <c r="M70" s="90"/>
      <c r="N70" s="90"/>
      <c r="O70" s="87"/>
      <c r="P70" s="87"/>
      <c r="Q70" s="87"/>
      <c r="R70" s="87"/>
      <c r="S70" s="87"/>
      <c r="T70" s="88"/>
      <c r="U70" s="91"/>
      <c r="V70" s="90"/>
      <c r="W70" s="90"/>
      <c r="X70" s="90"/>
      <c r="Y70" s="90"/>
      <c r="Z70" s="90"/>
      <c r="AA70" s="90"/>
      <c r="AB70" s="87"/>
      <c r="AC70" s="90"/>
      <c r="AD70" s="87"/>
      <c r="AE70" s="90"/>
      <c r="AF70" s="90"/>
      <c r="AG70" s="92"/>
      <c r="AH70" s="104">
        <f t="shared" si="0"/>
        <v>0</v>
      </c>
    </row>
    <row r="71" spans="2:34" s="21" customFormat="1" x14ac:dyDescent="0.3">
      <c r="B71" s="15">
        <v>64</v>
      </c>
      <c r="C71" s="70" t="s">
        <v>258</v>
      </c>
      <c r="D71" s="71" t="s">
        <v>259</v>
      </c>
      <c r="E71" s="72" t="s">
        <v>194</v>
      </c>
      <c r="F71" s="89"/>
      <c r="G71" s="90"/>
      <c r="H71" s="90" t="s">
        <v>68</v>
      </c>
      <c r="I71" s="87" t="s">
        <v>68</v>
      </c>
      <c r="J71" s="90"/>
      <c r="K71" s="90"/>
      <c r="L71" s="87"/>
      <c r="M71" s="90"/>
      <c r="N71" s="90"/>
      <c r="O71" s="87"/>
      <c r="P71" s="87"/>
      <c r="Q71" s="87"/>
      <c r="R71" s="87"/>
      <c r="S71" s="87"/>
      <c r="T71" s="88"/>
      <c r="U71" s="91" t="s">
        <v>68</v>
      </c>
      <c r="V71" s="90"/>
      <c r="W71" s="90"/>
      <c r="X71" s="90" t="s">
        <v>68</v>
      </c>
      <c r="Y71" s="90"/>
      <c r="Z71" s="90"/>
      <c r="AA71" s="90"/>
      <c r="AB71" s="87"/>
      <c r="AC71" s="90"/>
      <c r="AD71" s="87"/>
      <c r="AE71" s="90"/>
      <c r="AF71" s="90"/>
      <c r="AG71" s="92"/>
      <c r="AH71" s="104">
        <f t="shared" si="0"/>
        <v>4</v>
      </c>
    </row>
    <row r="72" spans="2:34" s="21" customFormat="1" x14ac:dyDescent="0.3">
      <c r="B72" s="15">
        <v>65</v>
      </c>
      <c r="C72" s="70" t="s">
        <v>260</v>
      </c>
      <c r="D72" s="71" t="s">
        <v>261</v>
      </c>
      <c r="E72" s="72" t="s">
        <v>194</v>
      </c>
      <c r="F72" s="89"/>
      <c r="G72" s="90"/>
      <c r="H72" s="90" t="s">
        <v>68</v>
      </c>
      <c r="I72" s="87"/>
      <c r="J72" s="90"/>
      <c r="K72" s="90" t="s">
        <v>68</v>
      </c>
      <c r="L72" s="87" t="s">
        <v>68</v>
      </c>
      <c r="M72" s="90"/>
      <c r="N72" s="90"/>
      <c r="O72" s="87"/>
      <c r="P72" s="87"/>
      <c r="Q72" s="87"/>
      <c r="R72" s="87"/>
      <c r="S72" s="87"/>
      <c r="T72" s="88"/>
      <c r="U72" s="91" t="s">
        <v>68</v>
      </c>
      <c r="V72" s="90"/>
      <c r="W72" s="90"/>
      <c r="X72" s="90" t="s">
        <v>68</v>
      </c>
      <c r="Y72" s="90"/>
      <c r="Z72" s="90"/>
      <c r="AA72" s="90"/>
      <c r="AB72" s="87"/>
      <c r="AC72" s="90"/>
      <c r="AD72" s="87"/>
      <c r="AE72" s="90"/>
      <c r="AF72" s="90"/>
      <c r="AG72" s="92"/>
      <c r="AH72" s="104">
        <f t="shared" si="0"/>
        <v>5</v>
      </c>
    </row>
    <row r="73" spans="2:34" s="21" customFormat="1" x14ac:dyDescent="0.3">
      <c r="B73" s="15">
        <v>66</v>
      </c>
      <c r="C73" s="70" t="s">
        <v>262</v>
      </c>
      <c r="D73" s="71" t="s">
        <v>263</v>
      </c>
      <c r="E73" s="72" t="s">
        <v>141</v>
      </c>
      <c r="F73" s="89"/>
      <c r="G73" s="90"/>
      <c r="H73" s="90" t="s">
        <v>68</v>
      </c>
      <c r="I73" s="87"/>
      <c r="J73" s="90"/>
      <c r="K73" s="90"/>
      <c r="L73" s="87"/>
      <c r="M73" s="90"/>
      <c r="N73" s="90"/>
      <c r="O73" s="87"/>
      <c r="P73" s="87"/>
      <c r="Q73" s="87" t="s">
        <v>347</v>
      </c>
      <c r="R73" s="87"/>
      <c r="S73" s="87"/>
      <c r="T73" s="88"/>
      <c r="U73" s="91"/>
      <c r="V73" s="90"/>
      <c r="W73" s="90"/>
      <c r="X73" s="90"/>
      <c r="Y73" s="90"/>
      <c r="Z73" s="90"/>
      <c r="AA73" s="90"/>
      <c r="AB73" s="87"/>
      <c r="AC73" s="90"/>
      <c r="AD73" s="87"/>
      <c r="AE73" s="90"/>
      <c r="AF73" s="90"/>
      <c r="AG73" s="92"/>
      <c r="AH73" s="104">
        <f t="shared" ref="AH73:AH112" si="1">COUNTIF($G73:$AG73,"v")+COUNTIF($G73:$AG73,"m")/2</f>
        <v>1.5</v>
      </c>
    </row>
    <row r="74" spans="2:34" s="21" customFormat="1" x14ac:dyDescent="0.3">
      <c r="B74" s="15">
        <v>67</v>
      </c>
      <c r="C74" s="70" t="s">
        <v>264</v>
      </c>
      <c r="D74" s="71" t="s">
        <v>265</v>
      </c>
      <c r="E74" s="72" t="s">
        <v>151</v>
      </c>
      <c r="F74" s="89"/>
      <c r="G74" s="90"/>
      <c r="H74" s="90"/>
      <c r="I74" s="87"/>
      <c r="J74" s="90"/>
      <c r="K74" s="90"/>
      <c r="L74" s="87"/>
      <c r="M74" s="90"/>
      <c r="N74" s="90"/>
      <c r="O74" s="87"/>
      <c r="P74" s="87"/>
      <c r="Q74" s="87"/>
      <c r="R74" s="87"/>
      <c r="S74" s="87"/>
      <c r="T74" s="88"/>
      <c r="U74" s="91"/>
      <c r="V74" s="90"/>
      <c r="W74" s="90"/>
      <c r="X74" s="90"/>
      <c r="Y74" s="90"/>
      <c r="Z74" s="90"/>
      <c r="AA74" s="90"/>
      <c r="AB74" s="87"/>
      <c r="AC74" s="90"/>
      <c r="AD74" s="87"/>
      <c r="AE74" s="90"/>
      <c r="AF74" s="90"/>
      <c r="AG74" s="92"/>
      <c r="AH74" s="104">
        <f t="shared" si="1"/>
        <v>0</v>
      </c>
    </row>
    <row r="75" spans="2:34" s="21" customFormat="1" x14ac:dyDescent="0.3">
      <c r="B75" s="15">
        <v>68</v>
      </c>
      <c r="C75" s="70" t="s">
        <v>266</v>
      </c>
      <c r="D75" s="71" t="s">
        <v>267</v>
      </c>
      <c r="E75" s="72" t="s">
        <v>183</v>
      </c>
      <c r="F75" s="89"/>
      <c r="G75" s="90"/>
      <c r="H75" s="90"/>
      <c r="I75" s="87"/>
      <c r="J75" s="90"/>
      <c r="K75" s="90"/>
      <c r="L75" s="87"/>
      <c r="M75" s="90"/>
      <c r="N75" s="90"/>
      <c r="O75" s="87"/>
      <c r="P75" s="87"/>
      <c r="Q75" s="87"/>
      <c r="R75" s="87"/>
      <c r="S75" s="87"/>
      <c r="T75" s="88"/>
      <c r="U75" s="91"/>
      <c r="V75" s="90"/>
      <c r="W75" s="90"/>
      <c r="X75" s="90"/>
      <c r="Y75" s="90"/>
      <c r="Z75" s="90"/>
      <c r="AA75" s="90"/>
      <c r="AB75" s="87"/>
      <c r="AC75" s="90"/>
      <c r="AD75" s="87"/>
      <c r="AE75" s="90"/>
      <c r="AF75" s="90"/>
      <c r="AG75" s="92"/>
      <c r="AH75" s="104">
        <f t="shared" si="1"/>
        <v>0</v>
      </c>
    </row>
    <row r="76" spans="2:34" s="21" customFormat="1" x14ac:dyDescent="0.3">
      <c r="B76" s="15">
        <v>69</v>
      </c>
      <c r="C76" s="70" t="s">
        <v>268</v>
      </c>
      <c r="D76" s="71" t="s">
        <v>269</v>
      </c>
      <c r="E76" s="72" t="s">
        <v>183</v>
      </c>
      <c r="F76" s="89"/>
      <c r="G76" s="90"/>
      <c r="H76" s="90"/>
      <c r="I76" s="87"/>
      <c r="J76" s="90"/>
      <c r="K76" s="90"/>
      <c r="L76" s="87"/>
      <c r="M76" s="90"/>
      <c r="N76" s="90"/>
      <c r="O76" s="87"/>
      <c r="P76" s="87"/>
      <c r="Q76" s="87"/>
      <c r="R76" s="87"/>
      <c r="S76" s="87"/>
      <c r="T76" s="88"/>
      <c r="U76" s="91"/>
      <c r="V76" s="90"/>
      <c r="W76" s="90"/>
      <c r="X76" s="90"/>
      <c r="Y76" s="90"/>
      <c r="Z76" s="90"/>
      <c r="AA76" s="90"/>
      <c r="AB76" s="87"/>
      <c r="AC76" s="90"/>
      <c r="AD76" s="87"/>
      <c r="AE76" s="90"/>
      <c r="AF76" s="90"/>
      <c r="AG76" s="92"/>
      <c r="AH76" s="104">
        <f t="shared" si="1"/>
        <v>0</v>
      </c>
    </row>
    <row r="77" spans="2:34" s="21" customFormat="1" x14ac:dyDescent="0.3">
      <c r="B77" s="15">
        <v>70</v>
      </c>
      <c r="C77" s="70" t="s">
        <v>270</v>
      </c>
      <c r="D77" s="71" t="s">
        <v>271</v>
      </c>
      <c r="E77" s="72" t="s">
        <v>272</v>
      </c>
      <c r="F77" s="89"/>
      <c r="G77" s="90"/>
      <c r="H77" s="90"/>
      <c r="I77" s="87"/>
      <c r="J77" s="90"/>
      <c r="K77" s="90"/>
      <c r="L77" s="87" t="s">
        <v>68</v>
      </c>
      <c r="M77" s="90"/>
      <c r="N77" s="90"/>
      <c r="O77" s="87"/>
      <c r="P77" s="87"/>
      <c r="Q77" s="87"/>
      <c r="R77" s="87"/>
      <c r="S77" s="87"/>
      <c r="T77" s="88"/>
      <c r="U77" s="91"/>
      <c r="V77" s="90"/>
      <c r="W77" s="90"/>
      <c r="X77" s="90"/>
      <c r="Y77" s="90"/>
      <c r="Z77" s="90"/>
      <c r="AA77" s="90"/>
      <c r="AB77" s="87"/>
      <c r="AC77" s="90"/>
      <c r="AD77" s="87"/>
      <c r="AE77" s="90"/>
      <c r="AF77" s="90"/>
      <c r="AG77" s="92"/>
      <c r="AH77" s="104">
        <f t="shared" si="1"/>
        <v>1</v>
      </c>
    </row>
    <row r="78" spans="2:34" s="21" customFormat="1" x14ac:dyDescent="0.3">
      <c r="B78" s="15">
        <v>71</v>
      </c>
      <c r="C78" s="70" t="s">
        <v>273</v>
      </c>
      <c r="D78" s="71" t="s">
        <v>274</v>
      </c>
      <c r="E78" s="72" t="s">
        <v>272</v>
      </c>
      <c r="F78" s="89"/>
      <c r="G78" s="90"/>
      <c r="H78" s="90"/>
      <c r="I78" s="87"/>
      <c r="J78" s="90"/>
      <c r="K78" s="90" t="s">
        <v>68</v>
      </c>
      <c r="L78" s="87" t="s">
        <v>68</v>
      </c>
      <c r="M78" s="90"/>
      <c r="N78" s="90"/>
      <c r="O78" s="87"/>
      <c r="P78" s="87"/>
      <c r="Q78" s="87"/>
      <c r="R78" s="87"/>
      <c r="S78" s="87"/>
      <c r="T78" s="88"/>
      <c r="U78" s="91"/>
      <c r="V78" s="90"/>
      <c r="W78" s="90"/>
      <c r="X78" s="90"/>
      <c r="Y78" s="90"/>
      <c r="Z78" s="90"/>
      <c r="AA78" s="90"/>
      <c r="AB78" s="87"/>
      <c r="AC78" s="90"/>
      <c r="AD78" s="87"/>
      <c r="AE78" s="90"/>
      <c r="AF78" s="90"/>
      <c r="AG78" s="92"/>
      <c r="AH78" s="104">
        <f t="shared" si="1"/>
        <v>2</v>
      </c>
    </row>
    <row r="79" spans="2:34" s="21" customFormat="1" x14ac:dyDescent="0.3">
      <c r="B79" s="85">
        <v>72</v>
      </c>
      <c r="C79" s="46" t="s">
        <v>275</v>
      </c>
      <c r="D79" s="47" t="s">
        <v>276</v>
      </c>
      <c r="E79" s="48" t="s">
        <v>277</v>
      </c>
      <c r="F79" s="55"/>
      <c r="G79" s="19"/>
      <c r="H79" s="19"/>
      <c r="I79" s="18"/>
      <c r="J79" s="19"/>
      <c r="K79" s="19"/>
      <c r="L79" s="18"/>
      <c r="M79" s="19"/>
      <c r="N79" s="19"/>
      <c r="O79" s="18"/>
      <c r="P79" s="18"/>
      <c r="Q79" s="18"/>
      <c r="R79" s="18"/>
      <c r="S79" s="18"/>
      <c r="T79" s="42"/>
      <c r="U79" s="54"/>
      <c r="V79" s="19"/>
      <c r="W79" s="19"/>
      <c r="X79" s="19"/>
      <c r="Y79" s="19"/>
      <c r="Z79" s="19"/>
      <c r="AA79" s="19"/>
      <c r="AB79" s="18"/>
      <c r="AC79" s="19"/>
      <c r="AD79" s="18"/>
      <c r="AE79" s="19"/>
      <c r="AF79" s="19"/>
      <c r="AG79" s="25"/>
      <c r="AH79" s="104">
        <f t="shared" si="1"/>
        <v>0</v>
      </c>
    </row>
    <row r="80" spans="2:34" s="21" customFormat="1" x14ac:dyDescent="0.3">
      <c r="B80" s="85">
        <v>73</v>
      </c>
      <c r="C80" s="46" t="s">
        <v>278</v>
      </c>
      <c r="D80" s="103" t="s">
        <v>279</v>
      </c>
      <c r="E80" s="48" t="s">
        <v>206</v>
      </c>
      <c r="F80" s="55"/>
      <c r="G80" s="19"/>
      <c r="H80" s="19" t="s">
        <v>68</v>
      </c>
      <c r="I80" s="18"/>
      <c r="J80" s="19"/>
      <c r="K80" s="19" t="s">
        <v>68</v>
      </c>
      <c r="L80" s="18"/>
      <c r="M80" s="19"/>
      <c r="N80" s="19"/>
      <c r="O80" s="18"/>
      <c r="P80" s="18"/>
      <c r="Q80" s="18"/>
      <c r="R80" s="18"/>
      <c r="S80" s="18" t="s">
        <v>68</v>
      </c>
      <c r="T80" s="42"/>
      <c r="U80" s="54"/>
      <c r="V80" s="19"/>
      <c r="W80" s="19" t="s">
        <v>68</v>
      </c>
      <c r="X80" s="19"/>
      <c r="Y80" s="19"/>
      <c r="Z80" s="19"/>
      <c r="AA80" s="19" t="s">
        <v>347</v>
      </c>
      <c r="AB80" s="18"/>
      <c r="AC80" s="19"/>
      <c r="AD80" s="18"/>
      <c r="AE80" s="19"/>
      <c r="AF80" s="19"/>
      <c r="AG80" s="25"/>
      <c r="AH80" s="104">
        <f t="shared" si="1"/>
        <v>4.5</v>
      </c>
    </row>
    <row r="81" spans="2:34" s="21" customFormat="1" x14ac:dyDescent="0.3">
      <c r="B81" s="85">
        <v>74</v>
      </c>
      <c r="C81" s="46" t="s">
        <v>280</v>
      </c>
      <c r="D81" s="47" t="s">
        <v>281</v>
      </c>
      <c r="E81" s="48" t="s">
        <v>282</v>
      </c>
      <c r="F81" s="55"/>
      <c r="G81" s="19"/>
      <c r="H81" s="19"/>
      <c r="I81" s="18" t="s">
        <v>68</v>
      </c>
      <c r="J81" s="19"/>
      <c r="K81" s="19"/>
      <c r="L81" s="18" t="s">
        <v>68</v>
      </c>
      <c r="M81" s="19"/>
      <c r="N81" s="19"/>
      <c r="O81" s="18"/>
      <c r="P81" s="18"/>
      <c r="Q81" s="18" t="s">
        <v>68</v>
      </c>
      <c r="R81" s="18" t="s">
        <v>68</v>
      </c>
      <c r="S81" s="18"/>
      <c r="T81" s="42"/>
      <c r="U81" s="54"/>
      <c r="V81" s="19"/>
      <c r="W81" s="19"/>
      <c r="X81" s="19"/>
      <c r="Y81" s="19" t="s">
        <v>68</v>
      </c>
      <c r="Z81" s="19" t="s">
        <v>68</v>
      </c>
      <c r="AA81" s="19" t="s">
        <v>68</v>
      </c>
      <c r="AB81" s="18"/>
      <c r="AC81" s="19"/>
      <c r="AD81" s="18"/>
      <c r="AE81" s="19"/>
      <c r="AF81" s="19"/>
      <c r="AG81" s="25"/>
      <c r="AH81" s="104">
        <f t="shared" si="1"/>
        <v>7</v>
      </c>
    </row>
    <row r="82" spans="2:34" s="21" customFormat="1" x14ac:dyDescent="0.3">
      <c r="B82" s="85">
        <v>75</v>
      </c>
      <c r="C82" s="46" t="s">
        <v>283</v>
      </c>
      <c r="D82" s="47" t="s">
        <v>131</v>
      </c>
      <c r="E82" s="48" t="s">
        <v>132</v>
      </c>
      <c r="F82" s="55"/>
      <c r="G82" s="19"/>
      <c r="H82" s="19" t="s">
        <v>68</v>
      </c>
      <c r="I82" s="18" t="s">
        <v>68</v>
      </c>
      <c r="J82" s="19"/>
      <c r="K82" s="19" t="s">
        <v>68</v>
      </c>
      <c r="L82" s="18" t="s">
        <v>68</v>
      </c>
      <c r="M82" s="19"/>
      <c r="N82" s="19"/>
      <c r="O82" s="18" t="s">
        <v>68</v>
      </c>
      <c r="P82" s="18"/>
      <c r="Q82" s="18" t="s">
        <v>68</v>
      </c>
      <c r="R82" s="18" t="s">
        <v>68</v>
      </c>
      <c r="S82" s="18" t="s">
        <v>68</v>
      </c>
      <c r="T82" s="42"/>
      <c r="U82" s="54"/>
      <c r="V82" s="19"/>
      <c r="W82" s="19" t="s">
        <v>68</v>
      </c>
      <c r="X82" s="19"/>
      <c r="Y82" s="19" t="s">
        <v>68</v>
      </c>
      <c r="Z82" s="19" t="s">
        <v>68</v>
      </c>
      <c r="AA82" s="19" t="s">
        <v>68</v>
      </c>
      <c r="AB82" s="18"/>
      <c r="AC82" s="19"/>
      <c r="AD82" s="18"/>
      <c r="AE82" s="19"/>
      <c r="AF82" s="19"/>
      <c r="AG82" s="25"/>
      <c r="AH82" s="104">
        <f t="shared" si="1"/>
        <v>12</v>
      </c>
    </row>
    <row r="83" spans="2:34" s="21" customFormat="1" x14ac:dyDescent="0.3">
      <c r="B83" s="85">
        <v>76</v>
      </c>
      <c r="C83" s="46" t="s">
        <v>284</v>
      </c>
      <c r="D83" s="47" t="s">
        <v>285</v>
      </c>
      <c r="E83" s="48" t="s">
        <v>132</v>
      </c>
      <c r="F83" s="55"/>
      <c r="G83" s="19"/>
      <c r="H83" s="19" t="s">
        <v>68</v>
      </c>
      <c r="I83" s="18" t="s">
        <v>68</v>
      </c>
      <c r="J83" s="19"/>
      <c r="K83" s="19"/>
      <c r="L83" s="18"/>
      <c r="M83" s="19"/>
      <c r="N83" s="19"/>
      <c r="O83" s="18" t="s">
        <v>68</v>
      </c>
      <c r="P83" s="18"/>
      <c r="Q83" s="18"/>
      <c r="R83" s="18" t="s">
        <v>68</v>
      </c>
      <c r="S83" s="18" t="s">
        <v>68</v>
      </c>
      <c r="T83" s="42"/>
      <c r="U83" s="54"/>
      <c r="V83" s="19"/>
      <c r="W83" s="19" t="s">
        <v>68</v>
      </c>
      <c r="X83" s="19"/>
      <c r="Y83" s="19"/>
      <c r="Z83" s="19"/>
      <c r="AA83" s="19"/>
      <c r="AB83" s="18"/>
      <c r="AC83" s="19"/>
      <c r="AD83" s="18"/>
      <c r="AE83" s="19"/>
      <c r="AF83" s="19"/>
      <c r="AG83" s="25"/>
      <c r="AH83" s="104">
        <f t="shared" si="1"/>
        <v>6</v>
      </c>
    </row>
    <row r="84" spans="2:34" s="21" customFormat="1" x14ac:dyDescent="0.3">
      <c r="B84" s="85">
        <v>77</v>
      </c>
      <c r="C84" s="46" t="s">
        <v>286</v>
      </c>
      <c r="D84" s="47" t="s">
        <v>287</v>
      </c>
      <c r="E84" s="48" t="s">
        <v>129</v>
      </c>
      <c r="F84" s="55"/>
      <c r="G84" s="19"/>
      <c r="H84" s="19"/>
      <c r="I84" s="18" t="s">
        <v>68</v>
      </c>
      <c r="J84" s="19"/>
      <c r="K84" s="19" t="s">
        <v>68</v>
      </c>
      <c r="L84" s="18" t="s">
        <v>68</v>
      </c>
      <c r="M84" s="19"/>
      <c r="N84" s="19"/>
      <c r="O84" s="18"/>
      <c r="P84" s="18"/>
      <c r="Q84" s="18"/>
      <c r="R84" s="18"/>
      <c r="S84" s="18" t="s">
        <v>68</v>
      </c>
      <c r="T84" s="42"/>
      <c r="U84" s="54"/>
      <c r="V84" s="19"/>
      <c r="W84" s="19" t="s">
        <v>68</v>
      </c>
      <c r="X84" s="19" t="s">
        <v>68</v>
      </c>
      <c r="Y84" s="19" t="s">
        <v>68</v>
      </c>
      <c r="Z84" s="19"/>
      <c r="AA84" s="19"/>
      <c r="AB84" s="18"/>
      <c r="AC84" s="19"/>
      <c r="AD84" s="18"/>
      <c r="AE84" s="19"/>
      <c r="AF84" s="19"/>
      <c r="AG84" s="25"/>
      <c r="AH84" s="104">
        <f t="shared" si="1"/>
        <v>7</v>
      </c>
    </row>
    <row r="85" spans="2:34" s="21" customFormat="1" x14ac:dyDescent="0.3">
      <c r="B85" s="85">
        <v>78</v>
      </c>
      <c r="C85" s="46" t="s">
        <v>288</v>
      </c>
      <c r="D85" s="47" t="s">
        <v>289</v>
      </c>
      <c r="E85" s="48" t="s">
        <v>138</v>
      </c>
      <c r="F85" s="55"/>
      <c r="G85" s="19"/>
      <c r="H85" s="19"/>
      <c r="I85" s="18"/>
      <c r="J85" s="19"/>
      <c r="K85" s="19"/>
      <c r="L85" s="18"/>
      <c r="M85" s="19"/>
      <c r="N85" s="19"/>
      <c r="O85" s="18"/>
      <c r="P85" s="18"/>
      <c r="Q85" s="18"/>
      <c r="R85" s="18"/>
      <c r="S85" s="18"/>
      <c r="T85" s="42"/>
      <c r="U85" s="54"/>
      <c r="V85" s="19"/>
      <c r="W85" s="19"/>
      <c r="X85" s="19"/>
      <c r="Y85" s="19"/>
      <c r="Z85" s="19"/>
      <c r="AA85" s="19"/>
      <c r="AB85" s="18"/>
      <c r="AC85" s="19"/>
      <c r="AD85" s="18"/>
      <c r="AE85" s="19"/>
      <c r="AF85" s="19"/>
      <c r="AG85" s="25"/>
      <c r="AH85" s="104">
        <f t="shared" si="1"/>
        <v>0</v>
      </c>
    </row>
    <row r="86" spans="2:34" s="21" customFormat="1" x14ac:dyDescent="0.3">
      <c r="B86" s="85">
        <v>79</v>
      </c>
      <c r="C86" s="46" t="s">
        <v>290</v>
      </c>
      <c r="D86" s="47" t="s">
        <v>291</v>
      </c>
      <c r="E86" s="48" t="s">
        <v>221</v>
      </c>
      <c r="F86" s="55"/>
      <c r="G86" s="19"/>
      <c r="H86" s="19" t="s">
        <v>68</v>
      </c>
      <c r="I86" s="18" t="s">
        <v>68</v>
      </c>
      <c r="J86" s="19"/>
      <c r="K86" s="19" t="s">
        <v>68</v>
      </c>
      <c r="L86" s="18" t="s">
        <v>347</v>
      </c>
      <c r="M86" s="19"/>
      <c r="N86" s="19"/>
      <c r="O86" s="18" t="s">
        <v>68</v>
      </c>
      <c r="P86" s="18"/>
      <c r="Q86" s="18" t="s">
        <v>68</v>
      </c>
      <c r="R86" s="18" t="s">
        <v>68</v>
      </c>
      <c r="S86" s="18" t="s">
        <v>68</v>
      </c>
      <c r="T86" s="42"/>
      <c r="U86" s="54"/>
      <c r="V86" s="19"/>
      <c r="W86" s="19"/>
      <c r="X86" s="19" t="s">
        <v>68</v>
      </c>
      <c r="Y86" s="19" t="s">
        <v>347</v>
      </c>
      <c r="Z86" s="19"/>
      <c r="AA86" s="19" t="s">
        <v>68</v>
      </c>
      <c r="AB86" s="18"/>
      <c r="AC86" s="19"/>
      <c r="AD86" s="18"/>
      <c r="AE86" s="19"/>
      <c r="AF86" s="19"/>
      <c r="AG86" s="25"/>
      <c r="AH86" s="104">
        <f t="shared" si="1"/>
        <v>10</v>
      </c>
    </row>
    <row r="87" spans="2:34" s="21" customFormat="1" x14ac:dyDescent="0.3">
      <c r="B87" s="85">
        <v>80</v>
      </c>
      <c r="C87" s="46" t="s">
        <v>292</v>
      </c>
      <c r="D87" s="47" t="s">
        <v>293</v>
      </c>
      <c r="E87" s="48" t="s">
        <v>221</v>
      </c>
      <c r="F87" s="55"/>
      <c r="G87" s="19"/>
      <c r="H87" s="19"/>
      <c r="I87" s="18"/>
      <c r="J87" s="19"/>
      <c r="K87" s="19"/>
      <c r="L87" s="18"/>
      <c r="M87" s="19"/>
      <c r="N87" s="19"/>
      <c r="O87" s="18"/>
      <c r="P87" s="18"/>
      <c r="Q87" s="18"/>
      <c r="R87" s="18"/>
      <c r="S87" s="18"/>
      <c r="T87" s="42"/>
      <c r="U87" s="54"/>
      <c r="V87" s="19"/>
      <c r="W87" s="19"/>
      <c r="X87" s="19"/>
      <c r="Y87" s="19"/>
      <c r="Z87" s="19"/>
      <c r="AA87" s="19"/>
      <c r="AB87" s="18"/>
      <c r="AC87" s="19"/>
      <c r="AD87" s="18"/>
      <c r="AE87" s="19"/>
      <c r="AF87" s="19"/>
      <c r="AG87" s="25"/>
      <c r="AH87" s="104">
        <f t="shared" si="1"/>
        <v>0</v>
      </c>
    </row>
    <row r="88" spans="2:34" s="21" customFormat="1" x14ac:dyDescent="0.3">
      <c r="B88" s="85">
        <v>81</v>
      </c>
      <c r="C88" s="46" t="s">
        <v>294</v>
      </c>
      <c r="D88" s="47" t="s">
        <v>295</v>
      </c>
      <c r="E88" s="48" t="s">
        <v>132</v>
      </c>
      <c r="F88" s="55"/>
      <c r="G88" s="19"/>
      <c r="H88" s="19"/>
      <c r="I88" s="18"/>
      <c r="J88" s="19"/>
      <c r="K88" s="19"/>
      <c r="L88" s="18"/>
      <c r="M88" s="19"/>
      <c r="N88" s="19"/>
      <c r="O88" s="18"/>
      <c r="P88" s="18"/>
      <c r="Q88" s="18"/>
      <c r="R88" s="18"/>
      <c r="S88" s="18"/>
      <c r="T88" s="42"/>
      <c r="U88" s="54"/>
      <c r="V88" s="19"/>
      <c r="W88" s="19"/>
      <c r="X88" s="19" t="s">
        <v>68</v>
      </c>
      <c r="Y88" s="19"/>
      <c r="Z88" s="19" t="s">
        <v>68</v>
      </c>
      <c r="AA88" s="19"/>
      <c r="AB88" s="18"/>
      <c r="AC88" s="19"/>
      <c r="AD88" s="18"/>
      <c r="AE88" s="19"/>
      <c r="AF88" s="19"/>
      <c r="AG88" s="25"/>
      <c r="AH88" s="104">
        <f t="shared" si="1"/>
        <v>2</v>
      </c>
    </row>
    <row r="89" spans="2:34" s="21" customFormat="1" x14ac:dyDescent="0.3">
      <c r="B89" s="85">
        <v>82</v>
      </c>
      <c r="C89" s="46" t="s">
        <v>296</v>
      </c>
      <c r="D89" s="47" t="s">
        <v>297</v>
      </c>
      <c r="E89" s="48" t="s">
        <v>216</v>
      </c>
      <c r="F89" s="55"/>
      <c r="G89" s="19"/>
      <c r="H89" s="19" t="s">
        <v>68</v>
      </c>
      <c r="I89" s="18"/>
      <c r="J89" s="19"/>
      <c r="K89" s="19" t="s">
        <v>68</v>
      </c>
      <c r="L89" s="18" t="s">
        <v>68</v>
      </c>
      <c r="M89" s="19"/>
      <c r="N89" s="19"/>
      <c r="O89" s="18" t="s">
        <v>68</v>
      </c>
      <c r="P89" s="18"/>
      <c r="Q89" s="18"/>
      <c r="R89" s="18"/>
      <c r="S89" s="18"/>
      <c r="T89" s="42"/>
      <c r="U89" s="54"/>
      <c r="V89" s="19"/>
      <c r="W89" s="19"/>
      <c r="X89" s="19" t="s">
        <v>68</v>
      </c>
      <c r="Y89" s="19" t="s">
        <v>68</v>
      </c>
      <c r="Z89" s="19" t="s">
        <v>68</v>
      </c>
      <c r="AA89" s="19" t="s">
        <v>68</v>
      </c>
      <c r="AB89" s="18"/>
      <c r="AC89" s="19"/>
      <c r="AD89" s="18"/>
      <c r="AE89" s="19"/>
      <c r="AF89" s="19"/>
      <c r="AG89" s="25"/>
      <c r="AH89" s="104">
        <f t="shared" si="1"/>
        <v>8</v>
      </c>
    </row>
    <row r="90" spans="2:34" s="21" customFormat="1" x14ac:dyDescent="0.3">
      <c r="B90" s="85">
        <v>83</v>
      </c>
      <c r="C90" s="46" t="s">
        <v>298</v>
      </c>
      <c r="D90" s="47" t="s">
        <v>299</v>
      </c>
      <c r="E90" s="48" t="s">
        <v>138</v>
      </c>
      <c r="F90" s="55"/>
      <c r="G90" s="19"/>
      <c r="H90" s="19"/>
      <c r="I90" s="18"/>
      <c r="J90" s="19"/>
      <c r="K90" s="19"/>
      <c r="L90" s="18"/>
      <c r="M90" s="19"/>
      <c r="N90" s="19"/>
      <c r="O90" s="18"/>
      <c r="P90" s="18"/>
      <c r="Q90" s="18"/>
      <c r="R90" s="18"/>
      <c r="S90" s="18"/>
      <c r="T90" s="42"/>
      <c r="U90" s="54"/>
      <c r="V90" s="19"/>
      <c r="W90" s="19"/>
      <c r="X90" s="19"/>
      <c r="Y90" s="19"/>
      <c r="Z90" s="19"/>
      <c r="AA90" s="19"/>
      <c r="AB90" s="18"/>
      <c r="AC90" s="19"/>
      <c r="AD90" s="18"/>
      <c r="AE90" s="19"/>
      <c r="AF90" s="19"/>
      <c r="AG90" s="25"/>
      <c r="AH90" s="104">
        <f t="shared" si="1"/>
        <v>0</v>
      </c>
    </row>
    <row r="91" spans="2:34" s="21" customFormat="1" x14ac:dyDescent="0.3">
      <c r="B91" s="85">
        <v>84</v>
      </c>
      <c r="C91" s="46" t="s">
        <v>300</v>
      </c>
      <c r="D91" s="47" t="s">
        <v>301</v>
      </c>
      <c r="E91" s="48" t="s">
        <v>216</v>
      </c>
      <c r="F91" s="55"/>
      <c r="G91" s="19"/>
      <c r="H91" s="19"/>
      <c r="I91" s="18" t="s">
        <v>347</v>
      </c>
      <c r="J91" s="19"/>
      <c r="K91" s="19"/>
      <c r="L91" s="18"/>
      <c r="M91" s="19"/>
      <c r="N91" s="19"/>
      <c r="O91" s="18"/>
      <c r="P91" s="18"/>
      <c r="Q91" s="18"/>
      <c r="R91" s="18"/>
      <c r="S91" s="18"/>
      <c r="T91" s="42"/>
      <c r="U91" s="54"/>
      <c r="V91" s="19"/>
      <c r="W91" s="19"/>
      <c r="X91" s="19"/>
      <c r="Y91" s="19"/>
      <c r="Z91" s="19" t="s">
        <v>68</v>
      </c>
      <c r="AA91" s="19"/>
      <c r="AB91" s="18"/>
      <c r="AC91" s="19"/>
      <c r="AD91" s="18"/>
      <c r="AE91" s="19"/>
      <c r="AF91" s="19"/>
      <c r="AG91" s="25"/>
      <c r="AH91" s="104">
        <f t="shared" si="1"/>
        <v>1.5</v>
      </c>
    </row>
    <row r="92" spans="2:34" s="21" customFormat="1" x14ac:dyDescent="0.3">
      <c r="B92" s="85">
        <v>85</v>
      </c>
      <c r="C92" s="46" t="s">
        <v>302</v>
      </c>
      <c r="D92" s="47" t="s">
        <v>303</v>
      </c>
      <c r="E92" s="48" t="s">
        <v>187</v>
      </c>
      <c r="F92" s="55"/>
      <c r="G92" s="19"/>
      <c r="H92" s="19"/>
      <c r="I92" s="18"/>
      <c r="J92" s="19"/>
      <c r="K92" s="19"/>
      <c r="L92" s="18"/>
      <c r="M92" s="19"/>
      <c r="N92" s="19"/>
      <c r="O92" s="18"/>
      <c r="P92" s="18"/>
      <c r="Q92" s="18"/>
      <c r="R92" s="18"/>
      <c r="S92" s="18"/>
      <c r="T92" s="42"/>
      <c r="U92" s="54"/>
      <c r="V92" s="19"/>
      <c r="W92" s="19"/>
      <c r="X92" s="19"/>
      <c r="Y92" s="19"/>
      <c r="Z92" s="19"/>
      <c r="AA92" s="19"/>
      <c r="AB92" s="18"/>
      <c r="AC92" s="19"/>
      <c r="AD92" s="18"/>
      <c r="AE92" s="19"/>
      <c r="AF92" s="19"/>
      <c r="AG92" s="25"/>
      <c r="AH92" s="104">
        <f t="shared" si="1"/>
        <v>0</v>
      </c>
    </row>
    <row r="93" spans="2:34" s="21" customFormat="1" x14ac:dyDescent="0.3">
      <c r="B93" s="85">
        <v>86</v>
      </c>
      <c r="C93" s="46" t="s">
        <v>304</v>
      </c>
      <c r="D93" s="47" t="s">
        <v>305</v>
      </c>
      <c r="E93" s="48" t="s">
        <v>151</v>
      </c>
      <c r="F93" s="55"/>
      <c r="G93" s="19"/>
      <c r="H93" s="19"/>
      <c r="I93" s="18"/>
      <c r="J93" s="19"/>
      <c r="K93" s="19"/>
      <c r="L93" s="18"/>
      <c r="M93" s="19"/>
      <c r="N93" s="19"/>
      <c r="O93" s="18"/>
      <c r="P93" s="18"/>
      <c r="Q93" s="18"/>
      <c r="R93" s="18"/>
      <c r="S93" s="18"/>
      <c r="T93" s="42"/>
      <c r="U93" s="54"/>
      <c r="V93" s="19"/>
      <c r="W93" s="19"/>
      <c r="X93" s="19"/>
      <c r="Y93" s="19"/>
      <c r="Z93" s="19"/>
      <c r="AA93" s="19"/>
      <c r="AB93" s="18"/>
      <c r="AC93" s="19"/>
      <c r="AD93" s="18"/>
      <c r="AE93" s="19"/>
      <c r="AF93" s="19"/>
      <c r="AG93" s="25"/>
      <c r="AH93" s="104">
        <f t="shared" si="1"/>
        <v>0</v>
      </c>
    </row>
    <row r="94" spans="2:34" s="21" customFormat="1" x14ac:dyDescent="0.3">
      <c r="B94" s="85">
        <v>87</v>
      </c>
      <c r="C94" s="46" t="s">
        <v>306</v>
      </c>
      <c r="D94" s="47" t="s">
        <v>307</v>
      </c>
      <c r="E94" s="48" t="s">
        <v>156</v>
      </c>
      <c r="F94" s="55"/>
      <c r="G94" s="19"/>
      <c r="H94" s="19" t="s">
        <v>68</v>
      </c>
      <c r="I94" s="18" t="s">
        <v>68</v>
      </c>
      <c r="J94" s="19"/>
      <c r="K94" s="19"/>
      <c r="L94" s="18"/>
      <c r="M94" s="19"/>
      <c r="N94" s="19"/>
      <c r="O94" s="18"/>
      <c r="P94" s="18"/>
      <c r="Q94" s="18"/>
      <c r="R94" s="18"/>
      <c r="S94" s="18"/>
      <c r="T94" s="42"/>
      <c r="U94" s="54"/>
      <c r="V94" s="19"/>
      <c r="W94" s="19"/>
      <c r="X94" s="19"/>
      <c r="Y94" s="19"/>
      <c r="Z94" s="19"/>
      <c r="AA94" s="19"/>
      <c r="AB94" s="18"/>
      <c r="AC94" s="19"/>
      <c r="AD94" s="18"/>
      <c r="AE94" s="19"/>
      <c r="AF94" s="19"/>
      <c r="AG94" s="25"/>
      <c r="AH94" s="104">
        <f t="shared" si="1"/>
        <v>2</v>
      </c>
    </row>
    <row r="95" spans="2:34" s="21" customFormat="1" x14ac:dyDescent="0.3">
      <c r="B95" s="85">
        <v>88</v>
      </c>
      <c r="C95" s="46" t="s">
        <v>308</v>
      </c>
      <c r="D95" s="47" t="s">
        <v>309</v>
      </c>
      <c r="E95" s="48" t="s">
        <v>156</v>
      </c>
      <c r="F95" s="55"/>
      <c r="G95" s="19"/>
      <c r="H95" s="19" t="s">
        <v>347</v>
      </c>
      <c r="I95" s="18"/>
      <c r="J95" s="19"/>
      <c r="K95" s="19"/>
      <c r="L95" s="18"/>
      <c r="M95" s="19"/>
      <c r="N95" s="19"/>
      <c r="O95" s="18"/>
      <c r="P95" s="18"/>
      <c r="Q95" s="18"/>
      <c r="R95" s="18" t="s">
        <v>68</v>
      </c>
      <c r="S95" s="18"/>
      <c r="T95" s="42"/>
      <c r="U95" s="54"/>
      <c r="V95" s="19"/>
      <c r="W95" s="19"/>
      <c r="X95" s="19"/>
      <c r="Y95" s="19"/>
      <c r="Z95" s="19" t="s">
        <v>68</v>
      </c>
      <c r="AA95" s="19"/>
      <c r="AB95" s="18"/>
      <c r="AC95" s="19"/>
      <c r="AD95" s="18"/>
      <c r="AE95" s="19"/>
      <c r="AF95" s="19"/>
      <c r="AG95" s="25"/>
      <c r="AH95" s="104">
        <f t="shared" si="1"/>
        <v>2.5</v>
      </c>
    </row>
    <row r="96" spans="2:34" s="21" customFormat="1" x14ac:dyDescent="0.3">
      <c r="B96" s="85">
        <v>89</v>
      </c>
      <c r="C96" s="46" t="s">
        <v>310</v>
      </c>
      <c r="D96" s="47" t="s">
        <v>72</v>
      </c>
      <c r="E96" s="48" t="s">
        <v>151</v>
      </c>
      <c r="F96" s="55"/>
      <c r="G96" s="19"/>
      <c r="H96" s="19" t="s">
        <v>68</v>
      </c>
      <c r="I96" s="18" t="s">
        <v>68</v>
      </c>
      <c r="J96" s="19"/>
      <c r="K96" s="19"/>
      <c r="L96" s="18"/>
      <c r="M96" s="19"/>
      <c r="N96" s="19"/>
      <c r="O96" s="18"/>
      <c r="P96" s="18"/>
      <c r="Q96" s="18"/>
      <c r="R96" s="18"/>
      <c r="S96" s="18"/>
      <c r="T96" s="42"/>
      <c r="U96" s="54"/>
      <c r="V96" s="19"/>
      <c r="W96" s="19"/>
      <c r="X96" s="19"/>
      <c r="Y96" s="19"/>
      <c r="Z96" s="19"/>
      <c r="AA96" s="19"/>
      <c r="AB96" s="18"/>
      <c r="AC96" s="19"/>
      <c r="AD96" s="18"/>
      <c r="AE96" s="19"/>
      <c r="AF96" s="19"/>
      <c r="AG96" s="25"/>
      <c r="AH96" s="104">
        <f t="shared" si="1"/>
        <v>2</v>
      </c>
    </row>
    <row r="97" spans="2:34" s="21" customFormat="1" x14ac:dyDescent="0.3">
      <c r="B97" s="85">
        <v>90</v>
      </c>
      <c r="C97" s="46" t="s">
        <v>311</v>
      </c>
      <c r="D97" s="47" t="s">
        <v>312</v>
      </c>
      <c r="E97" s="48" t="s">
        <v>156</v>
      </c>
      <c r="F97" s="55"/>
      <c r="G97" s="19"/>
      <c r="H97" s="19" t="s">
        <v>68</v>
      </c>
      <c r="I97" s="18"/>
      <c r="J97" s="19"/>
      <c r="K97" s="19"/>
      <c r="L97" s="18"/>
      <c r="M97" s="19"/>
      <c r="N97" s="19"/>
      <c r="O97" s="18"/>
      <c r="P97" s="18"/>
      <c r="Q97" s="18"/>
      <c r="R97" s="18"/>
      <c r="S97" s="18"/>
      <c r="T97" s="42"/>
      <c r="U97" s="54"/>
      <c r="V97" s="19"/>
      <c r="W97" s="19" t="s">
        <v>68</v>
      </c>
      <c r="X97" s="19"/>
      <c r="Y97" s="19"/>
      <c r="Z97" s="19"/>
      <c r="AA97" s="19"/>
      <c r="AB97" s="18"/>
      <c r="AC97" s="19"/>
      <c r="AD97" s="57"/>
      <c r="AE97" s="19"/>
      <c r="AF97" s="19"/>
      <c r="AG97" s="25"/>
      <c r="AH97" s="104">
        <f t="shared" si="1"/>
        <v>2</v>
      </c>
    </row>
    <row r="98" spans="2:34" s="21" customFormat="1" x14ac:dyDescent="0.3">
      <c r="B98" s="85">
        <v>91</v>
      </c>
      <c r="C98" s="46" t="s">
        <v>313</v>
      </c>
      <c r="D98" s="47" t="s">
        <v>314</v>
      </c>
      <c r="E98" s="48" t="s">
        <v>183</v>
      </c>
      <c r="F98" s="55"/>
      <c r="G98" s="19"/>
      <c r="H98" s="19"/>
      <c r="I98" s="18"/>
      <c r="J98" s="19"/>
      <c r="K98" s="19"/>
      <c r="L98" s="18"/>
      <c r="M98" s="19"/>
      <c r="N98" s="19"/>
      <c r="O98" s="18"/>
      <c r="P98" s="18"/>
      <c r="Q98" s="18"/>
      <c r="R98" s="18"/>
      <c r="S98" s="18"/>
      <c r="T98" s="42"/>
      <c r="U98" s="54"/>
      <c r="V98" s="19"/>
      <c r="W98" s="19"/>
      <c r="X98" s="19"/>
      <c r="Y98" s="19"/>
      <c r="Z98" s="19"/>
      <c r="AA98" s="19"/>
      <c r="AB98" s="18"/>
      <c r="AC98" s="56"/>
      <c r="AD98" s="57"/>
      <c r="AE98" s="19"/>
      <c r="AF98" s="19"/>
      <c r="AG98" s="25"/>
      <c r="AH98" s="104">
        <f t="shared" si="1"/>
        <v>0</v>
      </c>
    </row>
    <row r="99" spans="2:34" s="21" customFormat="1" x14ac:dyDescent="0.3">
      <c r="B99" s="85">
        <v>92</v>
      </c>
      <c r="C99" s="46" t="s">
        <v>315</v>
      </c>
      <c r="D99" s="47" t="s">
        <v>316</v>
      </c>
      <c r="E99" s="48" t="s">
        <v>144</v>
      </c>
      <c r="F99" s="55"/>
      <c r="G99" s="19"/>
      <c r="H99" s="19"/>
      <c r="I99" s="18"/>
      <c r="J99" s="19"/>
      <c r="K99" s="19"/>
      <c r="L99" s="18"/>
      <c r="M99" s="19"/>
      <c r="N99" s="19"/>
      <c r="O99" s="18"/>
      <c r="P99" s="18"/>
      <c r="Q99" s="18"/>
      <c r="R99" s="18"/>
      <c r="S99" s="18"/>
      <c r="T99" s="42"/>
      <c r="U99" s="54"/>
      <c r="V99" s="19"/>
      <c r="W99" s="19"/>
      <c r="X99" s="19"/>
      <c r="Y99" s="19"/>
      <c r="Z99" s="19"/>
      <c r="AA99" s="19"/>
      <c r="AB99" s="18"/>
      <c r="AC99" s="19"/>
      <c r="AD99" s="18"/>
      <c r="AE99" s="19"/>
      <c r="AF99" s="19"/>
      <c r="AG99" s="25"/>
      <c r="AH99" s="104">
        <f t="shared" si="1"/>
        <v>0</v>
      </c>
    </row>
    <row r="100" spans="2:34" s="21" customFormat="1" x14ac:dyDescent="0.3">
      <c r="B100" s="85">
        <v>93</v>
      </c>
      <c r="C100" s="46" t="s">
        <v>317</v>
      </c>
      <c r="D100" s="47" t="s">
        <v>318</v>
      </c>
      <c r="E100" s="48" t="s">
        <v>141</v>
      </c>
      <c r="F100" s="55"/>
      <c r="G100" s="19"/>
      <c r="H100" s="19"/>
      <c r="I100" s="18"/>
      <c r="J100" s="19"/>
      <c r="K100" s="19"/>
      <c r="L100" s="18"/>
      <c r="M100" s="19"/>
      <c r="N100" s="19"/>
      <c r="O100" s="18"/>
      <c r="P100" s="18"/>
      <c r="Q100" s="18"/>
      <c r="R100" s="18"/>
      <c r="S100" s="18"/>
      <c r="T100" s="42"/>
      <c r="U100" s="54"/>
      <c r="V100" s="19"/>
      <c r="W100" s="19"/>
      <c r="X100" s="19"/>
      <c r="Y100" s="19"/>
      <c r="Z100" s="19"/>
      <c r="AA100" s="19"/>
      <c r="AB100" s="18"/>
      <c r="AC100" s="19"/>
      <c r="AD100" s="18"/>
      <c r="AE100" s="19"/>
      <c r="AF100" s="19"/>
      <c r="AG100" s="25"/>
      <c r="AH100" s="104">
        <f t="shared" si="1"/>
        <v>0</v>
      </c>
    </row>
    <row r="101" spans="2:34" s="21" customFormat="1" x14ac:dyDescent="0.3">
      <c r="B101" s="85">
        <v>94</v>
      </c>
      <c r="C101" s="46" t="s">
        <v>319</v>
      </c>
      <c r="D101" s="47" t="s">
        <v>320</v>
      </c>
      <c r="E101" s="48" t="s">
        <v>141</v>
      </c>
      <c r="F101" s="55"/>
      <c r="G101" s="19"/>
      <c r="H101" s="19" t="s">
        <v>347</v>
      </c>
      <c r="I101" s="18"/>
      <c r="J101" s="19"/>
      <c r="K101" s="19"/>
      <c r="L101" s="18" t="s">
        <v>68</v>
      </c>
      <c r="M101" s="19"/>
      <c r="N101" s="19"/>
      <c r="O101" s="18"/>
      <c r="P101" s="18"/>
      <c r="Q101" s="18"/>
      <c r="R101" s="18"/>
      <c r="S101" s="18"/>
      <c r="T101" s="42"/>
      <c r="U101" s="54"/>
      <c r="V101" s="19"/>
      <c r="W101" s="19"/>
      <c r="X101" s="19"/>
      <c r="Y101" s="19"/>
      <c r="Z101" s="19"/>
      <c r="AA101" s="19"/>
      <c r="AB101" s="18"/>
      <c r="AC101" s="19"/>
      <c r="AD101" s="18"/>
      <c r="AE101" s="19"/>
      <c r="AF101" s="19"/>
      <c r="AG101" s="25"/>
      <c r="AH101" s="104">
        <f t="shared" si="1"/>
        <v>1.5</v>
      </c>
    </row>
    <row r="102" spans="2:34" s="21" customFormat="1" x14ac:dyDescent="0.3">
      <c r="B102" s="85">
        <v>95</v>
      </c>
      <c r="C102" s="46" t="s">
        <v>321</v>
      </c>
      <c r="D102" s="47" t="s">
        <v>322</v>
      </c>
      <c r="E102" s="48" t="s">
        <v>141</v>
      </c>
      <c r="F102" s="55"/>
      <c r="G102" s="19"/>
      <c r="H102" s="19"/>
      <c r="I102" s="18" t="s">
        <v>68</v>
      </c>
      <c r="J102" s="19"/>
      <c r="K102" s="19"/>
      <c r="L102" s="18"/>
      <c r="M102" s="19"/>
      <c r="N102" s="19"/>
      <c r="O102" s="18"/>
      <c r="P102" s="18"/>
      <c r="Q102" s="18"/>
      <c r="R102" s="18"/>
      <c r="S102" s="18"/>
      <c r="T102" s="42"/>
      <c r="U102" s="54"/>
      <c r="V102" s="19"/>
      <c r="W102" s="19"/>
      <c r="X102" s="19"/>
      <c r="Y102" s="19" t="s">
        <v>68</v>
      </c>
      <c r="Z102" s="19"/>
      <c r="AA102" s="19"/>
      <c r="AB102" s="18"/>
      <c r="AC102" s="19"/>
      <c r="AD102" s="18"/>
      <c r="AE102" s="19"/>
      <c r="AF102" s="19"/>
      <c r="AG102" s="25"/>
      <c r="AH102" s="104">
        <f t="shared" si="1"/>
        <v>2</v>
      </c>
    </row>
    <row r="103" spans="2:34" s="21" customFormat="1" x14ac:dyDescent="0.3">
      <c r="B103" s="85">
        <v>96</v>
      </c>
      <c r="C103" s="46" t="s">
        <v>323</v>
      </c>
      <c r="D103" s="47" t="s">
        <v>324</v>
      </c>
      <c r="E103" s="48" t="s">
        <v>187</v>
      </c>
      <c r="F103" s="55"/>
      <c r="G103" s="19"/>
      <c r="H103" s="19"/>
      <c r="I103" s="18"/>
      <c r="J103" s="19"/>
      <c r="K103" s="19"/>
      <c r="L103" s="18"/>
      <c r="M103" s="19"/>
      <c r="N103" s="19"/>
      <c r="O103" s="18"/>
      <c r="P103" s="18"/>
      <c r="Q103" s="18"/>
      <c r="R103" s="18"/>
      <c r="S103" s="18"/>
      <c r="T103" s="42"/>
      <c r="U103" s="54"/>
      <c r="V103" s="19"/>
      <c r="W103" s="19"/>
      <c r="X103" s="19"/>
      <c r="Y103" s="19"/>
      <c r="Z103" s="19"/>
      <c r="AA103" s="19"/>
      <c r="AB103" s="19"/>
      <c r="AC103" s="19"/>
      <c r="AD103" s="18"/>
      <c r="AE103" s="19"/>
      <c r="AF103" s="19"/>
      <c r="AG103" s="25"/>
      <c r="AH103" s="104">
        <f t="shared" si="1"/>
        <v>0</v>
      </c>
    </row>
    <row r="104" spans="2:34" s="21" customFormat="1" x14ac:dyDescent="0.3">
      <c r="B104" s="85">
        <v>97</v>
      </c>
      <c r="C104" s="46" t="s">
        <v>325</v>
      </c>
      <c r="D104" s="47" t="s">
        <v>326</v>
      </c>
      <c r="E104" s="48" t="s">
        <v>194</v>
      </c>
      <c r="F104" s="55"/>
      <c r="G104" s="19"/>
      <c r="H104" s="19"/>
      <c r="I104" s="18"/>
      <c r="J104" s="19"/>
      <c r="K104" s="19"/>
      <c r="L104" s="18"/>
      <c r="M104" s="19"/>
      <c r="N104" s="19"/>
      <c r="O104" s="18"/>
      <c r="P104" s="18"/>
      <c r="Q104" s="18"/>
      <c r="R104" s="18"/>
      <c r="S104" s="18"/>
      <c r="T104" s="42"/>
      <c r="U104" s="54"/>
      <c r="V104" s="19"/>
      <c r="W104" s="19"/>
      <c r="X104" s="19"/>
      <c r="Y104" s="19"/>
      <c r="Z104" s="19"/>
      <c r="AA104" s="19"/>
      <c r="AB104" s="19"/>
      <c r="AC104" s="19"/>
      <c r="AD104" s="18"/>
      <c r="AE104" s="19"/>
      <c r="AF104" s="19"/>
      <c r="AG104" s="25"/>
      <c r="AH104" s="104">
        <f t="shared" si="1"/>
        <v>0</v>
      </c>
    </row>
    <row r="105" spans="2:34" s="21" customFormat="1" x14ac:dyDescent="0.3">
      <c r="B105" s="85">
        <v>98</v>
      </c>
      <c r="C105" s="46" t="s">
        <v>327</v>
      </c>
      <c r="D105" s="47" t="s">
        <v>328</v>
      </c>
      <c r="E105" s="48" t="s">
        <v>151</v>
      </c>
      <c r="F105" s="55"/>
      <c r="G105" s="19"/>
      <c r="H105" s="19" t="s">
        <v>68</v>
      </c>
      <c r="I105" s="18" t="s">
        <v>68</v>
      </c>
      <c r="J105" s="19"/>
      <c r="K105" s="19"/>
      <c r="L105" s="18"/>
      <c r="M105" s="19"/>
      <c r="N105" s="19"/>
      <c r="O105" s="18"/>
      <c r="P105" s="18"/>
      <c r="Q105" s="18"/>
      <c r="R105" s="18"/>
      <c r="S105" s="18"/>
      <c r="T105" s="42"/>
      <c r="U105" s="54"/>
      <c r="V105" s="19"/>
      <c r="W105" s="19"/>
      <c r="X105" s="19"/>
      <c r="Y105" s="19"/>
      <c r="Z105" s="19"/>
      <c r="AA105" s="19"/>
      <c r="AB105" s="19"/>
      <c r="AC105" s="19"/>
      <c r="AD105" s="18"/>
      <c r="AE105" s="19"/>
      <c r="AF105" s="19"/>
      <c r="AG105" s="25"/>
      <c r="AH105" s="104">
        <f t="shared" si="1"/>
        <v>2</v>
      </c>
    </row>
    <row r="106" spans="2:34" s="21" customFormat="1" x14ac:dyDescent="0.3">
      <c r="B106" s="85">
        <v>99</v>
      </c>
      <c r="C106" s="46" t="s">
        <v>329</v>
      </c>
      <c r="D106" s="47" t="s">
        <v>330</v>
      </c>
      <c r="E106" s="48" t="s">
        <v>156</v>
      </c>
      <c r="F106" s="55"/>
      <c r="G106" s="19"/>
      <c r="H106" s="19" t="s">
        <v>68</v>
      </c>
      <c r="I106" s="18"/>
      <c r="J106" s="19"/>
      <c r="K106" s="19"/>
      <c r="L106" s="18"/>
      <c r="M106" s="19"/>
      <c r="N106" s="19"/>
      <c r="O106" s="18" t="s">
        <v>68</v>
      </c>
      <c r="P106" s="18"/>
      <c r="Q106" s="18"/>
      <c r="R106" s="18" t="s">
        <v>68</v>
      </c>
      <c r="S106" s="18"/>
      <c r="T106" s="42"/>
      <c r="U106" s="54"/>
      <c r="V106" s="19"/>
      <c r="W106" s="19" t="s">
        <v>68</v>
      </c>
      <c r="X106" s="19"/>
      <c r="Y106" s="19"/>
      <c r="Z106" s="19"/>
      <c r="AA106" s="19"/>
      <c r="AB106" s="19"/>
      <c r="AC106" s="19"/>
      <c r="AD106" s="18"/>
      <c r="AE106" s="19"/>
      <c r="AF106" s="19"/>
      <c r="AG106" s="25"/>
      <c r="AH106" s="104">
        <f t="shared" si="1"/>
        <v>4</v>
      </c>
    </row>
    <row r="107" spans="2:34" s="21" customFormat="1" x14ac:dyDescent="0.3">
      <c r="B107" s="85">
        <v>100</v>
      </c>
      <c r="C107" s="46" t="s">
        <v>331</v>
      </c>
      <c r="D107" s="47" t="s">
        <v>332</v>
      </c>
      <c r="E107" s="48" t="s">
        <v>183</v>
      </c>
      <c r="F107" s="55"/>
      <c r="G107" s="19"/>
      <c r="H107" s="19" t="s">
        <v>68</v>
      </c>
      <c r="I107" s="18"/>
      <c r="J107" s="19"/>
      <c r="K107" s="19" t="s">
        <v>68</v>
      </c>
      <c r="L107" s="18" t="s">
        <v>68</v>
      </c>
      <c r="M107" s="19"/>
      <c r="N107" s="19"/>
      <c r="O107" s="18" t="s">
        <v>68</v>
      </c>
      <c r="P107" s="18"/>
      <c r="Q107" s="18" t="s">
        <v>68</v>
      </c>
      <c r="R107" s="18"/>
      <c r="S107" s="18"/>
      <c r="T107" s="42"/>
      <c r="U107" s="54"/>
      <c r="V107" s="19"/>
      <c r="W107" s="19" t="s">
        <v>68</v>
      </c>
      <c r="X107" s="19" t="s">
        <v>68</v>
      </c>
      <c r="Y107" s="19" t="s">
        <v>68</v>
      </c>
      <c r="Z107" s="19" t="s">
        <v>68</v>
      </c>
      <c r="AA107" s="19" t="s">
        <v>68</v>
      </c>
      <c r="AB107" s="19"/>
      <c r="AC107" s="19"/>
      <c r="AD107" s="18"/>
      <c r="AE107" s="19"/>
      <c r="AF107" s="19"/>
      <c r="AG107" s="25"/>
      <c r="AH107" s="104">
        <f t="shared" si="1"/>
        <v>10</v>
      </c>
    </row>
    <row r="108" spans="2:34" s="21" customFormat="1" x14ac:dyDescent="0.3">
      <c r="B108" s="85">
        <v>101</v>
      </c>
      <c r="C108" s="46" t="s">
        <v>333</v>
      </c>
      <c r="D108" s="47" t="s">
        <v>334</v>
      </c>
      <c r="E108" s="48" t="s">
        <v>183</v>
      </c>
      <c r="F108" s="55"/>
      <c r="G108" s="19"/>
      <c r="H108" s="19" t="s">
        <v>68</v>
      </c>
      <c r="I108" s="18"/>
      <c r="J108" s="19"/>
      <c r="K108" s="19" t="s">
        <v>68</v>
      </c>
      <c r="L108" s="18"/>
      <c r="M108" s="19"/>
      <c r="N108" s="19"/>
      <c r="O108" s="18" t="s">
        <v>68</v>
      </c>
      <c r="P108" s="18"/>
      <c r="Q108" s="18" t="s">
        <v>68</v>
      </c>
      <c r="R108" s="18" t="s">
        <v>68</v>
      </c>
      <c r="S108" s="18" t="s">
        <v>68</v>
      </c>
      <c r="T108" s="42"/>
      <c r="U108" s="54"/>
      <c r="V108" s="19"/>
      <c r="W108" s="19" t="s">
        <v>68</v>
      </c>
      <c r="X108" s="19" t="s">
        <v>68</v>
      </c>
      <c r="Y108" s="19"/>
      <c r="Z108" s="19" t="s">
        <v>68</v>
      </c>
      <c r="AA108" s="19" t="s">
        <v>68</v>
      </c>
      <c r="AB108" s="19"/>
      <c r="AC108" s="19"/>
      <c r="AD108" s="19"/>
      <c r="AE108" s="19"/>
      <c r="AF108" s="19"/>
      <c r="AG108" s="25"/>
      <c r="AH108" s="104">
        <f t="shared" si="1"/>
        <v>10</v>
      </c>
    </row>
    <row r="109" spans="2:34" s="21" customFormat="1" x14ac:dyDescent="0.3">
      <c r="B109" s="85">
        <v>102</v>
      </c>
      <c r="C109" s="46" t="s">
        <v>335</v>
      </c>
      <c r="D109" s="47" t="s">
        <v>336</v>
      </c>
      <c r="E109" s="48" t="s">
        <v>183</v>
      </c>
      <c r="F109" s="55"/>
      <c r="G109" s="19"/>
      <c r="H109" s="19" t="s">
        <v>68</v>
      </c>
      <c r="I109" s="18"/>
      <c r="J109" s="19"/>
      <c r="K109" s="19"/>
      <c r="L109" s="18" t="s">
        <v>68</v>
      </c>
      <c r="M109" s="19"/>
      <c r="N109" s="19"/>
      <c r="O109" s="18"/>
      <c r="P109" s="18"/>
      <c r="Q109" s="18"/>
      <c r="R109" s="18"/>
      <c r="S109" s="18"/>
      <c r="T109" s="42"/>
      <c r="U109" s="54"/>
      <c r="V109" s="19"/>
      <c r="W109" s="19"/>
      <c r="X109" s="19" t="s">
        <v>68</v>
      </c>
      <c r="Y109" s="19"/>
      <c r="Z109" s="19"/>
      <c r="AA109" s="19"/>
      <c r="AB109" s="19"/>
      <c r="AC109" s="19"/>
      <c r="AD109" s="19"/>
      <c r="AE109" s="19"/>
      <c r="AF109" s="19"/>
      <c r="AG109" s="25"/>
      <c r="AH109" s="104">
        <f t="shared" si="1"/>
        <v>3</v>
      </c>
    </row>
    <row r="110" spans="2:34" s="21" customFormat="1" x14ac:dyDescent="0.3">
      <c r="B110" s="85">
        <v>103</v>
      </c>
      <c r="C110" s="46" t="s">
        <v>337</v>
      </c>
      <c r="D110" s="47" t="s">
        <v>338</v>
      </c>
      <c r="E110" s="48" t="s">
        <v>339</v>
      </c>
      <c r="F110" s="55"/>
      <c r="G110" s="19"/>
      <c r="H110" s="19"/>
      <c r="I110" s="18"/>
      <c r="J110" s="19"/>
      <c r="K110" s="19"/>
      <c r="L110" s="18"/>
      <c r="M110" s="19"/>
      <c r="N110" s="19"/>
      <c r="O110" s="18"/>
      <c r="P110" s="18"/>
      <c r="Q110" s="18"/>
      <c r="R110" s="18"/>
      <c r="S110" s="18"/>
      <c r="T110" s="42"/>
      <c r="U110" s="54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25"/>
      <c r="AH110" s="104">
        <f t="shared" si="1"/>
        <v>0</v>
      </c>
    </row>
    <row r="111" spans="2:34" s="21" customFormat="1" x14ac:dyDescent="0.3">
      <c r="B111" s="85">
        <v>104</v>
      </c>
      <c r="C111" s="46" t="s">
        <v>340</v>
      </c>
      <c r="D111" s="47" t="s">
        <v>341</v>
      </c>
      <c r="E111" s="48" t="s">
        <v>342</v>
      </c>
      <c r="F111" s="55"/>
      <c r="G111" s="19"/>
      <c r="H111" s="19"/>
      <c r="I111" s="18"/>
      <c r="J111" s="19"/>
      <c r="K111" s="19" t="s">
        <v>68</v>
      </c>
      <c r="L111" s="18" t="s">
        <v>68</v>
      </c>
      <c r="M111" s="19"/>
      <c r="N111" s="19"/>
      <c r="O111" s="18"/>
      <c r="P111" s="18"/>
      <c r="Q111" s="18"/>
      <c r="R111" s="18"/>
      <c r="S111" s="18" t="s">
        <v>68</v>
      </c>
      <c r="T111" s="42"/>
      <c r="U111" s="54"/>
      <c r="V111" s="19"/>
      <c r="W111" s="19"/>
      <c r="X111" s="19" t="s">
        <v>68</v>
      </c>
      <c r="Y111" s="19"/>
      <c r="Z111" s="19" t="s">
        <v>68</v>
      </c>
      <c r="AA111" s="19"/>
      <c r="AB111" s="19"/>
      <c r="AC111" s="19"/>
      <c r="AD111" s="19"/>
      <c r="AE111" s="19"/>
      <c r="AF111" s="19"/>
      <c r="AG111" s="25"/>
      <c r="AH111" s="104">
        <f t="shared" si="1"/>
        <v>5</v>
      </c>
    </row>
    <row r="112" spans="2:34" s="21" customFormat="1" x14ac:dyDescent="0.3">
      <c r="B112" s="85">
        <v>105</v>
      </c>
      <c r="C112" s="46" t="s">
        <v>343</v>
      </c>
      <c r="D112" s="47" t="s">
        <v>344</v>
      </c>
      <c r="E112" s="48" t="s">
        <v>339</v>
      </c>
      <c r="F112" s="55"/>
      <c r="G112" s="19"/>
      <c r="H112" s="19"/>
      <c r="I112" s="18"/>
      <c r="J112" s="19"/>
      <c r="K112" s="19" t="s">
        <v>68</v>
      </c>
      <c r="L112" s="18"/>
      <c r="M112" s="19"/>
      <c r="N112" s="19"/>
      <c r="O112" s="18"/>
      <c r="P112" s="18"/>
      <c r="Q112" s="18"/>
      <c r="R112" s="18"/>
      <c r="S112" s="18"/>
      <c r="T112" s="42"/>
      <c r="U112" s="54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25"/>
      <c r="AH112" s="104">
        <f t="shared" si="1"/>
        <v>1</v>
      </c>
    </row>
    <row r="113" spans="2:34" s="21" customFormat="1" x14ac:dyDescent="0.3">
      <c r="B113" s="15"/>
      <c r="C113" s="46"/>
      <c r="D113" s="47"/>
      <c r="E113" s="48"/>
      <c r="F113" s="55"/>
      <c r="G113" s="19"/>
      <c r="H113" s="19"/>
      <c r="I113" s="18"/>
      <c r="J113" s="19"/>
      <c r="K113" s="19"/>
      <c r="L113" s="18"/>
      <c r="M113" s="19"/>
      <c r="N113" s="19"/>
      <c r="O113" s="18"/>
      <c r="P113" s="18"/>
      <c r="Q113" s="18"/>
      <c r="R113" s="18"/>
      <c r="S113" s="18"/>
      <c r="T113" s="42"/>
      <c r="U113" s="54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25"/>
      <c r="AH113" s="104"/>
    </row>
    <row r="114" spans="2:34" s="21" customFormat="1" ht="13.8" x14ac:dyDescent="0.25">
      <c r="B114" s="15"/>
      <c r="C114" s="49"/>
      <c r="D114" s="50"/>
      <c r="E114" s="51"/>
      <c r="F114" s="51"/>
      <c r="G114" s="19"/>
      <c r="H114" s="19"/>
      <c r="I114" s="18"/>
      <c r="J114" s="19"/>
      <c r="K114" s="19"/>
      <c r="L114" s="18"/>
      <c r="M114" s="19"/>
      <c r="N114" s="19"/>
      <c r="O114" s="18"/>
      <c r="P114" s="18"/>
      <c r="Q114" s="18"/>
      <c r="R114" s="18"/>
      <c r="S114" s="18"/>
      <c r="T114" s="42"/>
      <c r="U114" s="54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25"/>
      <c r="AH114" s="104"/>
    </row>
    <row r="115" spans="2:34" ht="13.8" thickBot="1" x14ac:dyDescent="0.3">
      <c r="B115" s="6"/>
      <c r="C115" s="7"/>
      <c r="D115" s="8"/>
      <c r="E115" s="9"/>
      <c r="F115" s="9"/>
      <c r="G115" s="9"/>
      <c r="H115" s="29"/>
      <c r="I115" s="29"/>
      <c r="J115" s="9"/>
      <c r="K115" s="29"/>
      <c r="L115" s="29"/>
      <c r="M115" s="9"/>
      <c r="N115" s="29"/>
      <c r="O115" s="29"/>
      <c r="P115" s="29"/>
      <c r="Q115" s="29"/>
      <c r="R115" s="29"/>
      <c r="S115" s="29"/>
      <c r="T115" s="53"/>
      <c r="U115" s="6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10"/>
      <c r="AH115" s="105"/>
    </row>
    <row r="117" spans="2:34" x14ac:dyDescent="0.25">
      <c r="G117" s="109" t="s">
        <v>26</v>
      </c>
      <c r="H117" s="109"/>
      <c r="I117" s="1"/>
      <c r="J117" s="109" t="s">
        <v>26</v>
      </c>
      <c r="K117" s="109"/>
      <c r="L117" s="1"/>
      <c r="M117" s="109" t="s">
        <v>26</v>
      </c>
      <c r="N117" s="109"/>
      <c r="O117" s="1"/>
      <c r="P117" s="1"/>
      <c r="Q117" s="1"/>
      <c r="R117" s="1"/>
      <c r="S117" s="1"/>
      <c r="T117" s="1"/>
      <c r="U117" s="109" t="s">
        <v>26</v>
      </c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</row>
    <row r="119" spans="2:34" s="13" customFormat="1" ht="15" customHeight="1" x14ac:dyDescent="0.3">
      <c r="B119" s="114" t="s">
        <v>14</v>
      </c>
      <c r="C119" s="114"/>
      <c r="D119" s="114" t="s">
        <v>15</v>
      </c>
      <c r="E119" s="114"/>
      <c r="F119" s="14"/>
      <c r="G119" s="114" t="s">
        <v>16</v>
      </c>
      <c r="H119" s="114"/>
      <c r="J119" s="114" t="s">
        <v>16</v>
      </c>
      <c r="K119" s="114"/>
      <c r="M119" s="114" t="s">
        <v>16</v>
      </c>
      <c r="N119" s="114"/>
      <c r="U119" s="114" t="s">
        <v>16</v>
      </c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</row>
    <row r="120" spans="2:34" s="13" customFormat="1" x14ac:dyDescent="0.3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2:34" s="13" customFormat="1" x14ac:dyDescent="0.3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3" spans="2:34" ht="15" customHeight="1" x14ac:dyDescent="0.25">
      <c r="B123" s="107"/>
      <c r="C123" s="107"/>
      <c r="D123" s="107"/>
      <c r="E123" s="107"/>
      <c r="F123" s="27"/>
      <c r="G123" s="107" t="s">
        <v>17</v>
      </c>
      <c r="H123" s="107"/>
      <c r="I123" s="11"/>
      <c r="J123" s="107" t="s">
        <v>17</v>
      </c>
      <c r="K123" s="107"/>
      <c r="L123" s="11"/>
      <c r="M123" s="107" t="s">
        <v>17</v>
      </c>
      <c r="N123" s="107"/>
      <c r="O123" s="11"/>
      <c r="P123" s="11"/>
      <c r="Q123" s="11"/>
      <c r="R123" s="11"/>
      <c r="S123" s="11"/>
      <c r="T123" s="11"/>
      <c r="U123" s="107" t="s">
        <v>17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</row>
  </sheetData>
  <mergeCells count="21">
    <mergeCell ref="J119:K119"/>
    <mergeCell ref="J123:K123"/>
    <mergeCell ref="M117:N117"/>
    <mergeCell ref="M119:N119"/>
    <mergeCell ref="M123:N123"/>
    <mergeCell ref="B123:C123"/>
    <mergeCell ref="D123:E123"/>
    <mergeCell ref="G123:H123"/>
    <mergeCell ref="C2:D2"/>
    <mergeCell ref="E2:H2"/>
    <mergeCell ref="C3:D3"/>
    <mergeCell ref="E3:H3"/>
    <mergeCell ref="G117:H117"/>
    <mergeCell ref="B119:C119"/>
    <mergeCell ref="D119:E119"/>
    <mergeCell ref="G119:H119"/>
    <mergeCell ref="B5:AG5"/>
    <mergeCell ref="U117:AG117"/>
    <mergeCell ref="U119:AG119"/>
    <mergeCell ref="U123:AG123"/>
    <mergeCell ref="J117:K117"/>
  </mergeCells>
  <phoneticPr fontId="11" type="noConversion"/>
  <conditionalFormatting sqref="F8:F113">
    <cfRule type="cellIs" dxfId="1" priority="2" operator="greaterThan">
      <formula>4</formula>
    </cfRule>
  </conditionalFormatting>
  <conditionalFormatting sqref="AH8:AH112">
    <cfRule type="cellIs" dxfId="0" priority="1" operator="greaterThan">
      <formula>4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76"/>
  <sheetViews>
    <sheetView workbookViewId="0">
      <selection activeCell="H7" sqref="H7"/>
    </sheetView>
  </sheetViews>
  <sheetFormatPr defaultRowHeight="13.2" x14ac:dyDescent="0.25"/>
  <cols>
    <col min="1" max="1" width="2.6640625" style="1" customWidth="1"/>
    <col min="2" max="2" width="4.6640625" style="12" customWidth="1"/>
    <col min="3" max="3" width="12.6640625" style="1" customWidth="1"/>
    <col min="4" max="4" width="20.44140625" style="1" bestFit="1" customWidth="1"/>
    <col min="5" max="5" width="7.6640625" style="1" customWidth="1"/>
    <col min="6" max="6" width="20.88671875" style="1" customWidth="1"/>
    <col min="7" max="7" width="12.44140625" style="13" customWidth="1"/>
    <col min="8" max="250" width="9.109375" style="1"/>
    <col min="251" max="251" width="2.6640625" style="1" customWidth="1"/>
    <col min="252" max="252" width="4.6640625" style="1" customWidth="1"/>
    <col min="253" max="253" width="12.6640625" style="1" customWidth="1"/>
    <col min="254" max="254" width="21.33203125" style="1" customWidth="1"/>
    <col min="255" max="255" width="7.6640625" style="1" customWidth="1"/>
    <col min="256" max="256" width="14" style="1" bestFit="1" customWidth="1"/>
    <col min="257" max="257" width="13.88671875" style="1" bestFit="1" customWidth="1"/>
    <col min="258" max="259" width="10.6640625" style="1" customWidth="1"/>
    <col min="260" max="506" width="9.109375" style="1"/>
    <col min="507" max="507" width="2.6640625" style="1" customWidth="1"/>
    <col min="508" max="508" width="4.6640625" style="1" customWidth="1"/>
    <col min="509" max="509" width="12.6640625" style="1" customWidth="1"/>
    <col min="510" max="510" width="21.33203125" style="1" customWidth="1"/>
    <col min="511" max="511" width="7.6640625" style="1" customWidth="1"/>
    <col min="512" max="512" width="14" style="1" bestFit="1" customWidth="1"/>
    <col min="513" max="513" width="13.88671875" style="1" bestFit="1" customWidth="1"/>
    <col min="514" max="515" width="10.6640625" style="1" customWidth="1"/>
    <col min="516" max="762" width="9.109375" style="1"/>
    <col min="763" max="763" width="2.6640625" style="1" customWidth="1"/>
    <col min="764" max="764" width="4.6640625" style="1" customWidth="1"/>
    <col min="765" max="765" width="12.6640625" style="1" customWidth="1"/>
    <col min="766" max="766" width="21.33203125" style="1" customWidth="1"/>
    <col min="767" max="767" width="7.6640625" style="1" customWidth="1"/>
    <col min="768" max="768" width="14" style="1" bestFit="1" customWidth="1"/>
    <col min="769" max="769" width="13.88671875" style="1" bestFit="1" customWidth="1"/>
    <col min="770" max="771" width="10.6640625" style="1" customWidth="1"/>
    <col min="772" max="1018" width="9.109375" style="1"/>
    <col min="1019" max="1019" width="2.6640625" style="1" customWidth="1"/>
    <col min="1020" max="1020" width="4.6640625" style="1" customWidth="1"/>
    <col min="1021" max="1021" width="12.6640625" style="1" customWidth="1"/>
    <col min="1022" max="1022" width="21.33203125" style="1" customWidth="1"/>
    <col min="1023" max="1023" width="7.6640625" style="1" customWidth="1"/>
    <col min="1024" max="1024" width="14" style="1" bestFit="1" customWidth="1"/>
    <col min="1025" max="1025" width="13.88671875" style="1" bestFit="1" customWidth="1"/>
    <col min="1026" max="1027" width="10.6640625" style="1" customWidth="1"/>
    <col min="1028" max="1274" width="9.109375" style="1"/>
    <col min="1275" max="1275" width="2.6640625" style="1" customWidth="1"/>
    <col min="1276" max="1276" width="4.6640625" style="1" customWidth="1"/>
    <col min="1277" max="1277" width="12.6640625" style="1" customWidth="1"/>
    <col min="1278" max="1278" width="21.33203125" style="1" customWidth="1"/>
    <col min="1279" max="1279" width="7.6640625" style="1" customWidth="1"/>
    <col min="1280" max="1280" width="14" style="1" bestFit="1" customWidth="1"/>
    <col min="1281" max="1281" width="13.88671875" style="1" bestFit="1" customWidth="1"/>
    <col min="1282" max="1283" width="10.6640625" style="1" customWidth="1"/>
    <col min="1284" max="1530" width="9.109375" style="1"/>
    <col min="1531" max="1531" width="2.6640625" style="1" customWidth="1"/>
    <col min="1532" max="1532" width="4.6640625" style="1" customWidth="1"/>
    <col min="1533" max="1533" width="12.6640625" style="1" customWidth="1"/>
    <col min="1534" max="1534" width="21.33203125" style="1" customWidth="1"/>
    <col min="1535" max="1535" width="7.6640625" style="1" customWidth="1"/>
    <col min="1536" max="1536" width="14" style="1" bestFit="1" customWidth="1"/>
    <col min="1537" max="1537" width="13.88671875" style="1" bestFit="1" customWidth="1"/>
    <col min="1538" max="1539" width="10.6640625" style="1" customWidth="1"/>
    <col min="1540" max="1786" width="9.109375" style="1"/>
    <col min="1787" max="1787" width="2.6640625" style="1" customWidth="1"/>
    <col min="1788" max="1788" width="4.6640625" style="1" customWidth="1"/>
    <col min="1789" max="1789" width="12.6640625" style="1" customWidth="1"/>
    <col min="1790" max="1790" width="21.33203125" style="1" customWidth="1"/>
    <col min="1791" max="1791" width="7.6640625" style="1" customWidth="1"/>
    <col min="1792" max="1792" width="14" style="1" bestFit="1" customWidth="1"/>
    <col min="1793" max="1793" width="13.88671875" style="1" bestFit="1" customWidth="1"/>
    <col min="1794" max="1795" width="10.6640625" style="1" customWidth="1"/>
    <col min="1796" max="2042" width="9.109375" style="1"/>
    <col min="2043" max="2043" width="2.6640625" style="1" customWidth="1"/>
    <col min="2044" max="2044" width="4.6640625" style="1" customWidth="1"/>
    <col min="2045" max="2045" width="12.6640625" style="1" customWidth="1"/>
    <col min="2046" max="2046" width="21.33203125" style="1" customWidth="1"/>
    <col min="2047" max="2047" width="7.6640625" style="1" customWidth="1"/>
    <col min="2048" max="2048" width="14" style="1" bestFit="1" customWidth="1"/>
    <col min="2049" max="2049" width="13.88671875" style="1" bestFit="1" customWidth="1"/>
    <col min="2050" max="2051" width="10.6640625" style="1" customWidth="1"/>
    <col min="2052" max="2298" width="9.109375" style="1"/>
    <col min="2299" max="2299" width="2.6640625" style="1" customWidth="1"/>
    <col min="2300" max="2300" width="4.6640625" style="1" customWidth="1"/>
    <col min="2301" max="2301" width="12.6640625" style="1" customWidth="1"/>
    <col min="2302" max="2302" width="21.33203125" style="1" customWidth="1"/>
    <col min="2303" max="2303" width="7.6640625" style="1" customWidth="1"/>
    <col min="2304" max="2304" width="14" style="1" bestFit="1" customWidth="1"/>
    <col min="2305" max="2305" width="13.88671875" style="1" bestFit="1" customWidth="1"/>
    <col min="2306" max="2307" width="10.6640625" style="1" customWidth="1"/>
    <col min="2308" max="2554" width="9.109375" style="1"/>
    <col min="2555" max="2555" width="2.6640625" style="1" customWidth="1"/>
    <col min="2556" max="2556" width="4.6640625" style="1" customWidth="1"/>
    <col min="2557" max="2557" width="12.6640625" style="1" customWidth="1"/>
    <col min="2558" max="2558" width="21.33203125" style="1" customWidth="1"/>
    <col min="2559" max="2559" width="7.6640625" style="1" customWidth="1"/>
    <col min="2560" max="2560" width="14" style="1" bestFit="1" customWidth="1"/>
    <col min="2561" max="2561" width="13.88671875" style="1" bestFit="1" customWidth="1"/>
    <col min="2562" max="2563" width="10.6640625" style="1" customWidth="1"/>
    <col min="2564" max="2810" width="9.109375" style="1"/>
    <col min="2811" max="2811" width="2.6640625" style="1" customWidth="1"/>
    <col min="2812" max="2812" width="4.6640625" style="1" customWidth="1"/>
    <col min="2813" max="2813" width="12.6640625" style="1" customWidth="1"/>
    <col min="2814" max="2814" width="21.33203125" style="1" customWidth="1"/>
    <col min="2815" max="2815" width="7.6640625" style="1" customWidth="1"/>
    <col min="2816" max="2816" width="14" style="1" bestFit="1" customWidth="1"/>
    <col min="2817" max="2817" width="13.88671875" style="1" bestFit="1" customWidth="1"/>
    <col min="2818" max="2819" width="10.6640625" style="1" customWidth="1"/>
    <col min="2820" max="3066" width="9.109375" style="1"/>
    <col min="3067" max="3067" width="2.6640625" style="1" customWidth="1"/>
    <col min="3068" max="3068" width="4.6640625" style="1" customWidth="1"/>
    <col min="3069" max="3069" width="12.6640625" style="1" customWidth="1"/>
    <col min="3070" max="3070" width="21.33203125" style="1" customWidth="1"/>
    <col min="3071" max="3071" width="7.6640625" style="1" customWidth="1"/>
    <col min="3072" max="3072" width="14" style="1" bestFit="1" customWidth="1"/>
    <col min="3073" max="3073" width="13.88671875" style="1" bestFit="1" customWidth="1"/>
    <col min="3074" max="3075" width="10.6640625" style="1" customWidth="1"/>
    <col min="3076" max="3322" width="9.109375" style="1"/>
    <col min="3323" max="3323" width="2.6640625" style="1" customWidth="1"/>
    <col min="3324" max="3324" width="4.6640625" style="1" customWidth="1"/>
    <col min="3325" max="3325" width="12.6640625" style="1" customWidth="1"/>
    <col min="3326" max="3326" width="21.33203125" style="1" customWidth="1"/>
    <col min="3327" max="3327" width="7.6640625" style="1" customWidth="1"/>
    <col min="3328" max="3328" width="14" style="1" bestFit="1" customWidth="1"/>
    <col min="3329" max="3329" width="13.88671875" style="1" bestFit="1" customWidth="1"/>
    <col min="3330" max="3331" width="10.6640625" style="1" customWidth="1"/>
    <col min="3332" max="3578" width="9.109375" style="1"/>
    <col min="3579" max="3579" width="2.6640625" style="1" customWidth="1"/>
    <col min="3580" max="3580" width="4.6640625" style="1" customWidth="1"/>
    <col min="3581" max="3581" width="12.6640625" style="1" customWidth="1"/>
    <col min="3582" max="3582" width="21.33203125" style="1" customWidth="1"/>
    <col min="3583" max="3583" width="7.6640625" style="1" customWidth="1"/>
    <col min="3584" max="3584" width="14" style="1" bestFit="1" customWidth="1"/>
    <col min="3585" max="3585" width="13.88671875" style="1" bestFit="1" customWidth="1"/>
    <col min="3586" max="3587" width="10.6640625" style="1" customWidth="1"/>
    <col min="3588" max="3834" width="9.109375" style="1"/>
    <col min="3835" max="3835" width="2.6640625" style="1" customWidth="1"/>
    <col min="3836" max="3836" width="4.6640625" style="1" customWidth="1"/>
    <col min="3837" max="3837" width="12.6640625" style="1" customWidth="1"/>
    <col min="3838" max="3838" width="21.33203125" style="1" customWidth="1"/>
    <col min="3839" max="3839" width="7.6640625" style="1" customWidth="1"/>
    <col min="3840" max="3840" width="14" style="1" bestFit="1" customWidth="1"/>
    <col min="3841" max="3841" width="13.88671875" style="1" bestFit="1" customWidth="1"/>
    <col min="3842" max="3843" width="10.6640625" style="1" customWidth="1"/>
    <col min="3844" max="4090" width="9.109375" style="1"/>
    <col min="4091" max="4091" width="2.6640625" style="1" customWidth="1"/>
    <col min="4092" max="4092" width="4.6640625" style="1" customWidth="1"/>
    <col min="4093" max="4093" width="12.6640625" style="1" customWidth="1"/>
    <col min="4094" max="4094" width="21.33203125" style="1" customWidth="1"/>
    <col min="4095" max="4095" width="7.6640625" style="1" customWidth="1"/>
    <col min="4096" max="4096" width="14" style="1" bestFit="1" customWidth="1"/>
    <col min="4097" max="4097" width="13.88671875" style="1" bestFit="1" customWidth="1"/>
    <col min="4098" max="4099" width="10.6640625" style="1" customWidth="1"/>
    <col min="4100" max="4346" width="9.109375" style="1"/>
    <col min="4347" max="4347" width="2.6640625" style="1" customWidth="1"/>
    <col min="4348" max="4348" width="4.6640625" style="1" customWidth="1"/>
    <col min="4349" max="4349" width="12.6640625" style="1" customWidth="1"/>
    <col min="4350" max="4350" width="21.33203125" style="1" customWidth="1"/>
    <col min="4351" max="4351" width="7.6640625" style="1" customWidth="1"/>
    <col min="4352" max="4352" width="14" style="1" bestFit="1" customWidth="1"/>
    <col min="4353" max="4353" width="13.88671875" style="1" bestFit="1" customWidth="1"/>
    <col min="4354" max="4355" width="10.6640625" style="1" customWidth="1"/>
    <col min="4356" max="4602" width="9.109375" style="1"/>
    <col min="4603" max="4603" width="2.6640625" style="1" customWidth="1"/>
    <col min="4604" max="4604" width="4.6640625" style="1" customWidth="1"/>
    <col min="4605" max="4605" width="12.6640625" style="1" customWidth="1"/>
    <col min="4606" max="4606" width="21.33203125" style="1" customWidth="1"/>
    <col min="4607" max="4607" width="7.6640625" style="1" customWidth="1"/>
    <col min="4608" max="4608" width="14" style="1" bestFit="1" customWidth="1"/>
    <col min="4609" max="4609" width="13.88671875" style="1" bestFit="1" customWidth="1"/>
    <col min="4610" max="4611" width="10.6640625" style="1" customWidth="1"/>
    <col min="4612" max="4858" width="9.109375" style="1"/>
    <col min="4859" max="4859" width="2.6640625" style="1" customWidth="1"/>
    <col min="4860" max="4860" width="4.6640625" style="1" customWidth="1"/>
    <col min="4861" max="4861" width="12.6640625" style="1" customWidth="1"/>
    <col min="4862" max="4862" width="21.33203125" style="1" customWidth="1"/>
    <col min="4863" max="4863" width="7.6640625" style="1" customWidth="1"/>
    <col min="4864" max="4864" width="14" style="1" bestFit="1" customWidth="1"/>
    <col min="4865" max="4865" width="13.88671875" style="1" bestFit="1" customWidth="1"/>
    <col min="4866" max="4867" width="10.6640625" style="1" customWidth="1"/>
    <col min="4868" max="5114" width="9.109375" style="1"/>
    <col min="5115" max="5115" width="2.6640625" style="1" customWidth="1"/>
    <col min="5116" max="5116" width="4.6640625" style="1" customWidth="1"/>
    <col min="5117" max="5117" width="12.6640625" style="1" customWidth="1"/>
    <col min="5118" max="5118" width="21.33203125" style="1" customWidth="1"/>
    <col min="5119" max="5119" width="7.6640625" style="1" customWidth="1"/>
    <col min="5120" max="5120" width="14" style="1" bestFit="1" customWidth="1"/>
    <col min="5121" max="5121" width="13.88671875" style="1" bestFit="1" customWidth="1"/>
    <col min="5122" max="5123" width="10.6640625" style="1" customWidth="1"/>
    <col min="5124" max="5370" width="9.109375" style="1"/>
    <col min="5371" max="5371" width="2.6640625" style="1" customWidth="1"/>
    <col min="5372" max="5372" width="4.6640625" style="1" customWidth="1"/>
    <col min="5373" max="5373" width="12.6640625" style="1" customWidth="1"/>
    <col min="5374" max="5374" width="21.33203125" style="1" customWidth="1"/>
    <col min="5375" max="5375" width="7.6640625" style="1" customWidth="1"/>
    <col min="5376" max="5376" width="14" style="1" bestFit="1" customWidth="1"/>
    <col min="5377" max="5377" width="13.88671875" style="1" bestFit="1" customWidth="1"/>
    <col min="5378" max="5379" width="10.6640625" style="1" customWidth="1"/>
    <col min="5380" max="5626" width="9.109375" style="1"/>
    <col min="5627" max="5627" width="2.6640625" style="1" customWidth="1"/>
    <col min="5628" max="5628" width="4.6640625" style="1" customWidth="1"/>
    <col min="5629" max="5629" width="12.6640625" style="1" customWidth="1"/>
    <col min="5630" max="5630" width="21.33203125" style="1" customWidth="1"/>
    <col min="5631" max="5631" width="7.6640625" style="1" customWidth="1"/>
    <col min="5632" max="5632" width="14" style="1" bestFit="1" customWidth="1"/>
    <col min="5633" max="5633" width="13.88671875" style="1" bestFit="1" customWidth="1"/>
    <col min="5634" max="5635" width="10.6640625" style="1" customWidth="1"/>
    <col min="5636" max="5882" width="9.109375" style="1"/>
    <col min="5883" max="5883" width="2.6640625" style="1" customWidth="1"/>
    <col min="5884" max="5884" width="4.6640625" style="1" customWidth="1"/>
    <col min="5885" max="5885" width="12.6640625" style="1" customWidth="1"/>
    <col min="5886" max="5886" width="21.33203125" style="1" customWidth="1"/>
    <col min="5887" max="5887" width="7.6640625" style="1" customWidth="1"/>
    <col min="5888" max="5888" width="14" style="1" bestFit="1" customWidth="1"/>
    <col min="5889" max="5889" width="13.88671875" style="1" bestFit="1" customWidth="1"/>
    <col min="5890" max="5891" width="10.6640625" style="1" customWidth="1"/>
    <col min="5892" max="6138" width="9.109375" style="1"/>
    <col min="6139" max="6139" width="2.6640625" style="1" customWidth="1"/>
    <col min="6140" max="6140" width="4.6640625" style="1" customWidth="1"/>
    <col min="6141" max="6141" width="12.6640625" style="1" customWidth="1"/>
    <col min="6142" max="6142" width="21.33203125" style="1" customWidth="1"/>
    <col min="6143" max="6143" width="7.6640625" style="1" customWidth="1"/>
    <col min="6144" max="6144" width="14" style="1" bestFit="1" customWidth="1"/>
    <col min="6145" max="6145" width="13.88671875" style="1" bestFit="1" customWidth="1"/>
    <col min="6146" max="6147" width="10.6640625" style="1" customWidth="1"/>
    <col min="6148" max="6394" width="9.109375" style="1"/>
    <col min="6395" max="6395" width="2.6640625" style="1" customWidth="1"/>
    <col min="6396" max="6396" width="4.6640625" style="1" customWidth="1"/>
    <col min="6397" max="6397" width="12.6640625" style="1" customWidth="1"/>
    <col min="6398" max="6398" width="21.33203125" style="1" customWidth="1"/>
    <col min="6399" max="6399" width="7.6640625" style="1" customWidth="1"/>
    <col min="6400" max="6400" width="14" style="1" bestFit="1" customWidth="1"/>
    <col min="6401" max="6401" width="13.88671875" style="1" bestFit="1" customWidth="1"/>
    <col min="6402" max="6403" width="10.6640625" style="1" customWidth="1"/>
    <col min="6404" max="6650" width="9.109375" style="1"/>
    <col min="6651" max="6651" width="2.6640625" style="1" customWidth="1"/>
    <col min="6652" max="6652" width="4.6640625" style="1" customWidth="1"/>
    <col min="6653" max="6653" width="12.6640625" style="1" customWidth="1"/>
    <col min="6654" max="6654" width="21.33203125" style="1" customWidth="1"/>
    <col min="6655" max="6655" width="7.6640625" style="1" customWidth="1"/>
    <col min="6656" max="6656" width="14" style="1" bestFit="1" customWidth="1"/>
    <col min="6657" max="6657" width="13.88671875" style="1" bestFit="1" customWidth="1"/>
    <col min="6658" max="6659" width="10.6640625" style="1" customWidth="1"/>
    <col min="6660" max="6906" width="9.109375" style="1"/>
    <col min="6907" max="6907" width="2.6640625" style="1" customWidth="1"/>
    <col min="6908" max="6908" width="4.6640625" style="1" customWidth="1"/>
    <col min="6909" max="6909" width="12.6640625" style="1" customWidth="1"/>
    <col min="6910" max="6910" width="21.33203125" style="1" customWidth="1"/>
    <col min="6911" max="6911" width="7.6640625" style="1" customWidth="1"/>
    <col min="6912" max="6912" width="14" style="1" bestFit="1" customWidth="1"/>
    <col min="6913" max="6913" width="13.88671875" style="1" bestFit="1" customWidth="1"/>
    <col min="6914" max="6915" width="10.6640625" style="1" customWidth="1"/>
    <col min="6916" max="7162" width="9.109375" style="1"/>
    <col min="7163" max="7163" width="2.6640625" style="1" customWidth="1"/>
    <col min="7164" max="7164" width="4.6640625" style="1" customWidth="1"/>
    <col min="7165" max="7165" width="12.6640625" style="1" customWidth="1"/>
    <col min="7166" max="7166" width="21.33203125" style="1" customWidth="1"/>
    <col min="7167" max="7167" width="7.6640625" style="1" customWidth="1"/>
    <col min="7168" max="7168" width="14" style="1" bestFit="1" customWidth="1"/>
    <col min="7169" max="7169" width="13.88671875" style="1" bestFit="1" customWidth="1"/>
    <col min="7170" max="7171" width="10.6640625" style="1" customWidth="1"/>
    <col min="7172" max="7418" width="9.109375" style="1"/>
    <col min="7419" max="7419" width="2.6640625" style="1" customWidth="1"/>
    <col min="7420" max="7420" width="4.6640625" style="1" customWidth="1"/>
    <col min="7421" max="7421" width="12.6640625" style="1" customWidth="1"/>
    <col min="7422" max="7422" width="21.33203125" style="1" customWidth="1"/>
    <col min="7423" max="7423" width="7.6640625" style="1" customWidth="1"/>
    <col min="7424" max="7424" width="14" style="1" bestFit="1" customWidth="1"/>
    <col min="7425" max="7425" width="13.88671875" style="1" bestFit="1" customWidth="1"/>
    <col min="7426" max="7427" width="10.6640625" style="1" customWidth="1"/>
    <col min="7428" max="7674" width="9.109375" style="1"/>
    <col min="7675" max="7675" width="2.6640625" style="1" customWidth="1"/>
    <col min="7676" max="7676" width="4.6640625" style="1" customWidth="1"/>
    <col min="7677" max="7677" width="12.6640625" style="1" customWidth="1"/>
    <col min="7678" max="7678" width="21.33203125" style="1" customWidth="1"/>
    <col min="7679" max="7679" width="7.6640625" style="1" customWidth="1"/>
    <col min="7680" max="7680" width="14" style="1" bestFit="1" customWidth="1"/>
    <col min="7681" max="7681" width="13.88671875" style="1" bestFit="1" customWidth="1"/>
    <col min="7682" max="7683" width="10.6640625" style="1" customWidth="1"/>
    <col min="7684" max="7930" width="9.109375" style="1"/>
    <col min="7931" max="7931" width="2.6640625" style="1" customWidth="1"/>
    <col min="7932" max="7932" width="4.6640625" style="1" customWidth="1"/>
    <col min="7933" max="7933" width="12.6640625" style="1" customWidth="1"/>
    <col min="7934" max="7934" width="21.33203125" style="1" customWidth="1"/>
    <col min="7935" max="7935" width="7.6640625" style="1" customWidth="1"/>
    <col min="7936" max="7936" width="14" style="1" bestFit="1" customWidth="1"/>
    <col min="7937" max="7937" width="13.88671875" style="1" bestFit="1" customWidth="1"/>
    <col min="7938" max="7939" width="10.6640625" style="1" customWidth="1"/>
    <col min="7940" max="8186" width="9.109375" style="1"/>
    <col min="8187" max="8187" width="2.6640625" style="1" customWidth="1"/>
    <col min="8188" max="8188" width="4.6640625" style="1" customWidth="1"/>
    <col min="8189" max="8189" width="12.6640625" style="1" customWidth="1"/>
    <col min="8190" max="8190" width="21.33203125" style="1" customWidth="1"/>
    <col min="8191" max="8191" width="7.6640625" style="1" customWidth="1"/>
    <col min="8192" max="8192" width="14" style="1" bestFit="1" customWidth="1"/>
    <col min="8193" max="8193" width="13.88671875" style="1" bestFit="1" customWidth="1"/>
    <col min="8194" max="8195" width="10.6640625" style="1" customWidth="1"/>
    <col min="8196" max="8442" width="9.109375" style="1"/>
    <col min="8443" max="8443" width="2.6640625" style="1" customWidth="1"/>
    <col min="8444" max="8444" width="4.6640625" style="1" customWidth="1"/>
    <col min="8445" max="8445" width="12.6640625" style="1" customWidth="1"/>
    <col min="8446" max="8446" width="21.33203125" style="1" customWidth="1"/>
    <col min="8447" max="8447" width="7.6640625" style="1" customWidth="1"/>
    <col min="8448" max="8448" width="14" style="1" bestFit="1" customWidth="1"/>
    <col min="8449" max="8449" width="13.88671875" style="1" bestFit="1" customWidth="1"/>
    <col min="8450" max="8451" width="10.6640625" style="1" customWidth="1"/>
    <col min="8452" max="8698" width="9.109375" style="1"/>
    <col min="8699" max="8699" width="2.6640625" style="1" customWidth="1"/>
    <col min="8700" max="8700" width="4.6640625" style="1" customWidth="1"/>
    <col min="8701" max="8701" width="12.6640625" style="1" customWidth="1"/>
    <col min="8702" max="8702" width="21.33203125" style="1" customWidth="1"/>
    <col min="8703" max="8703" width="7.6640625" style="1" customWidth="1"/>
    <col min="8704" max="8704" width="14" style="1" bestFit="1" customWidth="1"/>
    <col min="8705" max="8705" width="13.88671875" style="1" bestFit="1" customWidth="1"/>
    <col min="8706" max="8707" width="10.6640625" style="1" customWidth="1"/>
    <col min="8708" max="8954" width="9.109375" style="1"/>
    <col min="8955" max="8955" width="2.6640625" style="1" customWidth="1"/>
    <col min="8956" max="8956" width="4.6640625" style="1" customWidth="1"/>
    <col min="8957" max="8957" width="12.6640625" style="1" customWidth="1"/>
    <col min="8958" max="8958" width="21.33203125" style="1" customWidth="1"/>
    <col min="8959" max="8959" width="7.6640625" style="1" customWidth="1"/>
    <col min="8960" max="8960" width="14" style="1" bestFit="1" customWidth="1"/>
    <col min="8961" max="8961" width="13.88671875" style="1" bestFit="1" customWidth="1"/>
    <col min="8962" max="8963" width="10.6640625" style="1" customWidth="1"/>
    <col min="8964" max="9210" width="9.109375" style="1"/>
    <col min="9211" max="9211" width="2.6640625" style="1" customWidth="1"/>
    <col min="9212" max="9212" width="4.6640625" style="1" customWidth="1"/>
    <col min="9213" max="9213" width="12.6640625" style="1" customWidth="1"/>
    <col min="9214" max="9214" width="21.33203125" style="1" customWidth="1"/>
    <col min="9215" max="9215" width="7.6640625" style="1" customWidth="1"/>
    <col min="9216" max="9216" width="14" style="1" bestFit="1" customWidth="1"/>
    <col min="9217" max="9217" width="13.88671875" style="1" bestFit="1" customWidth="1"/>
    <col min="9218" max="9219" width="10.6640625" style="1" customWidth="1"/>
    <col min="9220" max="9466" width="9.109375" style="1"/>
    <col min="9467" max="9467" width="2.6640625" style="1" customWidth="1"/>
    <col min="9468" max="9468" width="4.6640625" style="1" customWidth="1"/>
    <col min="9469" max="9469" width="12.6640625" style="1" customWidth="1"/>
    <col min="9470" max="9470" width="21.33203125" style="1" customWidth="1"/>
    <col min="9471" max="9471" width="7.6640625" style="1" customWidth="1"/>
    <col min="9472" max="9472" width="14" style="1" bestFit="1" customWidth="1"/>
    <col min="9473" max="9473" width="13.88671875" style="1" bestFit="1" customWidth="1"/>
    <col min="9474" max="9475" width="10.6640625" style="1" customWidth="1"/>
    <col min="9476" max="9722" width="9.109375" style="1"/>
    <col min="9723" max="9723" width="2.6640625" style="1" customWidth="1"/>
    <col min="9724" max="9724" width="4.6640625" style="1" customWidth="1"/>
    <col min="9725" max="9725" width="12.6640625" style="1" customWidth="1"/>
    <col min="9726" max="9726" width="21.33203125" style="1" customWidth="1"/>
    <col min="9727" max="9727" width="7.6640625" style="1" customWidth="1"/>
    <col min="9728" max="9728" width="14" style="1" bestFit="1" customWidth="1"/>
    <col min="9729" max="9729" width="13.88671875" style="1" bestFit="1" customWidth="1"/>
    <col min="9730" max="9731" width="10.6640625" style="1" customWidth="1"/>
    <col min="9732" max="9978" width="9.109375" style="1"/>
    <col min="9979" max="9979" width="2.6640625" style="1" customWidth="1"/>
    <col min="9980" max="9980" width="4.6640625" style="1" customWidth="1"/>
    <col min="9981" max="9981" width="12.6640625" style="1" customWidth="1"/>
    <col min="9982" max="9982" width="21.33203125" style="1" customWidth="1"/>
    <col min="9983" max="9983" width="7.6640625" style="1" customWidth="1"/>
    <col min="9984" max="9984" width="14" style="1" bestFit="1" customWidth="1"/>
    <col min="9985" max="9985" width="13.88671875" style="1" bestFit="1" customWidth="1"/>
    <col min="9986" max="9987" width="10.6640625" style="1" customWidth="1"/>
    <col min="9988" max="10234" width="9.109375" style="1"/>
    <col min="10235" max="10235" width="2.6640625" style="1" customWidth="1"/>
    <col min="10236" max="10236" width="4.6640625" style="1" customWidth="1"/>
    <col min="10237" max="10237" width="12.6640625" style="1" customWidth="1"/>
    <col min="10238" max="10238" width="21.33203125" style="1" customWidth="1"/>
    <col min="10239" max="10239" width="7.6640625" style="1" customWidth="1"/>
    <col min="10240" max="10240" width="14" style="1" bestFit="1" customWidth="1"/>
    <col min="10241" max="10241" width="13.88671875" style="1" bestFit="1" customWidth="1"/>
    <col min="10242" max="10243" width="10.6640625" style="1" customWidth="1"/>
    <col min="10244" max="10490" width="9.109375" style="1"/>
    <col min="10491" max="10491" width="2.6640625" style="1" customWidth="1"/>
    <col min="10492" max="10492" width="4.6640625" style="1" customWidth="1"/>
    <col min="10493" max="10493" width="12.6640625" style="1" customWidth="1"/>
    <col min="10494" max="10494" width="21.33203125" style="1" customWidth="1"/>
    <col min="10495" max="10495" width="7.6640625" style="1" customWidth="1"/>
    <col min="10496" max="10496" width="14" style="1" bestFit="1" customWidth="1"/>
    <col min="10497" max="10497" width="13.88671875" style="1" bestFit="1" customWidth="1"/>
    <col min="10498" max="10499" width="10.6640625" style="1" customWidth="1"/>
    <col min="10500" max="10746" width="9.109375" style="1"/>
    <col min="10747" max="10747" width="2.6640625" style="1" customWidth="1"/>
    <col min="10748" max="10748" width="4.6640625" style="1" customWidth="1"/>
    <col min="10749" max="10749" width="12.6640625" style="1" customWidth="1"/>
    <col min="10750" max="10750" width="21.33203125" style="1" customWidth="1"/>
    <col min="10751" max="10751" width="7.6640625" style="1" customWidth="1"/>
    <col min="10752" max="10752" width="14" style="1" bestFit="1" customWidth="1"/>
    <col min="10753" max="10753" width="13.88671875" style="1" bestFit="1" customWidth="1"/>
    <col min="10754" max="10755" width="10.6640625" style="1" customWidth="1"/>
    <col min="10756" max="11002" width="9.109375" style="1"/>
    <col min="11003" max="11003" width="2.6640625" style="1" customWidth="1"/>
    <col min="11004" max="11004" width="4.6640625" style="1" customWidth="1"/>
    <col min="11005" max="11005" width="12.6640625" style="1" customWidth="1"/>
    <col min="11006" max="11006" width="21.33203125" style="1" customWidth="1"/>
    <col min="11007" max="11007" width="7.6640625" style="1" customWidth="1"/>
    <col min="11008" max="11008" width="14" style="1" bestFit="1" customWidth="1"/>
    <col min="11009" max="11009" width="13.88671875" style="1" bestFit="1" customWidth="1"/>
    <col min="11010" max="11011" width="10.6640625" style="1" customWidth="1"/>
    <col min="11012" max="11258" width="9.109375" style="1"/>
    <col min="11259" max="11259" width="2.6640625" style="1" customWidth="1"/>
    <col min="11260" max="11260" width="4.6640625" style="1" customWidth="1"/>
    <col min="11261" max="11261" width="12.6640625" style="1" customWidth="1"/>
    <col min="11262" max="11262" width="21.33203125" style="1" customWidth="1"/>
    <col min="11263" max="11263" width="7.6640625" style="1" customWidth="1"/>
    <col min="11264" max="11264" width="14" style="1" bestFit="1" customWidth="1"/>
    <col min="11265" max="11265" width="13.88671875" style="1" bestFit="1" customWidth="1"/>
    <col min="11266" max="11267" width="10.6640625" style="1" customWidth="1"/>
    <col min="11268" max="11514" width="9.109375" style="1"/>
    <col min="11515" max="11515" width="2.6640625" style="1" customWidth="1"/>
    <col min="11516" max="11516" width="4.6640625" style="1" customWidth="1"/>
    <col min="11517" max="11517" width="12.6640625" style="1" customWidth="1"/>
    <col min="11518" max="11518" width="21.33203125" style="1" customWidth="1"/>
    <col min="11519" max="11519" width="7.6640625" style="1" customWidth="1"/>
    <col min="11520" max="11520" width="14" style="1" bestFit="1" customWidth="1"/>
    <col min="11521" max="11521" width="13.88671875" style="1" bestFit="1" customWidth="1"/>
    <col min="11522" max="11523" width="10.6640625" style="1" customWidth="1"/>
    <col min="11524" max="11770" width="9.109375" style="1"/>
    <col min="11771" max="11771" width="2.6640625" style="1" customWidth="1"/>
    <col min="11772" max="11772" width="4.6640625" style="1" customWidth="1"/>
    <col min="11773" max="11773" width="12.6640625" style="1" customWidth="1"/>
    <col min="11774" max="11774" width="21.33203125" style="1" customWidth="1"/>
    <col min="11775" max="11775" width="7.6640625" style="1" customWidth="1"/>
    <col min="11776" max="11776" width="14" style="1" bestFit="1" customWidth="1"/>
    <col min="11777" max="11777" width="13.88671875" style="1" bestFit="1" customWidth="1"/>
    <col min="11778" max="11779" width="10.6640625" style="1" customWidth="1"/>
    <col min="11780" max="12026" width="9.109375" style="1"/>
    <col min="12027" max="12027" width="2.6640625" style="1" customWidth="1"/>
    <col min="12028" max="12028" width="4.6640625" style="1" customWidth="1"/>
    <col min="12029" max="12029" width="12.6640625" style="1" customWidth="1"/>
    <col min="12030" max="12030" width="21.33203125" style="1" customWidth="1"/>
    <col min="12031" max="12031" width="7.6640625" style="1" customWidth="1"/>
    <col min="12032" max="12032" width="14" style="1" bestFit="1" customWidth="1"/>
    <col min="12033" max="12033" width="13.88671875" style="1" bestFit="1" customWidth="1"/>
    <col min="12034" max="12035" width="10.6640625" style="1" customWidth="1"/>
    <col min="12036" max="12282" width="9.109375" style="1"/>
    <col min="12283" max="12283" width="2.6640625" style="1" customWidth="1"/>
    <col min="12284" max="12284" width="4.6640625" style="1" customWidth="1"/>
    <col min="12285" max="12285" width="12.6640625" style="1" customWidth="1"/>
    <col min="12286" max="12286" width="21.33203125" style="1" customWidth="1"/>
    <col min="12287" max="12287" width="7.6640625" style="1" customWidth="1"/>
    <col min="12288" max="12288" width="14" style="1" bestFit="1" customWidth="1"/>
    <col min="12289" max="12289" width="13.88671875" style="1" bestFit="1" customWidth="1"/>
    <col min="12290" max="12291" width="10.6640625" style="1" customWidth="1"/>
    <col min="12292" max="12538" width="9.109375" style="1"/>
    <col min="12539" max="12539" width="2.6640625" style="1" customWidth="1"/>
    <col min="12540" max="12540" width="4.6640625" style="1" customWidth="1"/>
    <col min="12541" max="12541" width="12.6640625" style="1" customWidth="1"/>
    <col min="12542" max="12542" width="21.33203125" style="1" customWidth="1"/>
    <col min="12543" max="12543" width="7.6640625" style="1" customWidth="1"/>
    <col min="12544" max="12544" width="14" style="1" bestFit="1" customWidth="1"/>
    <col min="12545" max="12545" width="13.88671875" style="1" bestFit="1" customWidth="1"/>
    <col min="12546" max="12547" width="10.6640625" style="1" customWidth="1"/>
    <col min="12548" max="12794" width="9.109375" style="1"/>
    <col min="12795" max="12795" width="2.6640625" style="1" customWidth="1"/>
    <col min="12796" max="12796" width="4.6640625" style="1" customWidth="1"/>
    <col min="12797" max="12797" width="12.6640625" style="1" customWidth="1"/>
    <col min="12798" max="12798" width="21.33203125" style="1" customWidth="1"/>
    <col min="12799" max="12799" width="7.6640625" style="1" customWidth="1"/>
    <col min="12800" max="12800" width="14" style="1" bestFit="1" customWidth="1"/>
    <col min="12801" max="12801" width="13.88671875" style="1" bestFit="1" customWidth="1"/>
    <col min="12802" max="12803" width="10.6640625" style="1" customWidth="1"/>
    <col min="12804" max="13050" width="9.109375" style="1"/>
    <col min="13051" max="13051" width="2.6640625" style="1" customWidth="1"/>
    <col min="13052" max="13052" width="4.6640625" style="1" customWidth="1"/>
    <col min="13053" max="13053" width="12.6640625" style="1" customWidth="1"/>
    <col min="13054" max="13054" width="21.33203125" style="1" customWidth="1"/>
    <col min="13055" max="13055" width="7.6640625" style="1" customWidth="1"/>
    <col min="13056" max="13056" width="14" style="1" bestFit="1" customWidth="1"/>
    <col min="13057" max="13057" width="13.88671875" style="1" bestFit="1" customWidth="1"/>
    <col min="13058" max="13059" width="10.6640625" style="1" customWidth="1"/>
    <col min="13060" max="13306" width="9.109375" style="1"/>
    <col min="13307" max="13307" width="2.6640625" style="1" customWidth="1"/>
    <col min="13308" max="13308" width="4.6640625" style="1" customWidth="1"/>
    <col min="13309" max="13309" width="12.6640625" style="1" customWidth="1"/>
    <col min="13310" max="13310" width="21.33203125" style="1" customWidth="1"/>
    <col min="13311" max="13311" width="7.6640625" style="1" customWidth="1"/>
    <col min="13312" max="13312" width="14" style="1" bestFit="1" customWidth="1"/>
    <col min="13313" max="13313" width="13.88671875" style="1" bestFit="1" customWidth="1"/>
    <col min="13314" max="13315" width="10.6640625" style="1" customWidth="1"/>
    <col min="13316" max="13562" width="9.109375" style="1"/>
    <col min="13563" max="13563" width="2.6640625" style="1" customWidth="1"/>
    <col min="13564" max="13564" width="4.6640625" style="1" customWidth="1"/>
    <col min="13565" max="13565" width="12.6640625" style="1" customWidth="1"/>
    <col min="13566" max="13566" width="21.33203125" style="1" customWidth="1"/>
    <col min="13567" max="13567" width="7.6640625" style="1" customWidth="1"/>
    <col min="13568" max="13568" width="14" style="1" bestFit="1" customWidth="1"/>
    <col min="13569" max="13569" width="13.88671875" style="1" bestFit="1" customWidth="1"/>
    <col min="13570" max="13571" width="10.6640625" style="1" customWidth="1"/>
    <col min="13572" max="13818" width="9.109375" style="1"/>
    <col min="13819" max="13819" width="2.6640625" style="1" customWidth="1"/>
    <col min="13820" max="13820" width="4.6640625" style="1" customWidth="1"/>
    <col min="13821" max="13821" width="12.6640625" style="1" customWidth="1"/>
    <col min="13822" max="13822" width="21.33203125" style="1" customWidth="1"/>
    <col min="13823" max="13823" width="7.6640625" style="1" customWidth="1"/>
    <col min="13824" max="13824" width="14" style="1" bestFit="1" customWidth="1"/>
    <col min="13825" max="13825" width="13.88671875" style="1" bestFit="1" customWidth="1"/>
    <col min="13826" max="13827" width="10.6640625" style="1" customWidth="1"/>
    <col min="13828" max="14074" width="9.109375" style="1"/>
    <col min="14075" max="14075" width="2.6640625" style="1" customWidth="1"/>
    <col min="14076" max="14076" width="4.6640625" style="1" customWidth="1"/>
    <col min="14077" max="14077" width="12.6640625" style="1" customWidth="1"/>
    <col min="14078" max="14078" width="21.33203125" style="1" customWidth="1"/>
    <col min="14079" max="14079" width="7.6640625" style="1" customWidth="1"/>
    <col min="14080" max="14080" width="14" style="1" bestFit="1" customWidth="1"/>
    <col min="14081" max="14081" width="13.88671875" style="1" bestFit="1" customWidth="1"/>
    <col min="14082" max="14083" width="10.6640625" style="1" customWidth="1"/>
    <col min="14084" max="14330" width="9.109375" style="1"/>
    <col min="14331" max="14331" width="2.6640625" style="1" customWidth="1"/>
    <col min="14332" max="14332" width="4.6640625" style="1" customWidth="1"/>
    <col min="14333" max="14333" width="12.6640625" style="1" customWidth="1"/>
    <col min="14334" max="14334" width="21.33203125" style="1" customWidth="1"/>
    <col min="14335" max="14335" width="7.6640625" style="1" customWidth="1"/>
    <col min="14336" max="14336" width="14" style="1" bestFit="1" customWidth="1"/>
    <col min="14337" max="14337" width="13.88671875" style="1" bestFit="1" customWidth="1"/>
    <col min="14338" max="14339" width="10.6640625" style="1" customWidth="1"/>
    <col min="14340" max="14586" width="9.109375" style="1"/>
    <col min="14587" max="14587" width="2.6640625" style="1" customWidth="1"/>
    <col min="14588" max="14588" width="4.6640625" style="1" customWidth="1"/>
    <col min="14589" max="14589" width="12.6640625" style="1" customWidth="1"/>
    <col min="14590" max="14590" width="21.33203125" style="1" customWidth="1"/>
    <col min="14591" max="14591" width="7.6640625" style="1" customWidth="1"/>
    <col min="14592" max="14592" width="14" style="1" bestFit="1" customWidth="1"/>
    <col min="14593" max="14593" width="13.88671875" style="1" bestFit="1" customWidth="1"/>
    <col min="14594" max="14595" width="10.6640625" style="1" customWidth="1"/>
    <col min="14596" max="14842" width="9.109375" style="1"/>
    <col min="14843" max="14843" width="2.6640625" style="1" customWidth="1"/>
    <col min="14844" max="14844" width="4.6640625" style="1" customWidth="1"/>
    <col min="14845" max="14845" width="12.6640625" style="1" customWidth="1"/>
    <col min="14846" max="14846" width="21.33203125" style="1" customWidth="1"/>
    <col min="14847" max="14847" width="7.6640625" style="1" customWidth="1"/>
    <col min="14848" max="14848" width="14" style="1" bestFit="1" customWidth="1"/>
    <col min="14849" max="14849" width="13.88671875" style="1" bestFit="1" customWidth="1"/>
    <col min="14850" max="14851" width="10.6640625" style="1" customWidth="1"/>
    <col min="14852" max="15098" width="9.109375" style="1"/>
    <col min="15099" max="15099" width="2.6640625" style="1" customWidth="1"/>
    <col min="15100" max="15100" width="4.6640625" style="1" customWidth="1"/>
    <col min="15101" max="15101" width="12.6640625" style="1" customWidth="1"/>
    <col min="15102" max="15102" width="21.33203125" style="1" customWidth="1"/>
    <col min="15103" max="15103" width="7.6640625" style="1" customWidth="1"/>
    <col min="15104" max="15104" width="14" style="1" bestFit="1" customWidth="1"/>
    <col min="15105" max="15105" width="13.88671875" style="1" bestFit="1" customWidth="1"/>
    <col min="15106" max="15107" width="10.6640625" style="1" customWidth="1"/>
    <col min="15108" max="15354" width="9.109375" style="1"/>
    <col min="15355" max="15355" width="2.6640625" style="1" customWidth="1"/>
    <col min="15356" max="15356" width="4.6640625" style="1" customWidth="1"/>
    <col min="15357" max="15357" width="12.6640625" style="1" customWidth="1"/>
    <col min="15358" max="15358" width="21.33203125" style="1" customWidth="1"/>
    <col min="15359" max="15359" width="7.6640625" style="1" customWidth="1"/>
    <col min="15360" max="15360" width="14" style="1" bestFit="1" customWidth="1"/>
    <col min="15361" max="15361" width="13.88671875" style="1" bestFit="1" customWidth="1"/>
    <col min="15362" max="15363" width="10.6640625" style="1" customWidth="1"/>
    <col min="15364" max="15610" width="9.109375" style="1"/>
    <col min="15611" max="15611" width="2.6640625" style="1" customWidth="1"/>
    <col min="15612" max="15612" width="4.6640625" style="1" customWidth="1"/>
    <col min="15613" max="15613" width="12.6640625" style="1" customWidth="1"/>
    <col min="15614" max="15614" width="21.33203125" style="1" customWidth="1"/>
    <col min="15615" max="15615" width="7.6640625" style="1" customWidth="1"/>
    <col min="15616" max="15616" width="14" style="1" bestFit="1" customWidth="1"/>
    <col min="15617" max="15617" width="13.88671875" style="1" bestFit="1" customWidth="1"/>
    <col min="15618" max="15619" width="10.6640625" style="1" customWidth="1"/>
    <col min="15620" max="15866" width="9.109375" style="1"/>
    <col min="15867" max="15867" width="2.6640625" style="1" customWidth="1"/>
    <col min="15868" max="15868" width="4.6640625" style="1" customWidth="1"/>
    <col min="15869" max="15869" width="12.6640625" style="1" customWidth="1"/>
    <col min="15870" max="15870" width="21.33203125" style="1" customWidth="1"/>
    <col min="15871" max="15871" width="7.6640625" style="1" customWidth="1"/>
    <col min="15872" max="15872" width="14" style="1" bestFit="1" customWidth="1"/>
    <col min="15873" max="15873" width="13.88671875" style="1" bestFit="1" customWidth="1"/>
    <col min="15874" max="15875" width="10.6640625" style="1" customWidth="1"/>
    <col min="15876" max="16122" width="9.109375" style="1"/>
    <col min="16123" max="16123" width="2.6640625" style="1" customWidth="1"/>
    <col min="16124" max="16124" width="4.6640625" style="1" customWidth="1"/>
    <col min="16125" max="16125" width="12.6640625" style="1" customWidth="1"/>
    <col min="16126" max="16126" width="21.33203125" style="1" customWidth="1"/>
    <col min="16127" max="16127" width="7.6640625" style="1" customWidth="1"/>
    <col min="16128" max="16128" width="14" style="1" bestFit="1" customWidth="1"/>
    <col min="16129" max="16129" width="13.88671875" style="1" bestFit="1" customWidth="1"/>
    <col min="16130" max="16131" width="10.6640625" style="1" customWidth="1"/>
    <col min="16132" max="16384" width="9.109375" style="1"/>
  </cols>
  <sheetData>
    <row r="2" spans="2:7" x14ac:dyDescent="0.25">
      <c r="C2" s="110" t="s">
        <v>0</v>
      </c>
      <c r="D2" s="111"/>
      <c r="E2" s="108"/>
      <c r="F2" s="108"/>
      <c r="G2" s="1"/>
    </row>
    <row r="3" spans="2:7" x14ac:dyDescent="0.25">
      <c r="C3" s="112" t="s">
        <v>1</v>
      </c>
      <c r="D3" s="112"/>
      <c r="E3" s="113"/>
      <c r="F3" s="113"/>
      <c r="G3" s="1"/>
    </row>
    <row r="5" spans="2:7" ht="19.2" x14ac:dyDescent="0.25">
      <c r="B5" s="116" t="s">
        <v>69</v>
      </c>
      <c r="C5" s="116"/>
      <c r="D5" s="116"/>
      <c r="E5" s="116"/>
      <c r="F5" s="116"/>
      <c r="G5" s="116"/>
    </row>
    <row r="6" spans="2:7" s="2" customFormat="1" ht="15.6" x14ac:dyDescent="0.3">
      <c r="B6" s="115" t="s">
        <v>3</v>
      </c>
      <c r="C6" s="115"/>
      <c r="D6" s="115"/>
      <c r="E6" s="115"/>
      <c r="F6" s="115"/>
      <c r="G6" s="115"/>
    </row>
    <row r="7" spans="2:7" ht="18" customHeight="1" x14ac:dyDescent="0.25">
      <c r="B7" s="117" t="s">
        <v>4</v>
      </c>
      <c r="C7" s="117"/>
      <c r="D7" s="117"/>
      <c r="E7" s="117"/>
      <c r="F7" s="117"/>
      <c r="G7" s="117"/>
    </row>
    <row r="8" spans="2:7" ht="13.8" thickBot="1" x14ac:dyDescent="0.3"/>
    <row r="9" spans="2:7" s="13" customFormat="1" ht="25.5" customHeight="1" x14ac:dyDescent="0.3">
      <c r="B9" s="3" t="s">
        <v>5</v>
      </c>
      <c r="C9" s="4" t="s">
        <v>6</v>
      </c>
      <c r="D9" s="4" t="s">
        <v>7</v>
      </c>
      <c r="E9" s="4" t="s">
        <v>8</v>
      </c>
      <c r="F9" s="22" t="s">
        <v>70</v>
      </c>
      <c r="G9" s="23" t="s">
        <v>13</v>
      </c>
    </row>
    <row r="10" spans="2:7" s="21" customFormat="1" x14ac:dyDescent="0.3">
      <c r="B10" s="15">
        <v>1</v>
      </c>
      <c r="C10" s="16"/>
      <c r="D10" s="17"/>
      <c r="E10" s="18"/>
      <c r="F10" s="33"/>
      <c r="G10" s="34"/>
    </row>
    <row r="11" spans="2:7" s="21" customFormat="1" x14ac:dyDescent="0.3">
      <c r="B11" s="15">
        <v>2</v>
      </c>
      <c r="C11" s="16"/>
      <c r="D11" s="17"/>
      <c r="E11" s="18"/>
      <c r="F11" s="33"/>
      <c r="G11" s="34"/>
    </row>
    <row r="12" spans="2:7" s="21" customFormat="1" x14ac:dyDescent="0.3">
      <c r="B12" s="15">
        <v>3</v>
      </c>
      <c r="C12" s="16"/>
      <c r="D12" s="17"/>
      <c r="E12" s="18"/>
      <c r="F12" s="33"/>
      <c r="G12" s="34"/>
    </row>
    <row r="13" spans="2:7" s="21" customFormat="1" x14ac:dyDescent="0.3">
      <c r="B13" s="15">
        <v>4</v>
      </c>
      <c r="C13" s="16"/>
      <c r="D13" s="17"/>
      <c r="E13" s="18"/>
      <c r="F13" s="33"/>
      <c r="G13" s="34"/>
    </row>
    <row r="14" spans="2:7" s="21" customFormat="1" x14ac:dyDescent="0.3">
      <c r="B14" s="15">
        <v>5</v>
      </c>
      <c r="C14" s="16"/>
      <c r="D14" s="17"/>
      <c r="E14" s="18"/>
      <c r="F14" s="33"/>
      <c r="G14" s="34"/>
    </row>
    <row r="15" spans="2:7" s="21" customFormat="1" x14ac:dyDescent="0.3">
      <c r="B15" s="15">
        <v>6</v>
      </c>
      <c r="C15" s="16"/>
      <c r="D15" s="17"/>
      <c r="E15" s="18"/>
      <c r="F15" s="33"/>
      <c r="G15" s="34"/>
    </row>
    <row r="16" spans="2:7" s="21" customFormat="1" x14ac:dyDescent="0.3">
      <c r="B16" s="15">
        <v>7</v>
      </c>
      <c r="C16" s="16"/>
      <c r="D16" s="17"/>
      <c r="E16" s="18"/>
      <c r="F16" s="33"/>
      <c r="G16" s="34"/>
    </row>
    <row r="17" spans="2:7" s="21" customFormat="1" x14ac:dyDescent="0.3">
      <c r="B17" s="15">
        <v>8</v>
      </c>
      <c r="C17" s="16"/>
      <c r="D17" s="17"/>
      <c r="E17" s="18"/>
      <c r="F17" s="33"/>
      <c r="G17" s="34"/>
    </row>
    <row r="18" spans="2:7" s="21" customFormat="1" x14ac:dyDescent="0.3">
      <c r="B18" s="15">
        <v>9</v>
      </c>
      <c r="C18" s="16"/>
      <c r="D18" s="17"/>
      <c r="E18" s="18"/>
      <c r="F18" s="33"/>
      <c r="G18" s="34"/>
    </row>
    <row r="19" spans="2:7" s="21" customFormat="1" x14ac:dyDescent="0.3">
      <c r="B19" s="15">
        <v>10</v>
      </c>
      <c r="C19" s="16"/>
      <c r="D19" s="17"/>
      <c r="E19" s="18"/>
      <c r="F19" s="33"/>
      <c r="G19" s="34"/>
    </row>
    <row r="20" spans="2:7" s="21" customFormat="1" x14ac:dyDescent="0.3">
      <c r="B20" s="15">
        <v>11</v>
      </c>
      <c r="C20" s="16"/>
      <c r="D20" s="17"/>
      <c r="E20" s="18"/>
      <c r="F20" s="33"/>
      <c r="G20" s="34"/>
    </row>
    <row r="21" spans="2:7" s="21" customFormat="1" x14ac:dyDescent="0.3">
      <c r="B21" s="15">
        <v>12</v>
      </c>
      <c r="C21" s="16"/>
      <c r="D21" s="17"/>
      <c r="E21" s="18"/>
      <c r="F21" s="33"/>
      <c r="G21" s="34"/>
    </row>
    <row r="22" spans="2:7" s="21" customFormat="1" x14ac:dyDescent="0.3">
      <c r="B22" s="15">
        <v>13</v>
      </c>
      <c r="C22" s="16"/>
      <c r="D22" s="17"/>
      <c r="E22" s="18"/>
      <c r="F22" s="33"/>
      <c r="G22" s="34"/>
    </row>
    <row r="23" spans="2:7" s="21" customFormat="1" x14ac:dyDescent="0.3">
      <c r="B23" s="15">
        <v>14</v>
      </c>
      <c r="C23" s="16"/>
      <c r="D23" s="17"/>
      <c r="E23" s="18"/>
      <c r="F23" s="33"/>
      <c r="G23" s="34"/>
    </row>
    <row r="24" spans="2:7" s="21" customFormat="1" x14ac:dyDescent="0.3">
      <c r="B24" s="15">
        <v>15</v>
      </c>
      <c r="C24" s="16"/>
      <c r="D24" s="17"/>
      <c r="E24" s="18"/>
      <c r="F24" s="33"/>
      <c r="G24" s="34"/>
    </row>
    <row r="25" spans="2:7" s="21" customFormat="1" x14ac:dyDescent="0.3">
      <c r="B25" s="15">
        <v>16</v>
      </c>
      <c r="C25" s="16"/>
      <c r="D25" s="17"/>
      <c r="E25" s="18"/>
      <c r="F25" s="33"/>
      <c r="G25" s="34"/>
    </row>
    <row r="26" spans="2:7" s="21" customFormat="1" x14ac:dyDescent="0.3">
      <c r="B26" s="15">
        <v>17</v>
      </c>
      <c r="C26" s="16"/>
      <c r="D26" s="17"/>
      <c r="E26" s="18"/>
      <c r="F26" s="33"/>
      <c r="G26" s="34"/>
    </row>
    <row r="27" spans="2:7" s="21" customFormat="1" x14ac:dyDescent="0.3">
      <c r="B27" s="15">
        <v>18</v>
      </c>
      <c r="C27" s="16"/>
      <c r="D27" s="17"/>
      <c r="E27" s="18"/>
      <c r="F27" s="33"/>
      <c r="G27" s="34"/>
    </row>
    <row r="28" spans="2:7" s="21" customFormat="1" x14ac:dyDescent="0.3">
      <c r="B28" s="15">
        <v>19</v>
      </c>
      <c r="C28" s="16"/>
      <c r="D28" s="17"/>
      <c r="E28" s="18"/>
      <c r="F28" s="33"/>
      <c r="G28" s="34"/>
    </row>
    <row r="29" spans="2:7" s="21" customFormat="1" x14ac:dyDescent="0.3">
      <c r="B29" s="15">
        <v>20</v>
      </c>
      <c r="C29" s="16"/>
      <c r="D29" s="17"/>
      <c r="E29" s="18"/>
      <c r="F29" s="33"/>
      <c r="G29" s="34"/>
    </row>
    <row r="30" spans="2:7" s="21" customFormat="1" x14ac:dyDescent="0.3">
      <c r="B30" s="15">
        <v>21</v>
      </c>
      <c r="C30" s="16"/>
      <c r="D30" s="17"/>
      <c r="E30" s="18"/>
      <c r="F30" s="33"/>
      <c r="G30" s="34"/>
    </row>
    <row r="31" spans="2:7" s="21" customFormat="1" x14ac:dyDescent="0.3">
      <c r="B31" s="15">
        <v>22</v>
      </c>
      <c r="C31" s="16"/>
      <c r="D31" s="17"/>
      <c r="E31" s="18"/>
      <c r="F31" s="33"/>
      <c r="G31" s="34"/>
    </row>
    <row r="32" spans="2:7" s="21" customFormat="1" x14ac:dyDescent="0.3">
      <c r="B32" s="15">
        <v>23</v>
      </c>
      <c r="C32" s="16"/>
      <c r="D32" s="17"/>
      <c r="E32" s="18"/>
      <c r="F32" s="33"/>
      <c r="G32" s="34"/>
    </row>
    <row r="33" spans="2:7" s="21" customFormat="1" x14ac:dyDescent="0.3">
      <c r="B33" s="15">
        <v>24</v>
      </c>
      <c r="C33" s="16"/>
      <c r="D33" s="17"/>
      <c r="E33" s="18"/>
      <c r="F33" s="33"/>
      <c r="G33" s="34"/>
    </row>
    <row r="34" spans="2:7" s="21" customFormat="1" x14ac:dyDescent="0.3">
      <c r="B34" s="15">
        <v>25</v>
      </c>
      <c r="C34" s="16"/>
      <c r="D34" s="17"/>
      <c r="E34" s="18"/>
      <c r="F34" s="33"/>
      <c r="G34" s="34"/>
    </row>
    <row r="35" spans="2:7" s="21" customFormat="1" x14ac:dyDescent="0.3">
      <c r="B35" s="15">
        <v>26</v>
      </c>
      <c r="C35" s="16"/>
      <c r="D35" s="17"/>
      <c r="E35" s="18"/>
      <c r="F35" s="33"/>
      <c r="G35" s="34"/>
    </row>
    <row r="36" spans="2:7" s="21" customFormat="1" x14ac:dyDescent="0.3">
      <c r="B36" s="15">
        <v>27</v>
      </c>
      <c r="C36" s="16"/>
      <c r="D36" s="17"/>
      <c r="E36" s="18"/>
      <c r="F36" s="33"/>
      <c r="G36" s="34"/>
    </row>
    <row r="37" spans="2:7" s="21" customFormat="1" x14ac:dyDescent="0.3">
      <c r="B37" s="15">
        <v>28</v>
      </c>
      <c r="C37" s="16"/>
      <c r="D37" s="17"/>
      <c r="E37" s="18"/>
      <c r="F37" s="33"/>
      <c r="G37" s="34"/>
    </row>
    <row r="38" spans="2:7" s="21" customFormat="1" x14ac:dyDescent="0.3">
      <c r="B38" s="15">
        <v>29</v>
      </c>
      <c r="C38" s="16"/>
      <c r="D38" s="17"/>
      <c r="E38" s="18"/>
      <c r="F38" s="33"/>
      <c r="G38" s="34"/>
    </row>
    <row r="39" spans="2:7" s="21" customFormat="1" x14ac:dyDescent="0.3">
      <c r="B39" s="15">
        <v>30</v>
      </c>
      <c r="C39" s="16"/>
      <c r="D39" s="31"/>
      <c r="E39" s="32"/>
      <c r="F39" s="33"/>
      <c r="G39" s="34"/>
    </row>
    <row r="40" spans="2:7" s="21" customFormat="1" x14ac:dyDescent="0.3">
      <c r="B40" s="15">
        <v>31</v>
      </c>
      <c r="C40" s="16"/>
      <c r="D40" s="31"/>
      <c r="E40" s="32"/>
      <c r="F40" s="33"/>
      <c r="G40" s="34"/>
    </row>
    <row r="41" spans="2:7" s="21" customFormat="1" x14ac:dyDescent="0.3">
      <c r="B41" s="15">
        <v>32</v>
      </c>
      <c r="C41" s="16"/>
      <c r="D41" s="31"/>
      <c r="E41" s="32"/>
      <c r="F41" s="33"/>
      <c r="G41" s="34"/>
    </row>
    <row r="42" spans="2:7" s="21" customFormat="1" x14ac:dyDescent="0.3">
      <c r="B42" s="15">
        <v>33</v>
      </c>
      <c r="C42" s="16"/>
      <c r="D42" s="31"/>
      <c r="E42" s="32"/>
      <c r="F42" s="33"/>
      <c r="G42" s="34"/>
    </row>
    <row r="43" spans="2:7" s="21" customFormat="1" x14ac:dyDescent="0.3">
      <c r="B43" s="15">
        <v>34</v>
      </c>
      <c r="C43" s="16"/>
      <c r="D43" s="31"/>
      <c r="E43" s="32"/>
      <c r="F43" s="33"/>
      <c r="G43" s="34"/>
    </row>
    <row r="44" spans="2:7" s="21" customFormat="1" x14ac:dyDescent="0.3">
      <c r="B44" s="15">
        <v>35</v>
      </c>
      <c r="C44" s="16"/>
      <c r="D44" s="31"/>
      <c r="E44" s="32"/>
      <c r="F44" s="33"/>
      <c r="G44" s="34"/>
    </row>
    <row r="45" spans="2:7" s="21" customFormat="1" x14ac:dyDescent="0.3">
      <c r="B45" s="15">
        <v>36</v>
      </c>
      <c r="C45" s="16"/>
      <c r="D45" s="31"/>
      <c r="E45" s="32"/>
      <c r="F45" s="33"/>
      <c r="G45" s="34"/>
    </row>
    <row r="46" spans="2:7" s="21" customFormat="1" x14ac:dyDescent="0.3">
      <c r="B46" s="15">
        <v>37</v>
      </c>
      <c r="C46" s="16"/>
      <c r="D46" s="31"/>
      <c r="E46" s="32"/>
      <c r="F46" s="33"/>
      <c r="G46" s="34"/>
    </row>
    <row r="47" spans="2:7" s="21" customFormat="1" x14ac:dyDescent="0.3">
      <c r="B47" s="15">
        <v>38</v>
      </c>
      <c r="C47" s="16"/>
      <c r="D47" s="31"/>
      <c r="E47" s="32"/>
      <c r="F47" s="33"/>
      <c r="G47" s="34"/>
    </row>
    <row r="48" spans="2:7" s="21" customFormat="1" x14ac:dyDescent="0.3">
      <c r="B48" s="15">
        <v>39</v>
      </c>
      <c r="C48" s="16"/>
      <c r="D48" s="31"/>
      <c r="E48" s="32"/>
      <c r="F48" s="33"/>
      <c r="G48" s="34"/>
    </row>
    <row r="49" spans="2:7" s="21" customFormat="1" x14ac:dyDescent="0.3">
      <c r="B49" s="15">
        <v>40</v>
      </c>
      <c r="C49" s="16"/>
      <c r="D49" s="31"/>
      <c r="E49" s="32"/>
      <c r="F49" s="33"/>
      <c r="G49" s="34"/>
    </row>
    <row r="50" spans="2:7" s="21" customFormat="1" x14ac:dyDescent="0.3">
      <c r="B50" s="15">
        <v>41</v>
      </c>
      <c r="C50" s="16"/>
      <c r="D50" s="31"/>
      <c r="E50" s="32"/>
      <c r="F50" s="33"/>
      <c r="G50" s="34"/>
    </row>
    <row r="51" spans="2:7" s="21" customFormat="1" x14ac:dyDescent="0.3">
      <c r="B51" s="15">
        <v>42</v>
      </c>
      <c r="C51" s="16"/>
      <c r="D51" s="31"/>
      <c r="E51" s="32"/>
      <c r="F51" s="33"/>
      <c r="G51" s="34"/>
    </row>
    <row r="52" spans="2:7" s="21" customFormat="1" x14ac:dyDescent="0.3">
      <c r="B52" s="15">
        <v>43</v>
      </c>
      <c r="C52" s="16"/>
      <c r="D52" s="31"/>
      <c r="E52" s="32"/>
      <c r="F52" s="33"/>
      <c r="G52" s="34"/>
    </row>
    <row r="53" spans="2:7" s="21" customFormat="1" x14ac:dyDescent="0.3">
      <c r="B53" s="15">
        <v>44</v>
      </c>
      <c r="C53" s="16"/>
      <c r="D53" s="31"/>
      <c r="E53" s="32"/>
      <c r="F53" s="33"/>
      <c r="G53" s="34"/>
    </row>
    <row r="54" spans="2:7" s="21" customFormat="1" x14ac:dyDescent="0.3">
      <c r="B54" s="15">
        <v>45</v>
      </c>
      <c r="C54" s="16"/>
      <c r="D54" s="31"/>
      <c r="E54" s="32"/>
      <c r="F54" s="33"/>
      <c r="G54" s="34"/>
    </row>
    <row r="55" spans="2:7" s="21" customFormat="1" x14ac:dyDescent="0.3">
      <c r="B55" s="15">
        <v>46</v>
      </c>
      <c r="C55" s="16"/>
      <c r="D55" s="31"/>
      <c r="E55" s="32"/>
      <c r="F55" s="33"/>
      <c r="G55" s="34"/>
    </row>
    <row r="56" spans="2:7" s="21" customFormat="1" x14ac:dyDescent="0.3">
      <c r="B56" s="15">
        <v>47</v>
      </c>
      <c r="C56" s="16"/>
      <c r="D56" s="31"/>
      <c r="E56" s="32"/>
      <c r="F56" s="33"/>
      <c r="G56" s="34"/>
    </row>
    <row r="57" spans="2:7" s="21" customFormat="1" x14ac:dyDescent="0.3">
      <c r="B57" s="15">
        <v>48</v>
      </c>
      <c r="C57" s="16"/>
      <c r="D57" s="17"/>
      <c r="E57" s="18"/>
      <c r="F57" s="33"/>
      <c r="G57" s="34"/>
    </row>
    <row r="58" spans="2:7" s="21" customFormat="1" x14ac:dyDescent="0.3">
      <c r="B58" s="15">
        <v>49</v>
      </c>
      <c r="C58" s="16"/>
      <c r="D58" s="17"/>
      <c r="E58" s="18"/>
      <c r="F58" s="33"/>
      <c r="G58" s="34"/>
    </row>
    <row r="59" spans="2:7" s="21" customFormat="1" x14ac:dyDescent="0.3">
      <c r="B59" s="15">
        <v>50</v>
      </c>
      <c r="C59" s="16"/>
      <c r="D59" s="17"/>
      <c r="E59" s="18"/>
      <c r="F59" s="33"/>
      <c r="G59" s="34"/>
    </row>
    <row r="60" spans="2:7" s="21" customFormat="1" x14ac:dyDescent="0.3">
      <c r="B60" s="15">
        <v>51</v>
      </c>
      <c r="C60" s="16"/>
      <c r="D60" s="31"/>
      <c r="E60" s="32"/>
      <c r="F60" s="33"/>
      <c r="G60" s="34"/>
    </row>
    <row r="61" spans="2:7" s="21" customFormat="1" x14ac:dyDescent="0.3">
      <c r="B61" s="15">
        <v>52</v>
      </c>
      <c r="C61" s="16"/>
      <c r="D61" s="31"/>
      <c r="E61" s="32"/>
      <c r="F61" s="33"/>
      <c r="G61" s="34"/>
    </row>
    <row r="62" spans="2:7" s="21" customFormat="1" x14ac:dyDescent="0.3">
      <c r="B62" s="15">
        <v>53</v>
      </c>
      <c r="C62" s="16"/>
      <c r="D62" s="31"/>
      <c r="E62" s="32"/>
      <c r="F62" s="33"/>
      <c r="G62" s="34"/>
    </row>
    <row r="63" spans="2:7" s="21" customFormat="1" x14ac:dyDescent="0.3">
      <c r="B63" s="15">
        <v>54</v>
      </c>
      <c r="C63" s="16"/>
      <c r="D63" s="31"/>
      <c r="E63" s="32"/>
      <c r="F63" s="33"/>
      <c r="G63" s="34"/>
    </row>
    <row r="64" spans="2:7" s="21" customFormat="1" x14ac:dyDescent="0.3">
      <c r="B64" s="15">
        <v>55</v>
      </c>
      <c r="C64" s="16"/>
      <c r="D64" s="31"/>
      <c r="E64" s="32"/>
      <c r="F64" s="33"/>
      <c r="G64" s="34"/>
    </row>
    <row r="65" spans="2:7" s="21" customFormat="1" x14ac:dyDescent="0.3">
      <c r="B65" s="15">
        <v>56</v>
      </c>
      <c r="C65" s="16"/>
      <c r="D65" s="31"/>
      <c r="E65" s="32"/>
      <c r="F65" s="33"/>
      <c r="G65" s="34"/>
    </row>
    <row r="66" spans="2:7" s="21" customFormat="1" x14ac:dyDescent="0.3">
      <c r="B66" s="15">
        <v>57</v>
      </c>
      <c r="C66" s="16"/>
      <c r="D66" s="31"/>
      <c r="E66" s="32"/>
      <c r="F66" s="19"/>
      <c r="G66" s="20"/>
    </row>
    <row r="67" spans="2:7" s="21" customFormat="1" x14ac:dyDescent="0.3">
      <c r="B67" s="15">
        <v>58</v>
      </c>
      <c r="C67" s="16"/>
      <c r="D67" s="17"/>
      <c r="E67" s="32"/>
      <c r="F67" s="19"/>
      <c r="G67" s="20"/>
    </row>
    <row r="68" spans="2:7" s="21" customFormat="1" x14ac:dyDescent="0.3">
      <c r="B68" s="15"/>
      <c r="C68" s="16"/>
      <c r="D68" s="17"/>
      <c r="E68" s="18"/>
      <c r="F68" s="19"/>
      <c r="G68" s="20"/>
    </row>
    <row r="69" spans="2:7" ht="13.8" thickBot="1" x14ac:dyDescent="0.3">
      <c r="B69" s="6"/>
      <c r="C69" s="7"/>
      <c r="D69" s="8"/>
      <c r="E69" s="9"/>
      <c r="F69" s="9"/>
      <c r="G69" s="10"/>
    </row>
    <row r="71" spans="2:7" ht="15" customHeight="1" x14ac:dyDescent="0.25">
      <c r="G71" s="26"/>
    </row>
    <row r="72" spans="2:7" s="13" customFormat="1" ht="15" customHeight="1" x14ac:dyDescent="0.3">
      <c r="B72" s="114" t="s">
        <v>14</v>
      </c>
      <c r="C72" s="114"/>
      <c r="D72" s="114"/>
      <c r="E72" s="114"/>
      <c r="F72" s="114"/>
      <c r="G72" s="30"/>
    </row>
    <row r="73" spans="2:7" s="13" customFormat="1" x14ac:dyDescent="0.3">
      <c r="B73" s="14"/>
      <c r="C73" s="14"/>
      <c r="D73" s="14"/>
      <c r="E73" s="14"/>
      <c r="F73" s="14"/>
      <c r="G73" s="14"/>
    </row>
    <row r="74" spans="2:7" s="13" customFormat="1" x14ac:dyDescent="0.3">
      <c r="B74" s="14"/>
      <c r="C74" s="14"/>
      <c r="D74" s="14"/>
      <c r="E74" s="14"/>
      <c r="F74" s="14"/>
      <c r="G74" s="14"/>
    </row>
    <row r="76" spans="2:7" ht="15" customHeight="1" x14ac:dyDescent="0.25">
      <c r="B76" s="107"/>
      <c r="C76" s="108"/>
      <c r="D76" s="107"/>
      <c r="E76" s="108"/>
      <c r="G76" s="27"/>
    </row>
  </sheetData>
  <mergeCells count="11">
    <mergeCell ref="C2:D2"/>
    <mergeCell ref="E2:F2"/>
    <mergeCell ref="C3:D3"/>
    <mergeCell ref="E3:F3"/>
    <mergeCell ref="B6:G6"/>
    <mergeCell ref="B5:G5"/>
    <mergeCell ref="B72:C72"/>
    <mergeCell ref="D72:F72"/>
    <mergeCell ref="B76:C76"/>
    <mergeCell ref="D76:E76"/>
    <mergeCell ref="B7:G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8"/>
  <sheetViews>
    <sheetView showGridLines="0" topLeftCell="B2" workbookViewId="0">
      <selection activeCell="B21" sqref="A21:XFD21"/>
    </sheetView>
  </sheetViews>
  <sheetFormatPr defaultRowHeight="14.4" x14ac:dyDescent="0.3"/>
  <cols>
    <col min="1" max="1" width="12.33203125" customWidth="1"/>
    <col min="2" max="2" width="25.5546875" customWidth="1"/>
    <col min="3" max="3" width="8" style="39" customWidth="1"/>
    <col min="4" max="4" width="12.5546875" customWidth="1"/>
    <col min="5" max="7" width="16.6640625" customWidth="1"/>
    <col min="8" max="12" width="7.77734375" hidden="1" customWidth="1"/>
    <col min="13" max="13" width="3.21875" customWidth="1"/>
    <col min="14" max="14" width="18" customWidth="1"/>
    <col min="15" max="15" width="13.109375" bestFit="1" customWidth="1"/>
    <col min="16" max="16" width="14.33203125" bestFit="1" customWidth="1"/>
    <col min="17" max="17" width="22.109375" bestFit="1" customWidth="1"/>
    <col min="18" max="18" width="10.21875" bestFit="1" customWidth="1"/>
    <col min="19" max="19" width="14.5546875" customWidth="1"/>
  </cols>
  <sheetData>
    <row r="1" spans="1:20" ht="34.799999999999997" customHeight="1" x14ac:dyDescent="0.3">
      <c r="A1" s="121" t="s">
        <v>76</v>
      </c>
      <c r="B1" s="121"/>
      <c r="C1" s="121"/>
      <c r="D1" s="121"/>
      <c r="E1" s="121"/>
    </row>
    <row r="2" spans="1:20" x14ac:dyDescent="0.3">
      <c r="A2" s="60" t="s">
        <v>27</v>
      </c>
      <c r="B2" s="60" t="s">
        <v>28</v>
      </c>
      <c r="C2" s="60" t="s">
        <v>29</v>
      </c>
      <c r="D2" s="60" t="s">
        <v>30</v>
      </c>
      <c r="E2" s="60" t="s">
        <v>31</v>
      </c>
      <c r="F2" s="60" t="s">
        <v>113</v>
      </c>
      <c r="G2" s="60" t="s">
        <v>114</v>
      </c>
      <c r="H2" s="60"/>
      <c r="I2" s="60"/>
      <c r="J2" s="60"/>
      <c r="K2" s="60"/>
      <c r="L2" s="60"/>
      <c r="M2" s="60"/>
      <c r="N2" s="60" t="s">
        <v>93</v>
      </c>
      <c r="O2" s="60" t="s">
        <v>90</v>
      </c>
      <c r="P2" s="60" t="s">
        <v>91</v>
      </c>
      <c r="Q2" s="60" t="s">
        <v>92</v>
      </c>
      <c r="R2" s="60" t="s">
        <v>32</v>
      </c>
      <c r="S2" s="60" t="s">
        <v>110</v>
      </c>
    </row>
    <row r="3" spans="1:20" x14ac:dyDescent="0.3">
      <c r="A3" s="58" t="s">
        <v>85</v>
      </c>
      <c r="B3" s="61" t="s">
        <v>89</v>
      </c>
      <c r="C3" s="59">
        <f>ROUND((N3*10+O3*20+P3*15+Q3*15+R3*10+S3*90)/100,1)</f>
        <v>5.5</v>
      </c>
      <c r="D3" s="61">
        <v>1901040083</v>
      </c>
      <c r="E3" s="61">
        <v>1901040195</v>
      </c>
      <c r="F3" s="61">
        <v>1901040047</v>
      </c>
      <c r="G3" s="61">
        <v>1901040211</v>
      </c>
      <c r="K3" s="36"/>
      <c r="L3" s="35"/>
      <c r="N3" s="75">
        <v>0</v>
      </c>
      <c r="O3" s="76">
        <v>4</v>
      </c>
      <c r="P3" s="76">
        <v>3</v>
      </c>
      <c r="Q3" s="76">
        <v>3</v>
      </c>
      <c r="R3" s="77">
        <v>2</v>
      </c>
      <c r="S3" s="83">
        <v>4</v>
      </c>
      <c r="T3" t="s">
        <v>112</v>
      </c>
    </row>
    <row r="4" spans="1:20" x14ac:dyDescent="0.3">
      <c r="A4" s="58" t="s">
        <v>86</v>
      </c>
      <c r="B4" s="61" t="s">
        <v>89</v>
      </c>
      <c r="C4" s="59">
        <f>ROUND((N4*10+O4*20+P4*15+Q4*15+R4*10+S4*90)/100,1)</f>
        <v>5.4</v>
      </c>
      <c r="D4" s="61">
        <v>2001140019</v>
      </c>
      <c r="E4" s="61"/>
      <c r="F4" s="61"/>
      <c r="G4" s="61"/>
      <c r="K4" s="36"/>
      <c r="L4" s="35"/>
      <c r="N4" s="78">
        <v>6</v>
      </c>
      <c r="O4" s="39">
        <v>6</v>
      </c>
      <c r="P4" s="39">
        <v>0</v>
      </c>
      <c r="Q4" s="39">
        <v>0</v>
      </c>
      <c r="R4" s="79">
        <v>9</v>
      </c>
      <c r="S4" s="84">
        <v>3</v>
      </c>
    </row>
    <row r="5" spans="1:20" x14ac:dyDescent="0.3">
      <c r="A5" s="58" t="s">
        <v>87</v>
      </c>
      <c r="B5" s="61" t="s">
        <v>349</v>
      </c>
      <c r="C5" s="59">
        <f>ROUND((N5*10+O5*20+P5*15+Q5*15+R5*10+S5*45)/100,1)</f>
        <v>7.2</v>
      </c>
      <c r="D5" s="61">
        <v>2101040052</v>
      </c>
      <c r="E5" s="61">
        <v>2101040038</v>
      </c>
      <c r="F5" s="61">
        <v>2001040084</v>
      </c>
      <c r="G5" s="61">
        <v>1801040213</v>
      </c>
      <c r="K5" s="36"/>
      <c r="L5" s="35"/>
      <c r="N5" s="78">
        <v>7</v>
      </c>
      <c r="O5" s="39">
        <v>7.5</v>
      </c>
      <c r="P5" s="39">
        <v>9</v>
      </c>
      <c r="Q5" s="39">
        <v>7</v>
      </c>
      <c r="R5" s="79">
        <v>8</v>
      </c>
      <c r="S5" s="84">
        <v>4</v>
      </c>
      <c r="T5" t="s">
        <v>111</v>
      </c>
    </row>
    <row r="6" spans="1:20" x14ac:dyDescent="0.3">
      <c r="A6" s="58" t="s">
        <v>88</v>
      </c>
      <c r="B6" s="61" t="s">
        <v>349</v>
      </c>
      <c r="C6" s="59">
        <f>ROUND((N6*10+O6*20+P6*15+Q6*15+R6*10+S6*45)/100,1)</f>
        <v>8.3000000000000007</v>
      </c>
      <c r="D6" s="61">
        <v>1901040208</v>
      </c>
      <c r="E6" s="61">
        <v>1801040020</v>
      </c>
      <c r="F6" s="61">
        <v>1901040032</v>
      </c>
      <c r="G6" s="61">
        <v>1801040155</v>
      </c>
      <c r="K6" s="36"/>
      <c r="L6" s="35"/>
      <c r="N6" s="78">
        <v>7</v>
      </c>
      <c r="O6" s="39">
        <v>7</v>
      </c>
      <c r="P6" s="39">
        <v>7</v>
      </c>
      <c r="Q6" s="39">
        <v>7</v>
      </c>
      <c r="R6" s="79">
        <v>9</v>
      </c>
      <c r="S6" s="84">
        <v>7</v>
      </c>
    </row>
    <row r="7" spans="1:20" x14ac:dyDescent="0.3">
      <c r="A7" s="58" t="s">
        <v>94</v>
      </c>
      <c r="B7" s="61" t="s">
        <v>355</v>
      </c>
      <c r="C7" s="59">
        <f t="shared" ref="C7:C20" si="0">ROUND((N7*10+O7*20+P7*15+Q7*15+R7*10+S7*30)/100,1)</f>
        <v>5.8</v>
      </c>
      <c r="D7" s="61">
        <v>2001040056</v>
      </c>
      <c r="E7" s="61">
        <v>2001040120</v>
      </c>
      <c r="F7" s="61">
        <v>2001040126</v>
      </c>
      <c r="G7" s="61">
        <v>1901040085</v>
      </c>
      <c r="K7" s="36"/>
      <c r="L7" s="35"/>
      <c r="N7" s="78">
        <v>5</v>
      </c>
      <c r="O7" s="39">
        <v>5</v>
      </c>
      <c r="P7" s="39">
        <v>6</v>
      </c>
      <c r="Q7" s="39">
        <v>7</v>
      </c>
      <c r="R7" s="79">
        <v>8</v>
      </c>
      <c r="S7" s="84">
        <v>5</v>
      </c>
    </row>
    <row r="8" spans="1:20" x14ac:dyDescent="0.3">
      <c r="A8" s="58" t="s">
        <v>95</v>
      </c>
      <c r="B8" s="61" t="s">
        <v>355</v>
      </c>
      <c r="C8" s="59">
        <f t="shared" si="0"/>
        <v>5.4</v>
      </c>
      <c r="D8" s="61">
        <v>2001040170</v>
      </c>
      <c r="E8" s="61">
        <v>1901040174</v>
      </c>
      <c r="F8" s="61">
        <v>1901040136</v>
      </c>
      <c r="G8" s="61">
        <v>2001040049</v>
      </c>
      <c r="K8" s="36"/>
      <c r="L8" s="35"/>
      <c r="N8" s="78">
        <v>6</v>
      </c>
      <c r="O8" s="39">
        <v>5</v>
      </c>
      <c r="P8" s="39">
        <v>5</v>
      </c>
      <c r="Q8" s="39">
        <v>5</v>
      </c>
      <c r="R8" s="79">
        <v>8</v>
      </c>
      <c r="S8" s="84">
        <v>5</v>
      </c>
    </row>
    <row r="9" spans="1:20" x14ac:dyDescent="0.3">
      <c r="A9" s="58" t="s">
        <v>96</v>
      </c>
      <c r="B9" s="61" t="s">
        <v>356</v>
      </c>
      <c r="C9" s="59">
        <f t="shared" si="0"/>
        <v>6.6</v>
      </c>
      <c r="D9" s="61">
        <v>2101040039</v>
      </c>
      <c r="E9" s="61">
        <v>2101040127</v>
      </c>
      <c r="F9" s="61">
        <v>2101040066</v>
      </c>
      <c r="G9" s="61">
        <v>2101040001</v>
      </c>
      <c r="K9" s="36"/>
      <c r="L9" s="35"/>
      <c r="N9" s="78">
        <v>8</v>
      </c>
      <c r="O9" s="39">
        <v>7</v>
      </c>
      <c r="P9" s="39">
        <v>7</v>
      </c>
      <c r="Q9" s="39">
        <v>7</v>
      </c>
      <c r="R9" s="79">
        <v>9</v>
      </c>
      <c r="S9" s="84">
        <v>4.5</v>
      </c>
    </row>
    <row r="10" spans="1:20" x14ac:dyDescent="0.3">
      <c r="A10" s="58" t="s">
        <v>97</v>
      </c>
      <c r="B10" s="61" t="s">
        <v>356</v>
      </c>
      <c r="C10" s="59">
        <f t="shared" si="0"/>
        <v>5.9</v>
      </c>
      <c r="D10" s="61">
        <v>2001040083</v>
      </c>
      <c r="E10" s="61">
        <v>2001040135</v>
      </c>
      <c r="F10" s="61">
        <v>2001040203</v>
      </c>
      <c r="G10" s="61">
        <v>2001040096</v>
      </c>
      <c r="K10" s="36"/>
      <c r="L10" s="35"/>
      <c r="N10" s="78">
        <v>7</v>
      </c>
      <c r="O10" s="39">
        <v>7</v>
      </c>
      <c r="P10" s="39">
        <v>6</v>
      </c>
      <c r="Q10" s="39">
        <v>6</v>
      </c>
      <c r="R10" s="79">
        <v>8</v>
      </c>
      <c r="S10" s="84">
        <v>4</v>
      </c>
    </row>
    <row r="11" spans="1:20" x14ac:dyDescent="0.3">
      <c r="A11" s="58" t="s">
        <v>98</v>
      </c>
      <c r="B11" s="61" t="s">
        <v>357</v>
      </c>
      <c r="C11" s="59">
        <f t="shared" si="0"/>
        <v>5.9</v>
      </c>
      <c r="D11" s="61">
        <v>2001040132</v>
      </c>
      <c r="E11" s="61">
        <v>1901040039</v>
      </c>
      <c r="F11" s="61">
        <v>2001040101</v>
      </c>
      <c r="G11" s="61">
        <v>1901040018</v>
      </c>
      <c r="K11" s="36"/>
      <c r="L11" s="35"/>
      <c r="N11" s="78">
        <v>5</v>
      </c>
      <c r="O11" s="39">
        <v>7</v>
      </c>
      <c r="P11" s="39">
        <v>7</v>
      </c>
      <c r="Q11" s="39">
        <v>6</v>
      </c>
      <c r="R11" s="79">
        <v>8</v>
      </c>
      <c r="S11" s="84">
        <v>4</v>
      </c>
    </row>
    <row r="12" spans="1:20" x14ac:dyDescent="0.3">
      <c r="A12" s="58" t="s">
        <v>99</v>
      </c>
      <c r="B12" s="61" t="s">
        <v>357</v>
      </c>
      <c r="C12" s="59">
        <f t="shared" si="0"/>
        <v>5.9</v>
      </c>
      <c r="D12" s="61">
        <v>2001040188</v>
      </c>
      <c r="E12" s="61">
        <v>2001040113</v>
      </c>
      <c r="F12" s="61">
        <v>2001040230</v>
      </c>
      <c r="G12" s="61">
        <v>1901040140</v>
      </c>
      <c r="K12" s="36"/>
      <c r="L12" s="35"/>
      <c r="N12" s="78">
        <v>7</v>
      </c>
      <c r="O12" s="39">
        <v>7.5</v>
      </c>
      <c r="P12" s="39">
        <v>6</v>
      </c>
      <c r="Q12" s="39">
        <v>7</v>
      </c>
      <c r="R12" s="79">
        <v>8</v>
      </c>
      <c r="S12" s="84">
        <v>3</v>
      </c>
    </row>
    <row r="13" spans="1:20" x14ac:dyDescent="0.3">
      <c r="A13" s="58" t="s">
        <v>100</v>
      </c>
      <c r="B13" s="61" t="s">
        <v>358</v>
      </c>
      <c r="C13" s="59">
        <f t="shared" si="0"/>
        <v>5.8</v>
      </c>
      <c r="D13" s="61">
        <v>2001040095</v>
      </c>
      <c r="E13" s="61">
        <v>2001040106</v>
      </c>
      <c r="F13" s="61">
        <v>2001040077</v>
      </c>
      <c r="G13" s="61">
        <v>2001040212</v>
      </c>
      <c r="K13" s="36"/>
      <c r="L13" s="35"/>
      <c r="N13" s="78">
        <v>7</v>
      </c>
      <c r="O13" s="39">
        <v>7</v>
      </c>
      <c r="P13" s="39">
        <v>4</v>
      </c>
      <c r="Q13" s="39">
        <v>7</v>
      </c>
      <c r="R13" s="79">
        <v>8</v>
      </c>
      <c r="S13" s="84">
        <v>4</v>
      </c>
    </row>
    <row r="14" spans="1:20" x14ac:dyDescent="0.3">
      <c r="A14" s="58" t="s">
        <v>101</v>
      </c>
      <c r="B14" s="61" t="s">
        <v>358</v>
      </c>
      <c r="C14" s="59">
        <f t="shared" si="0"/>
        <v>5.8</v>
      </c>
      <c r="D14" s="61">
        <v>2001040204</v>
      </c>
      <c r="E14" s="61">
        <v>2001040207</v>
      </c>
      <c r="F14" s="61">
        <v>2001040028</v>
      </c>
      <c r="G14" s="61">
        <v>2001040141</v>
      </c>
      <c r="K14" s="36"/>
      <c r="L14" s="35"/>
      <c r="N14" s="78">
        <v>6</v>
      </c>
      <c r="O14" s="39">
        <v>7</v>
      </c>
      <c r="P14" s="39">
        <v>6</v>
      </c>
      <c r="Q14" s="39">
        <v>6</v>
      </c>
      <c r="R14" s="79">
        <v>8</v>
      </c>
      <c r="S14" s="84">
        <v>4</v>
      </c>
    </row>
    <row r="15" spans="1:20" x14ac:dyDescent="0.3">
      <c r="A15" s="58" t="s">
        <v>102</v>
      </c>
      <c r="B15" s="61" t="s">
        <v>361</v>
      </c>
      <c r="C15" s="59">
        <f t="shared" si="0"/>
        <v>5.3</v>
      </c>
      <c r="D15" s="61">
        <v>2001040110</v>
      </c>
      <c r="E15" s="61">
        <v>2001040075</v>
      </c>
      <c r="F15" s="61">
        <v>2001040213</v>
      </c>
      <c r="G15" s="61">
        <v>2001040076</v>
      </c>
      <c r="K15" s="36"/>
      <c r="L15" s="35"/>
      <c r="N15" s="78">
        <v>5</v>
      </c>
      <c r="O15" s="39">
        <v>5</v>
      </c>
      <c r="P15" s="39">
        <v>6</v>
      </c>
      <c r="Q15" s="39">
        <v>6</v>
      </c>
      <c r="R15" s="79">
        <v>8</v>
      </c>
      <c r="S15" s="84">
        <v>4</v>
      </c>
    </row>
    <row r="16" spans="1:20" x14ac:dyDescent="0.3">
      <c r="A16" s="58" t="s">
        <v>103</v>
      </c>
      <c r="B16" s="61" t="s">
        <v>361</v>
      </c>
      <c r="C16" s="59">
        <f t="shared" si="0"/>
        <v>5.0999999999999996</v>
      </c>
      <c r="D16" s="61">
        <v>2001040061</v>
      </c>
      <c r="E16" s="61">
        <v>2001040031</v>
      </c>
      <c r="F16" s="61">
        <v>2001040162</v>
      </c>
      <c r="G16" s="61">
        <v>2001040016</v>
      </c>
      <c r="N16" s="78">
        <v>6</v>
      </c>
      <c r="O16" s="39">
        <v>7</v>
      </c>
      <c r="P16" s="39">
        <v>4</v>
      </c>
      <c r="Q16" s="39">
        <v>3</v>
      </c>
      <c r="R16" s="79">
        <v>8</v>
      </c>
      <c r="S16" s="84">
        <v>4</v>
      </c>
    </row>
    <row r="17" spans="1:19" x14ac:dyDescent="0.3">
      <c r="A17" s="58" t="s">
        <v>104</v>
      </c>
      <c r="B17" s="61" t="s">
        <v>362</v>
      </c>
      <c r="C17" s="59">
        <f t="shared" si="0"/>
        <v>4.3</v>
      </c>
      <c r="D17" s="61">
        <v>2001040145</v>
      </c>
      <c r="E17" s="61">
        <v>2001040042</v>
      </c>
      <c r="F17" s="61">
        <v>2001040130</v>
      </c>
      <c r="G17" s="61">
        <v>2001040146</v>
      </c>
      <c r="N17" s="78">
        <v>8</v>
      </c>
      <c r="O17" s="39">
        <v>5</v>
      </c>
      <c r="P17" s="39">
        <v>0</v>
      </c>
      <c r="Q17" s="39">
        <v>3</v>
      </c>
      <c r="R17" s="79">
        <v>8</v>
      </c>
      <c r="S17" s="84">
        <v>4</v>
      </c>
    </row>
    <row r="18" spans="1:19" x14ac:dyDescent="0.3">
      <c r="A18" s="58" t="s">
        <v>105</v>
      </c>
      <c r="B18" s="61" t="s">
        <v>362</v>
      </c>
      <c r="C18" s="59">
        <f t="shared" si="0"/>
        <v>4.3</v>
      </c>
      <c r="D18" s="61">
        <v>2001040065</v>
      </c>
      <c r="E18" s="61">
        <v>2001040174</v>
      </c>
      <c r="F18" s="61">
        <v>2001040071</v>
      </c>
      <c r="G18" s="61">
        <v>2001040025</v>
      </c>
      <c r="N18" s="78">
        <v>8</v>
      </c>
      <c r="O18" s="39">
        <v>5</v>
      </c>
      <c r="P18" s="39">
        <v>0</v>
      </c>
      <c r="Q18" s="39">
        <v>3</v>
      </c>
      <c r="R18" s="79">
        <v>8</v>
      </c>
      <c r="S18" s="84">
        <v>4</v>
      </c>
    </row>
    <row r="19" spans="1:19" x14ac:dyDescent="0.3">
      <c r="A19" s="101" t="s">
        <v>106</v>
      </c>
      <c r="B19" s="61" t="s">
        <v>363</v>
      </c>
      <c r="C19" s="59">
        <f t="shared" si="0"/>
        <v>0</v>
      </c>
      <c r="D19" s="61">
        <v>1901040113</v>
      </c>
      <c r="E19" s="61">
        <v>1901040099</v>
      </c>
      <c r="F19" s="61">
        <v>2001040102</v>
      </c>
      <c r="G19" s="61"/>
      <c r="N19" s="78">
        <v>0</v>
      </c>
      <c r="O19" s="39">
        <v>0</v>
      </c>
      <c r="P19" s="39">
        <v>0</v>
      </c>
      <c r="Q19" s="39">
        <v>0</v>
      </c>
      <c r="R19" s="79">
        <v>0</v>
      </c>
      <c r="S19" s="84">
        <v>0</v>
      </c>
    </row>
    <row r="20" spans="1:19" x14ac:dyDescent="0.3">
      <c r="A20" s="101" t="s">
        <v>107</v>
      </c>
      <c r="B20" s="61" t="s">
        <v>363</v>
      </c>
      <c r="C20" s="59">
        <f t="shared" si="0"/>
        <v>2.8</v>
      </c>
      <c r="D20" s="61">
        <v>2001040004</v>
      </c>
      <c r="E20" s="61">
        <v>2001040012</v>
      </c>
      <c r="F20" s="61">
        <v>2001040176</v>
      </c>
      <c r="G20" s="61">
        <v>2001040137</v>
      </c>
      <c r="N20" s="78">
        <v>5</v>
      </c>
      <c r="O20" s="39">
        <v>3</v>
      </c>
      <c r="P20" s="39">
        <v>0</v>
      </c>
      <c r="Q20" s="39">
        <v>6</v>
      </c>
      <c r="R20" s="79">
        <v>8</v>
      </c>
      <c r="S20" s="84">
        <v>0</v>
      </c>
    </row>
    <row r="21" spans="1:19" x14ac:dyDescent="0.3">
      <c r="A21" s="101" t="s">
        <v>108</v>
      </c>
      <c r="B21" s="61" t="s">
        <v>364</v>
      </c>
      <c r="C21" s="59">
        <f t="shared" ref="C21" si="1">ROUND((N21*10+O21*20+P21*15+Q21*15+R21*10+S21*30)/100,1)</f>
        <v>8</v>
      </c>
      <c r="D21" s="61">
        <v>2001040125</v>
      </c>
      <c r="E21" s="61">
        <v>2001040005</v>
      </c>
      <c r="F21" s="61">
        <v>2001040169</v>
      </c>
      <c r="G21" s="61">
        <v>2001040160</v>
      </c>
      <c r="N21" s="78">
        <v>7</v>
      </c>
      <c r="O21" s="39">
        <v>9</v>
      </c>
      <c r="P21" s="39">
        <v>9</v>
      </c>
      <c r="Q21" s="39">
        <v>8</v>
      </c>
      <c r="R21" s="79">
        <v>8</v>
      </c>
      <c r="S21" s="84">
        <v>7</v>
      </c>
    </row>
    <row r="22" spans="1:19" x14ac:dyDescent="0.3">
      <c r="A22" s="101" t="s">
        <v>109</v>
      </c>
      <c r="B22" s="61" t="s">
        <v>364</v>
      </c>
      <c r="C22" s="59">
        <f>ROUND((N22*10+O22*20+P22*15+Q22*15+R22*10+S22*30)/100,1)-0.5</f>
        <v>3.4</v>
      </c>
      <c r="D22" s="61">
        <v>2001040045</v>
      </c>
      <c r="E22" s="61">
        <v>2001040054</v>
      </c>
      <c r="F22" s="61">
        <v>2001040032</v>
      </c>
      <c r="G22" s="61">
        <v>1807010249</v>
      </c>
      <c r="N22" s="78">
        <v>5</v>
      </c>
      <c r="O22" s="39">
        <v>4</v>
      </c>
      <c r="P22" s="39">
        <v>2</v>
      </c>
      <c r="Q22" s="39">
        <v>6</v>
      </c>
      <c r="R22" s="79">
        <v>8</v>
      </c>
      <c r="S22" s="84">
        <v>2</v>
      </c>
    </row>
    <row r="23" spans="1:19" x14ac:dyDescent="0.3">
      <c r="A23" s="101" t="s">
        <v>350</v>
      </c>
      <c r="B23" s="61" t="s">
        <v>365</v>
      </c>
      <c r="C23" s="59">
        <f t="shared" ref="C23:C28" si="2">ROUND((N23*10+O23*20+P23*15+Q23*15+R23*10+S23*30)/100,1)</f>
        <v>4.5</v>
      </c>
      <c r="D23" s="61">
        <v>2001040089</v>
      </c>
      <c r="E23" s="61">
        <v>2001040093</v>
      </c>
      <c r="F23" s="61">
        <v>2001040081</v>
      </c>
      <c r="G23" s="61">
        <v>2001040073</v>
      </c>
      <c r="N23" s="78">
        <v>4</v>
      </c>
      <c r="O23" s="39">
        <v>5</v>
      </c>
      <c r="P23" s="39">
        <v>1</v>
      </c>
      <c r="Q23" s="39">
        <v>8</v>
      </c>
      <c r="R23" s="79">
        <v>8</v>
      </c>
      <c r="S23" s="84">
        <v>3</v>
      </c>
    </row>
    <row r="24" spans="1:19" x14ac:dyDescent="0.3">
      <c r="A24" s="101" t="s">
        <v>351</v>
      </c>
      <c r="B24" s="61" t="s">
        <v>365</v>
      </c>
      <c r="C24" s="59">
        <f t="shared" si="2"/>
        <v>3.2</v>
      </c>
      <c r="D24" s="61">
        <v>2001040037</v>
      </c>
      <c r="E24" s="61">
        <v>2001040088</v>
      </c>
      <c r="F24" s="61">
        <v>2001040064</v>
      </c>
      <c r="G24" s="61">
        <v>2001040029</v>
      </c>
      <c r="N24" s="78">
        <v>7</v>
      </c>
      <c r="O24" s="39">
        <v>4</v>
      </c>
      <c r="P24" s="39">
        <v>0</v>
      </c>
      <c r="Q24" s="39">
        <v>0</v>
      </c>
      <c r="R24" s="79">
        <v>8</v>
      </c>
      <c r="S24" s="84">
        <v>3</v>
      </c>
    </row>
    <row r="25" spans="1:19" x14ac:dyDescent="0.3">
      <c r="A25" s="101" t="s">
        <v>352</v>
      </c>
      <c r="B25" s="61" t="s">
        <v>366</v>
      </c>
      <c r="C25" s="59">
        <f t="shared" si="2"/>
        <v>6.7</v>
      </c>
      <c r="D25" s="61">
        <v>2001040227</v>
      </c>
      <c r="E25" s="61">
        <v>2001040226</v>
      </c>
      <c r="F25" s="61">
        <v>2001040043</v>
      </c>
      <c r="G25" s="61">
        <v>2001040178</v>
      </c>
      <c r="N25" s="78">
        <v>8</v>
      </c>
      <c r="O25" s="39">
        <v>7</v>
      </c>
      <c r="P25" s="39">
        <v>6</v>
      </c>
      <c r="Q25" s="39">
        <v>7</v>
      </c>
      <c r="R25" s="79">
        <v>7</v>
      </c>
      <c r="S25" s="84">
        <v>6</v>
      </c>
    </row>
    <row r="26" spans="1:19" x14ac:dyDescent="0.3">
      <c r="A26" s="101" t="s">
        <v>353</v>
      </c>
      <c r="B26" s="61" t="s">
        <v>366</v>
      </c>
      <c r="C26" s="59">
        <f t="shared" si="2"/>
        <v>4.5999999999999996</v>
      </c>
      <c r="D26" s="61">
        <v>1801040166</v>
      </c>
      <c r="E26" s="61">
        <v>1801040148</v>
      </c>
      <c r="F26" s="61">
        <v>1801040210</v>
      </c>
      <c r="G26" s="61">
        <v>1701040017</v>
      </c>
      <c r="N26" s="78">
        <v>5</v>
      </c>
      <c r="O26" s="39">
        <v>3</v>
      </c>
      <c r="P26" s="39">
        <v>6</v>
      </c>
      <c r="Q26" s="39">
        <v>7</v>
      </c>
      <c r="R26" s="79">
        <v>6</v>
      </c>
      <c r="S26" s="84">
        <v>3</v>
      </c>
    </row>
    <row r="27" spans="1:19" x14ac:dyDescent="0.3">
      <c r="A27" s="58" t="s">
        <v>359</v>
      </c>
      <c r="B27" s="61" t="s">
        <v>367</v>
      </c>
      <c r="C27" s="59">
        <f t="shared" si="2"/>
        <v>8.9</v>
      </c>
      <c r="D27" s="61"/>
      <c r="E27" s="61"/>
      <c r="F27" s="61">
        <v>2001040144</v>
      </c>
      <c r="G27" s="61"/>
      <c r="N27" s="78">
        <v>9</v>
      </c>
      <c r="O27" s="39">
        <v>9</v>
      </c>
      <c r="P27" s="39">
        <v>9</v>
      </c>
      <c r="Q27" s="39">
        <v>8</v>
      </c>
      <c r="R27" s="79">
        <v>9</v>
      </c>
      <c r="S27" s="84">
        <v>9</v>
      </c>
    </row>
    <row r="28" spans="1:19" x14ac:dyDescent="0.3">
      <c r="A28" s="58" t="s">
        <v>360</v>
      </c>
      <c r="B28" s="61"/>
      <c r="C28" s="59">
        <f t="shared" si="2"/>
        <v>0</v>
      </c>
      <c r="D28" s="61" t="s">
        <v>354</v>
      </c>
      <c r="E28" s="61"/>
      <c r="F28" s="61"/>
      <c r="G28" s="61"/>
      <c r="N28" s="80"/>
      <c r="O28" s="81"/>
      <c r="P28" s="81"/>
      <c r="Q28" s="81"/>
      <c r="R28" s="82"/>
      <c r="S28" s="98"/>
    </row>
  </sheetData>
  <mergeCells count="1">
    <mergeCell ref="A1:E1"/>
  </mergeCells>
  <phoneticPr fontId="11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771ddf-7eb1-4879-b454-7c58046d103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9D7876B3F2734985A9181E9EA09F2E" ma:contentTypeVersion="16" ma:contentTypeDescription="Create a new document." ma:contentTypeScope="" ma:versionID="7bb2242bdb878b424a26c6af553c8dc5">
  <xsd:schema xmlns:xsd="http://www.w3.org/2001/XMLSchema" xmlns:xs="http://www.w3.org/2001/XMLSchema" xmlns:p="http://schemas.microsoft.com/office/2006/metadata/properties" xmlns:ns3="c8771ddf-7eb1-4879-b454-7c58046d1038" xmlns:ns4="28aee996-1dd2-496e-bad9-e8cd480d8d20" targetNamespace="http://schemas.microsoft.com/office/2006/metadata/properties" ma:root="true" ma:fieldsID="d35e54087552fb41b77f50cffc70a9a9" ns3:_="" ns4:_="">
    <xsd:import namespace="c8771ddf-7eb1-4879-b454-7c58046d1038"/>
    <xsd:import namespace="28aee996-1dd2-496e-bad9-e8cd480d8d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71ddf-7eb1-4879-b454-7c58046d1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ee996-1dd2-496e-bad9-e8cd480d8d2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4E860F-DCB9-4302-A7FC-52BBCF90BBD3}">
  <ds:schemaRefs>
    <ds:schemaRef ds:uri="c8771ddf-7eb1-4879-b454-7c58046d1038"/>
    <ds:schemaRef ds:uri="http://purl.org/dc/elements/1.1/"/>
    <ds:schemaRef ds:uri="28aee996-1dd2-496e-bad9-e8cd480d8d20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B40BD7F-0ED4-42D0-946D-DEE289F5ED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110589-AD6F-46CD-9565-A93CF8F20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71ddf-7eb1-4879-b454-7c58046d1038"/>
    <ds:schemaRef ds:uri="28aee996-1dd2-496e-bad9-e8cd480d8d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Gradebook</vt:lpstr>
      <vt:lpstr>Internal</vt:lpstr>
      <vt:lpstr>FinalPrj</vt:lpstr>
      <vt:lpstr>Diemdanh</vt:lpstr>
      <vt:lpstr>Chuky</vt:lpstr>
      <vt:lpstr>Seminar</vt:lpstr>
      <vt:lpstr>Gradebook!Print_Area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Turn me On</dc:creator>
  <cp:keywords/>
  <dc:description/>
  <cp:lastModifiedBy>Trinh Bao Ngoc</cp:lastModifiedBy>
  <cp:revision/>
  <dcterms:created xsi:type="dcterms:W3CDTF">2018-06-05T09:55:17Z</dcterms:created>
  <dcterms:modified xsi:type="dcterms:W3CDTF">2024-05-05T17:48:16Z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0x0101008A9D7876B3F2734985A9181E9EA09F2E</vt:lpwstr>
  </property>
</Properties>
</file>