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Нужное\ТКМ\"/>
    </mc:Choice>
  </mc:AlternateContent>
  <xr:revisionPtr revIDLastSave="0" documentId="13_ncr:1_{077D276E-4A8F-4505-85EF-48E3B4207445}" xr6:coauthVersionLast="45" xr6:coauthVersionMax="45" xr10:uidLastSave="{00000000-0000-0000-0000-000000000000}"/>
  <bookViews>
    <workbookView xWindow="-120" yWindow="-120" windowWidth="20730" windowHeight="11160" xr2:uid="{6449D69F-2536-42A5-B489-ABEBF652BB92}"/>
  </bookViews>
  <sheets>
    <sheet name="Задача 2.1" sheetId="6" r:id="rId1"/>
    <sheet name="Задача 2.2" sheetId="7" r:id="rId2"/>
    <sheet name="Задача 3.1" sheetId="1" r:id="rId3"/>
    <sheet name="Задача 3.2" sheetId="3" r:id="rId4"/>
    <sheet name="Задача 4.1" sheetId="4" r:id="rId5"/>
    <sheet name="Задача 4.2" sheetId="5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5" i="7" l="1"/>
  <c r="G14" i="7"/>
  <c r="G4" i="7"/>
  <c r="G5" i="7"/>
  <c r="G6" i="7"/>
  <c r="G7" i="7"/>
  <c r="G8" i="7"/>
  <c r="G9" i="7"/>
  <c r="G10" i="7"/>
  <c r="G11" i="7"/>
  <c r="G12" i="7"/>
  <c r="G3" i="7"/>
  <c r="D13" i="6"/>
  <c r="I6" i="6" s="1"/>
  <c r="C13" i="6"/>
  <c r="H4" i="6" s="1"/>
  <c r="I3" i="6" l="1"/>
  <c r="I9" i="6"/>
  <c r="I5" i="6"/>
  <c r="G3" i="6"/>
  <c r="G8" i="6"/>
  <c r="G4" i="6"/>
  <c r="H11" i="6"/>
  <c r="H7" i="6"/>
  <c r="G11" i="6"/>
  <c r="G7" i="6"/>
  <c r="G12" i="6"/>
  <c r="H10" i="6"/>
  <c r="H6" i="6"/>
  <c r="I12" i="6"/>
  <c r="I8" i="6"/>
  <c r="I4" i="6"/>
  <c r="G10" i="6"/>
  <c r="G6" i="6"/>
  <c r="H3" i="6"/>
  <c r="H9" i="6"/>
  <c r="H5" i="6"/>
  <c r="I11" i="6"/>
  <c r="I7" i="6"/>
  <c r="G9" i="6"/>
  <c r="G5" i="6"/>
  <c r="H12" i="6"/>
  <c r="H8" i="6"/>
  <c r="I10" i="6"/>
  <c r="D12" i="5"/>
  <c r="I4" i="5" s="1"/>
  <c r="C12" i="5"/>
  <c r="H3" i="5" s="1"/>
  <c r="K17" i="4"/>
  <c r="H17" i="4"/>
  <c r="I17" i="4"/>
  <c r="G17" i="4"/>
  <c r="D17" i="4"/>
  <c r="I5" i="4" s="1"/>
  <c r="C17" i="4"/>
  <c r="H4" i="4" s="1"/>
  <c r="N9" i="3"/>
  <c r="N7" i="3"/>
  <c r="N8" i="3"/>
  <c r="C8" i="3"/>
  <c r="C7" i="3"/>
  <c r="M8" i="3"/>
  <c r="M9" i="3"/>
  <c r="M7" i="3"/>
  <c r="F9" i="3"/>
  <c r="D9" i="3"/>
  <c r="E9" i="3"/>
  <c r="G9" i="3"/>
  <c r="H9" i="3"/>
  <c r="I9" i="3"/>
  <c r="J9" i="3"/>
  <c r="K9" i="3"/>
  <c r="L9" i="3"/>
  <c r="C9" i="3"/>
  <c r="D8" i="3"/>
  <c r="E8" i="3"/>
  <c r="F8" i="3"/>
  <c r="G8" i="3"/>
  <c r="H8" i="3"/>
  <c r="I8" i="3"/>
  <c r="J8" i="3"/>
  <c r="K8" i="3"/>
  <c r="L8" i="3"/>
  <c r="D7" i="3"/>
  <c r="E7" i="3"/>
  <c r="F7" i="3"/>
  <c r="G7" i="3"/>
  <c r="H7" i="3"/>
  <c r="I7" i="3"/>
  <c r="J7" i="3"/>
  <c r="K7" i="3"/>
  <c r="L7" i="3"/>
  <c r="D7" i="1"/>
  <c r="E7" i="1"/>
  <c r="F7" i="1"/>
  <c r="G7" i="1"/>
  <c r="H7" i="1"/>
  <c r="I7" i="1"/>
  <c r="J7" i="1"/>
  <c r="K7" i="1"/>
  <c r="L7" i="1"/>
  <c r="C7" i="1"/>
  <c r="D9" i="1"/>
  <c r="E9" i="1"/>
  <c r="F9" i="1"/>
  <c r="G9" i="1"/>
  <c r="H9" i="1"/>
  <c r="I9" i="1"/>
  <c r="J9" i="1"/>
  <c r="K9" i="1"/>
  <c r="L9" i="1"/>
  <c r="D8" i="1"/>
  <c r="E8" i="1"/>
  <c r="F8" i="1"/>
  <c r="G8" i="1"/>
  <c r="H8" i="1"/>
  <c r="I8" i="1"/>
  <c r="J8" i="1"/>
  <c r="K8" i="1"/>
  <c r="L8" i="1"/>
  <c r="C9" i="1"/>
  <c r="C8" i="1"/>
  <c r="M9" i="1"/>
  <c r="M7" i="1"/>
  <c r="M11" i="1" s="1"/>
  <c r="M4" i="1"/>
  <c r="M3" i="1"/>
  <c r="H13" i="6" l="1"/>
  <c r="I13" i="6"/>
  <c r="G13" i="6"/>
  <c r="E16" i="6" s="1"/>
  <c r="I3" i="5"/>
  <c r="G10" i="5"/>
  <c r="G6" i="5"/>
  <c r="H10" i="5"/>
  <c r="H8" i="5"/>
  <c r="H6" i="5"/>
  <c r="H4" i="5"/>
  <c r="G9" i="5"/>
  <c r="G5" i="5"/>
  <c r="I11" i="5"/>
  <c r="I9" i="5"/>
  <c r="I7" i="5"/>
  <c r="I5" i="5"/>
  <c r="G3" i="5"/>
  <c r="G8" i="5"/>
  <c r="G4" i="5"/>
  <c r="H11" i="5"/>
  <c r="H9" i="5"/>
  <c r="H7" i="5"/>
  <c r="H5" i="5"/>
  <c r="G11" i="5"/>
  <c r="G7" i="5"/>
  <c r="I10" i="5"/>
  <c r="I8" i="5"/>
  <c r="I6" i="5"/>
  <c r="G10" i="4"/>
  <c r="I3" i="4"/>
  <c r="H15" i="4"/>
  <c r="H13" i="4"/>
  <c r="H11" i="4"/>
  <c r="H9" i="4"/>
  <c r="H7" i="4"/>
  <c r="H5" i="4"/>
  <c r="H3" i="4"/>
  <c r="I11" i="4"/>
  <c r="I7" i="4"/>
  <c r="G6" i="4"/>
  <c r="G13" i="4"/>
  <c r="G9" i="4"/>
  <c r="G5" i="4"/>
  <c r="I16" i="4"/>
  <c r="I14" i="4"/>
  <c r="I12" i="4"/>
  <c r="I10" i="4"/>
  <c r="I8" i="4"/>
  <c r="I6" i="4"/>
  <c r="I4" i="4"/>
  <c r="G15" i="4"/>
  <c r="G11" i="4"/>
  <c r="G7" i="4"/>
  <c r="I15" i="4"/>
  <c r="I13" i="4"/>
  <c r="I9" i="4"/>
  <c r="G14" i="4"/>
  <c r="G3" i="4"/>
  <c r="G16" i="4"/>
  <c r="G12" i="4"/>
  <c r="G8" i="4"/>
  <c r="G4" i="4"/>
  <c r="H16" i="4"/>
  <c r="H14" i="4"/>
  <c r="H12" i="4"/>
  <c r="H10" i="4"/>
  <c r="H8" i="4"/>
  <c r="H6" i="4"/>
  <c r="M8" i="1"/>
  <c r="H12" i="5" l="1"/>
  <c r="I12" i="5"/>
  <c r="G12" i="5"/>
  <c r="E15" i="5" s="1"/>
</calcChain>
</file>

<file path=xl/sharedStrings.xml><?xml version="1.0" encoding="utf-8"?>
<sst xmlns="http://schemas.openxmlformats.org/spreadsheetml/2006/main" count="77" uniqueCount="54">
  <si>
    <t>Номера испытуемых</t>
  </si>
  <si>
    <t>Стаж (мес)</t>
  </si>
  <si>
    <t>Время решения (мин)</t>
  </si>
  <si>
    <t>Среднее</t>
  </si>
  <si>
    <t>Суммы</t>
  </si>
  <si>
    <t>Результат</t>
  </si>
  <si>
    <t>(xi - xs) (yi - ys)</t>
  </si>
  <si>
    <t>(xi - xs) ^ 2</t>
  </si>
  <si>
    <t>(yi - ys) ^ 2</t>
  </si>
  <si>
    <t>r(xy)</t>
  </si>
  <si>
    <t>r(крит)</t>
  </si>
  <si>
    <t>xi</t>
  </si>
  <si>
    <t>yi</t>
  </si>
  <si>
    <t>zi</t>
  </si>
  <si>
    <t>r(xz)</t>
  </si>
  <si>
    <t>r(yz)</t>
  </si>
  <si>
    <t>Зависимости</t>
  </si>
  <si>
    <t>t</t>
  </si>
  <si>
    <t>tкр = 1.86</t>
  </si>
  <si>
    <t>Ответ: оценки арбитров x и z наиболее согласуются</t>
  </si>
  <si>
    <t>&lt;</t>
  </si>
  <si>
    <t>&gt;</t>
  </si>
  <si>
    <t>Данные по IQ</t>
  </si>
  <si>
    <t>№ п/п</t>
  </si>
  <si>
    <t>Данные по агрессивности</t>
  </si>
  <si>
    <t>(xi - xs) * (yi - ys)</t>
  </si>
  <si>
    <t>Сумма</t>
  </si>
  <si>
    <t>Число посетителей в сутки</t>
  </si>
  <si>
    <t>Усредненная позиция сайта в поисковой системе</t>
  </si>
  <si>
    <t>Ответ: зависимость времени решения от стажа является статистически значимой при 5 %‐ном уровне значимости.</t>
  </si>
  <si>
    <t>Ответ: зависимость IQ от агрессивности школьников не является статистически значимой при 5 %‐ном уровне значимости.</t>
  </si>
  <si>
    <t>Ответ: зависимость позиции сайта от числа посетителей не является статистически значимой при 5%‐ном уровне значимости.</t>
  </si>
  <si>
    <t>№</t>
  </si>
  <si>
    <t>X</t>
  </si>
  <si>
    <t>Y</t>
  </si>
  <si>
    <t>Ответ: связи между временем решения не существует</t>
  </si>
  <si>
    <t>Профессии</t>
  </si>
  <si>
    <t>Оценка преподавателя</t>
  </si>
  <si>
    <t>Оценка студента</t>
  </si>
  <si>
    <t>профессор</t>
  </si>
  <si>
    <t>врач</t>
  </si>
  <si>
    <t>учитель школы</t>
  </si>
  <si>
    <t>директор магазина</t>
  </si>
  <si>
    <t>бухгалтер</t>
  </si>
  <si>
    <t>банкир</t>
  </si>
  <si>
    <t>водитель</t>
  </si>
  <si>
    <t>журналист</t>
  </si>
  <si>
    <t>ди-джей</t>
  </si>
  <si>
    <t>программист</t>
  </si>
  <si>
    <t>Зависимость</t>
  </si>
  <si>
    <t xml:space="preserve">r = </t>
  </si>
  <si>
    <t xml:space="preserve">t = </t>
  </si>
  <si>
    <t xml:space="preserve">t крит = </t>
  </si>
  <si>
    <t>Ответ: связь между мнениями преподавателя и студента является статистически значимой при 5%-ном уровне значимости.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</si>
</sst>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wrapText="1"/>
    </xf>
    <xf numFmtId="0" fontId="0" fillId="0" borderId="3" xfId="0" applyBorder="1"/>
    <xf numFmtId="0" fontId="2" fillId="3" borderId="1" xfId="0" applyFont="1" applyFill="1" applyBorder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2" xfId="0" applyBorder="1"/>
    <xf numFmtId="0" fontId="0" fillId="0" borderId="4" xfId="0" applyBorder="1"/>
    <xf numFmtId="0" fontId="0" fillId="2" borderId="11" xfId="0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2" xfId="0" applyBorder="1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vertical="center" wrapText="1"/>
    </xf>
    <xf numFmtId="0" fontId="2" fillId="3" borderId="2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1" fillId="2" borderId="5" xfId="0" applyFont="1" applyFill="1" applyBorder="1" applyAlignment="1">
      <alignment horizontal="center" wrapText="1"/>
    </xf>
    <xf numFmtId="0" fontId="1" fillId="2" borderId="6" xfId="0" applyFont="1" applyFill="1" applyBorder="1" applyAlignment="1">
      <alignment horizontal="center" wrapText="1"/>
    </xf>
    <xf numFmtId="0" fontId="1" fillId="2" borderId="7" xfId="0" applyFont="1" applyFill="1" applyBorder="1" applyAlignment="1">
      <alignment horizontal="center" wrapText="1"/>
    </xf>
    <xf numFmtId="0" fontId="1" fillId="2" borderId="8" xfId="0" applyFont="1" applyFill="1" applyBorder="1" applyAlignment="1">
      <alignment horizontal="center" wrapText="1"/>
    </xf>
    <xf numFmtId="0" fontId="1" fillId="2" borderId="9" xfId="0" applyFont="1" applyFill="1" applyBorder="1" applyAlignment="1">
      <alignment horizontal="center" wrapText="1"/>
    </xf>
    <xf numFmtId="0" fontId="1" fillId="2" borderId="10" xfId="0" applyFont="1" applyFill="1" applyBorder="1" applyAlignment="1">
      <alignment horizontal="center" wrapText="1"/>
    </xf>
    <xf numFmtId="0" fontId="0" fillId="3" borderId="4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 wrapText="1"/>
    </xf>
    <xf numFmtId="0" fontId="1" fillId="3" borderId="6" xfId="0" applyFont="1" applyFill="1" applyBorder="1" applyAlignment="1">
      <alignment horizontal="center" wrapText="1"/>
    </xf>
    <xf numFmtId="0" fontId="1" fillId="3" borderId="7" xfId="0" applyFont="1" applyFill="1" applyBorder="1" applyAlignment="1">
      <alignment horizontal="center" wrapText="1"/>
    </xf>
    <xf numFmtId="0" fontId="1" fillId="3" borderId="8" xfId="0" applyFont="1" applyFill="1" applyBorder="1" applyAlignment="1">
      <alignment horizontal="center" wrapText="1"/>
    </xf>
    <xf numFmtId="0" fontId="1" fillId="3" borderId="9" xfId="0" applyFont="1" applyFill="1" applyBorder="1" applyAlignment="1">
      <alignment horizontal="center" wrapText="1"/>
    </xf>
    <xf numFmtId="0" fontId="1" fillId="3" borderId="10" xfId="0" applyFont="1" applyFill="1" applyBorder="1" applyAlignment="1">
      <alignment horizontal="center" wrapText="1"/>
    </xf>
    <xf numFmtId="0" fontId="1" fillId="3" borderId="2" xfId="0" applyFont="1" applyFill="1" applyBorder="1" applyAlignment="1">
      <alignment horizontal="center" wrapText="1"/>
    </xf>
    <xf numFmtId="0" fontId="1" fillId="3" borderId="3" xfId="0" applyFont="1" applyFill="1" applyBorder="1" applyAlignment="1">
      <alignment horizontal="center" wrapText="1"/>
    </xf>
    <xf numFmtId="0" fontId="1" fillId="3" borderId="4" xfId="0" applyFont="1" applyFill="1" applyBorder="1" applyAlignment="1">
      <alignment horizontal="center" wrapText="1"/>
    </xf>
    <xf numFmtId="0" fontId="0" fillId="0" borderId="11" xfId="0" applyBorder="1"/>
    <xf numFmtId="0" fontId="0" fillId="0" borderId="1" xfId="0" applyBorder="1"/>
    <xf numFmtId="0" fontId="0" fillId="0" borderId="1" xfId="0" applyFill="1" applyBorder="1"/>
    <xf numFmtId="0" fontId="0" fillId="2" borderId="1" xfId="0" applyFill="1" applyBorder="1" applyAlignment="1">
      <alignment horizontal="right"/>
    </xf>
    <xf numFmtId="0" fontId="1" fillId="2" borderId="1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'Задача 2.1'!$C$3:$C$12</c:f>
              <c:numCache>
                <c:formatCode>General</c:formatCode>
                <c:ptCount val="10"/>
                <c:pt idx="0">
                  <c:v>19</c:v>
                </c:pt>
                <c:pt idx="1">
                  <c:v>32</c:v>
                </c:pt>
                <c:pt idx="2">
                  <c:v>33</c:v>
                </c:pt>
                <c:pt idx="3">
                  <c:v>44</c:v>
                </c:pt>
                <c:pt idx="4">
                  <c:v>28</c:v>
                </c:pt>
                <c:pt idx="5">
                  <c:v>35</c:v>
                </c:pt>
                <c:pt idx="6">
                  <c:v>39</c:v>
                </c:pt>
                <c:pt idx="7">
                  <c:v>39</c:v>
                </c:pt>
                <c:pt idx="8">
                  <c:v>44</c:v>
                </c:pt>
                <c:pt idx="9">
                  <c:v>44</c:v>
                </c:pt>
              </c:numCache>
            </c:numRef>
          </c:xVal>
          <c:yVal>
            <c:numRef>
              <c:f>'Задача 2.1'!$D$3:$D$12</c:f>
              <c:numCache>
                <c:formatCode>General</c:formatCode>
                <c:ptCount val="10"/>
                <c:pt idx="0">
                  <c:v>17</c:v>
                </c:pt>
                <c:pt idx="1">
                  <c:v>7</c:v>
                </c:pt>
                <c:pt idx="2">
                  <c:v>17</c:v>
                </c:pt>
                <c:pt idx="3">
                  <c:v>28</c:v>
                </c:pt>
                <c:pt idx="4">
                  <c:v>27</c:v>
                </c:pt>
                <c:pt idx="5">
                  <c:v>31</c:v>
                </c:pt>
                <c:pt idx="6">
                  <c:v>20</c:v>
                </c:pt>
                <c:pt idx="7">
                  <c:v>17</c:v>
                </c:pt>
                <c:pt idx="8">
                  <c:v>35</c:v>
                </c:pt>
                <c:pt idx="9">
                  <c:v>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65-48BF-96C4-FF2976D8C0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659888"/>
        <c:axId val="464660872"/>
      </c:scatterChart>
      <c:valAx>
        <c:axId val="464659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4660872"/>
        <c:crosses val="autoZero"/>
        <c:crossBetween val="midCat"/>
      </c:valAx>
      <c:valAx>
        <c:axId val="464660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4659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'Задача 2.2'!$C$3:$C$12</c:f>
              <c:numCache>
                <c:formatCode>General</c:formatCode>
                <c:ptCount val="10"/>
                <c:pt idx="0">
                  <c:v>3</c:v>
                </c:pt>
                <c:pt idx="1">
                  <c:v>1</c:v>
                </c:pt>
                <c:pt idx="2">
                  <c:v>4</c:v>
                </c:pt>
                <c:pt idx="3">
                  <c:v>2</c:v>
                </c:pt>
                <c:pt idx="4">
                  <c:v>8</c:v>
                </c:pt>
                <c:pt idx="5">
                  <c:v>6</c:v>
                </c:pt>
                <c:pt idx="6">
                  <c:v>9</c:v>
                </c:pt>
                <c:pt idx="7">
                  <c:v>5</c:v>
                </c:pt>
                <c:pt idx="8">
                  <c:v>10</c:v>
                </c:pt>
                <c:pt idx="9">
                  <c:v>7</c:v>
                </c:pt>
              </c:numCache>
            </c:numRef>
          </c:xVal>
          <c:yVal>
            <c:numRef>
              <c:f>'Задача 2.2'!$D$3:$D$12</c:f>
              <c:numCache>
                <c:formatCode>General</c:formatCode>
                <c:ptCount val="10"/>
                <c:pt idx="0">
                  <c:v>2</c:v>
                </c:pt>
                <c:pt idx="1">
                  <c:v>1</c:v>
                </c:pt>
                <c:pt idx="2">
                  <c:v>7</c:v>
                </c:pt>
                <c:pt idx="3">
                  <c:v>4</c:v>
                </c:pt>
                <c:pt idx="4">
                  <c:v>5</c:v>
                </c:pt>
                <c:pt idx="5">
                  <c:v>3</c:v>
                </c:pt>
                <c:pt idx="6">
                  <c:v>9</c:v>
                </c:pt>
                <c:pt idx="7">
                  <c:v>8</c:v>
                </c:pt>
                <c:pt idx="8">
                  <c:v>10</c:v>
                </c:pt>
                <c:pt idx="9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21-455F-B5DB-87050E8FA9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938624"/>
        <c:axId val="472938952"/>
      </c:scatterChart>
      <c:valAx>
        <c:axId val="472938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2938952"/>
        <c:crosses val="autoZero"/>
        <c:crossBetween val="midCat"/>
      </c:valAx>
      <c:valAx>
        <c:axId val="472938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2938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'Задача 3.1'!$C$3:$L$3</c:f>
              <c:numCache>
                <c:formatCode>General</c:formatCode>
                <c:ptCount val="10"/>
                <c:pt idx="0">
                  <c:v>32</c:v>
                </c:pt>
                <c:pt idx="1">
                  <c:v>15</c:v>
                </c:pt>
                <c:pt idx="2">
                  <c:v>16</c:v>
                </c:pt>
                <c:pt idx="3">
                  <c:v>18</c:v>
                </c:pt>
                <c:pt idx="4">
                  <c:v>20</c:v>
                </c:pt>
                <c:pt idx="5">
                  <c:v>28</c:v>
                </c:pt>
                <c:pt idx="6">
                  <c:v>21</c:v>
                </c:pt>
                <c:pt idx="7">
                  <c:v>29</c:v>
                </c:pt>
                <c:pt idx="8">
                  <c:v>23</c:v>
                </c:pt>
                <c:pt idx="9">
                  <c:v>17</c:v>
                </c:pt>
              </c:numCache>
            </c:numRef>
          </c:xVal>
          <c:yVal>
            <c:numRef>
              <c:f>'Задача 3.1'!$C$4:$L$4</c:f>
              <c:numCache>
                <c:formatCode>General</c:formatCode>
                <c:ptCount val="10"/>
                <c:pt idx="0">
                  <c:v>12</c:v>
                </c:pt>
                <c:pt idx="1">
                  <c:v>24</c:v>
                </c:pt>
                <c:pt idx="2">
                  <c:v>23</c:v>
                </c:pt>
                <c:pt idx="3">
                  <c:v>21</c:v>
                </c:pt>
                <c:pt idx="4">
                  <c:v>20</c:v>
                </c:pt>
                <c:pt idx="5">
                  <c:v>9</c:v>
                </c:pt>
                <c:pt idx="6">
                  <c:v>11</c:v>
                </c:pt>
                <c:pt idx="7">
                  <c:v>10</c:v>
                </c:pt>
                <c:pt idx="8">
                  <c:v>15</c:v>
                </c:pt>
                <c:pt idx="9">
                  <c:v>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E6-4CD7-9E12-4A555B18C8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945184"/>
        <c:axId val="472942560"/>
      </c:scatterChart>
      <c:valAx>
        <c:axId val="472945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2942560"/>
        <c:crosses val="autoZero"/>
        <c:crossBetween val="midCat"/>
      </c:valAx>
      <c:valAx>
        <c:axId val="47294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2945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r(xy)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'Задача 3.2'!$C$2:$L$2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'Задача 3.2'!$C$3:$L$3</c:f>
              <c:numCache>
                <c:formatCode>General</c:formatCode>
                <c:ptCount val="10"/>
                <c:pt idx="0">
                  <c:v>3</c:v>
                </c:pt>
                <c:pt idx="1">
                  <c:v>10</c:v>
                </c:pt>
                <c:pt idx="2">
                  <c:v>7</c:v>
                </c:pt>
                <c:pt idx="3">
                  <c:v>2</c:v>
                </c:pt>
                <c:pt idx="4">
                  <c:v>8</c:v>
                </c:pt>
                <c:pt idx="5">
                  <c:v>5</c:v>
                </c:pt>
                <c:pt idx="6">
                  <c:v>6</c:v>
                </c:pt>
                <c:pt idx="7">
                  <c:v>9</c:v>
                </c:pt>
                <c:pt idx="8">
                  <c:v>1</c:v>
                </c:pt>
                <c:pt idx="9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12-430B-B980-AD69D2D426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3136440"/>
        <c:axId val="473137752"/>
      </c:scatterChart>
      <c:valAx>
        <c:axId val="473136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3137752"/>
        <c:crosses val="autoZero"/>
        <c:crossBetween val="midCat"/>
      </c:valAx>
      <c:valAx>
        <c:axId val="473137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3136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r(yz)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'Задача 3.2'!$C$3:$L$3</c:f>
              <c:numCache>
                <c:formatCode>General</c:formatCode>
                <c:ptCount val="10"/>
                <c:pt idx="0">
                  <c:v>3</c:v>
                </c:pt>
                <c:pt idx="1">
                  <c:v>10</c:v>
                </c:pt>
                <c:pt idx="2">
                  <c:v>7</c:v>
                </c:pt>
                <c:pt idx="3">
                  <c:v>2</c:v>
                </c:pt>
                <c:pt idx="4">
                  <c:v>8</c:v>
                </c:pt>
                <c:pt idx="5">
                  <c:v>5</c:v>
                </c:pt>
                <c:pt idx="6">
                  <c:v>6</c:v>
                </c:pt>
                <c:pt idx="7">
                  <c:v>9</c:v>
                </c:pt>
                <c:pt idx="8">
                  <c:v>1</c:v>
                </c:pt>
                <c:pt idx="9">
                  <c:v>4</c:v>
                </c:pt>
              </c:numCache>
            </c:numRef>
          </c:xVal>
          <c:yVal>
            <c:numRef>
              <c:f>'Задача 3.2'!$C$4:$L$4</c:f>
              <c:numCache>
                <c:formatCode>General</c:formatCode>
                <c:ptCount val="10"/>
                <c:pt idx="0">
                  <c:v>6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  <c:pt idx="4">
                  <c:v>9</c:v>
                </c:pt>
                <c:pt idx="5">
                  <c:v>4</c:v>
                </c:pt>
                <c:pt idx="6">
                  <c:v>5</c:v>
                </c:pt>
                <c:pt idx="7">
                  <c:v>7</c:v>
                </c:pt>
                <c:pt idx="8">
                  <c:v>10</c:v>
                </c:pt>
                <c:pt idx="9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8A-4EF4-B504-FB99057184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9785944"/>
        <c:axId val="319787256"/>
      </c:scatterChart>
      <c:valAx>
        <c:axId val="319785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9787256"/>
        <c:crosses val="autoZero"/>
        <c:crossBetween val="midCat"/>
      </c:valAx>
      <c:valAx>
        <c:axId val="319787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9785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r(xz)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'Задача 3.2'!$C$2:$L$2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'Задача 3.2'!$C$4:$L$4</c:f>
              <c:numCache>
                <c:formatCode>General</c:formatCode>
                <c:ptCount val="10"/>
                <c:pt idx="0">
                  <c:v>6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  <c:pt idx="4">
                  <c:v>9</c:v>
                </c:pt>
                <c:pt idx="5">
                  <c:v>4</c:v>
                </c:pt>
                <c:pt idx="6">
                  <c:v>5</c:v>
                </c:pt>
                <c:pt idx="7">
                  <c:v>7</c:v>
                </c:pt>
                <c:pt idx="8">
                  <c:v>10</c:v>
                </c:pt>
                <c:pt idx="9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EF-4F56-BEB2-5FC9F1F83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3146936"/>
        <c:axId val="473147264"/>
      </c:scatterChart>
      <c:valAx>
        <c:axId val="473146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3147264"/>
        <c:crosses val="autoZero"/>
        <c:crossBetween val="midCat"/>
      </c:valAx>
      <c:valAx>
        <c:axId val="47314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3146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'Задача 4.1'!$C$3:$C$16</c:f>
              <c:numCache>
                <c:formatCode>General</c:formatCode>
                <c:ptCount val="14"/>
                <c:pt idx="0">
                  <c:v>24</c:v>
                </c:pt>
                <c:pt idx="1">
                  <c:v>27</c:v>
                </c:pt>
                <c:pt idx="2">
                  <c:v>26</c:v>
                </c:pt>
                <c:pt idx="3">
                  <c:v>21</c:v>
                </c:pt>
                <c:pt idx="4">
                  <c:v>20</c:v>
                </c:pt>
                <c:pt idx="5">
                  <c:v>31</c:v>
                </c:pt>
                <c:pt idx="6">
                  <c:v>26</c:v>
                </c:pt>
                <c:pt idx="7">
                  <c:v>22</c:v>
                </c:pt>
                <c:pt idx="8">
                  <c:v>20</c:v>
                </c:pt>
                <c:pt idx="9">
                  <c:v>18</c:v>
                </c:pt>
                <c:pt idx="10">
                  <c:v>30</c:v>
                </c:pt>
                <c:pt idx="11">
                  <c:v>29</c:v>
                </c:pt>
                <c:pt idx="12">
                  <c:v>24</c:v>
                </c:pt>
                <c:pt idx="13">
                  <c:v>26</c:v>
                </c:pt>
              </c:numCache>
            </c:numRef>
          </c:xVal>
          <c:yVal>
            <c:numRef>
              <c:f>'Задача 4.1'!$D$3:$D$16</c:f>
              <c:numCache>
                <c:formatCode>General</c:formatCode>
                <c:ptCount val="14"/>
                <c:pt idx="0">
                  <c:v>100</c:v>
                </c:pt>
                <c:pt idx="1">
                  <c:v>115</c:v>
                </c:pt>
                <c:pt idx="2">
                  <c:v>117</c:v>
                </c:pt>
                <c:pt idx="3">
                  <c:v>119</c:v>
                </c:pt>
                <c:pt idx="4">
                  <c:v>134</c:v>
                </c:pt>
                <c:pt idx="5">
                  <c:v>94</c:v>
                </c:pt>
                <c:pt idx="6">
                  <c:v>105</c:v>
                </c:pt>
                <c:pt idx="7">
                  <c:v>103</c:v>
                </c:pt>
                <c:pt idx="8">
                  <c:v>111</c:v>
                </c:pt>
                <c:pt idx="9">
                  <c:v>124</c:v>
                </c:pt>
                <c:pt idx="10">
                  <c:v>122</c:v>
                </c:pt>
                <c:pt idx="11">
                  <c:v>109</c:v>
                </c:pt>
                <c:pt idx="12">
                  <c:v>110</c:v>
                </c:pt>
                <c:pt idx="13">
                  <c:v>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85-4B56-A77C-4BDD4926F6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779032"/>
        <c:axId val="515779360"/>
      </c:scatterChart>
      <c:valAx>
        <c:axId val="515779032"/>
        <c:scaling>
          <c:orientation val="minMax"/>
          <c:min val="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5779360"/>
        <c:crosses val="autoZero"/>
        <c:crossBetween val="midCat"/>
      </c:valAx>
      <c:valAx>
        <c:axId val="515779360"/>
        <c:scaling>
          <c:orientation val="minMax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5779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'Задача 4.2'!$C$3:$C$11</c:f>
              <c:numCache>
                <c:formatCode>General</c:formatCode>
                <c:ptCount val="9"/>
                <c:pt idx="0">
                  <c:v>500</c:v>
                </c:pt>
                <c:pt idx="1">
                  <c:v>790</c:v>
                </c:pt>
                <c:pt idx="2">
                  <c:v>870</c:v>
                </c:pt>
                <c:pt idx="3">
                  <c:v>1500</c:v>
                </c:pt>
                <c:pt idx="4">
                  <c:v>2300</c:v>
                </c:pt>
                <c:pt idx="5">
                  <c:v>5600</c:v>
                </c:pt>
                <c:pt idx="6">
                  <c:v>100</c:v>
                </c:pt>
                <c:pt idx="7">
                  <c:v>20</c:v>
                </c:pt>
                <c:pt idx="8">
                  <c:v>5</c:v>
                </c:pt>
              </c:numCache>
            </c:numRef>
          </c:xVal>
          <c:yVal>
            <c:numRef>
              <c:f>'Задача 4.2'!$D$3:$D$11</c:f>
              <c:numCache>
                <c:formatCode>General</c:formatCode>
                <c:ptCount val="9"/>
                <c:pt idx="0">
                  <c:v>5.4</c:v>
                </c:pt>
                <c:pt idx="1">
                  <c:v>4.2</c:v>
                </c:pt>
                <c:pt idx="2">
                  <c:v>4</c:v>
                </c:pt>
                <c:pt idx="3">
                  <c:v>3.4</c:v>
                </c:pt>
                <c:pt idx="4">
                  <c:v>2.5</c:v>
                </c:pt>
                <c:pt idx="5">
                  <c:v>1</c:v>
                </c:pt>
                <c:pt idx="6">
                  <c:v>6.1</c:v>
                </c:pt>
                <c:pt idx="7">
                  <c:v>8.1999999999999993</c:v>
                </c:pt>
                <c:pt idx="8">
                  <c:v>14.6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06-4E07-912A-F824C5E783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947808"/>
        <c:axId val="472935016"/>
      </c:scatterChart>
      <c:valAx>
        <c:axId val="47294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2935016"/>
        <c:crosses val="autoZero"/>
        <c:crossBetween val="midCat"/>
      </c:valAx>
      <c:valAx>
        <c:axId val="472935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2947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28575</xdr:colOff>
      <xdr:row>1</xdr:row>
      <xdr:rowOff>14287</xdr:rowOff>
    </xdr:from>
    <xdr:to>
      <xdr:col>17</xdr:col>
      <xdr:colOff>333375</xdr:colOff>
      <xdr:row>14</xdr:row>
      <xdr:rowOff>90487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F227F2B4-29F6-4CD4-A185-EA66F17842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1</xdr:row>
      <xdr:rowOff>14287</xdr:rowOff>
    </xdr:from>
    <xdr:to>
      <xdr:col>15</xdr:col>
      <xdr:colOff>314325</xdr:colOff>
      <xdr:row>14</xdr:row>
      <xdr:rowOff>71437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5BBBC58B-E062-4B0E-B1A8-95B36C1BB0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13</xdr:row>
      <xdr:rowOff>23812</xdr:rowOff>
    </xdr:from>
    <xdr:to>
      <xdr:col>9</xdr:col>
      <xdr:colOff>314325</xdr:colOff>
      <xdr:row>27</xdr:row>
      <xdr:rowOff>100012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79D3018A-AF1C-4A07-82D5-61AEB354E3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12</xdr:row>
      <xdr:rowOff>14287</xdr:rowOff>
    </xdr:from>
    <xdr:to>
      <xdr:col>9</xdr:col>
      <xdr:colOff>304800</xdr:colOff>
      <xdr:row>26</xdr:row>
      <xdr:rowOff>90487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1F76DBFA-80DF-49C7-BEAB-58F55440CE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</xdr:colOff>
      <xdr:row>12</xdr:row>
      <xdr:rowOff>4762</xdr:rowOff>
    </xdr:from>
    <xdr:to>
      <xdr:col>17</xdr:col>
      <xdr:colOff>161925</xdr:colOff>
      <xdr:row>26</xdr:row>
      <xdr:rowOff>80962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51D99F06-53B7-4119-AAE6-4573AE4D52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457200</xdr:colOff>
      <xdr:row>28</xdr:row>
      <xdr:rowOff>14287</xdr:rowOff>
    </xdr:from>
    <xdr:to>
      <xdr:col>12</xdr:col>
      <xdr:colOff>762000</xdr:colOff>
      <xdr:row>42</xdr:row>
      <xdr:rowOff>90487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C07D83C1-B3EE-4D5B-AE1D-3818713CA4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</xdr:row>
      <xdr:rowOff>14287</xdr:rowOff>
    </xdr:from>
    <xdr:to>
      <xdr:col>18</xdr:col>
      <xdr:colOff>304800</xdr:colOff>
      <xdr:row>14</xdr:row>
      <xdr:rowOff>100012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09E143E-21C0-4ED0-A56F-802ED1C46C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1</xdr:row>
      <xdr:rowOff>33337</xdr:rowOff>
    </xdr:from>
    <xdr:to>
      <xdr:col>17</xdr:col>
      <xdr:colOff>314325</xdr:colOff>
      <xdr:row>13</xdr:row>
      <xdr:rowOff>119062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E904F969-083D-4EBB-92CF-6B66DACBF1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824DD-F241-4C28-B3E9-1984D0EF73A5}">
  <dimension ref="B2:I18"/>
  <sheetViews>
    <sheetView tabSelected="1" workbookViewId="0"/>
  </sheetViews>
  <sheetFormatPr defaultRowHeight="15" x14ac:dyDescent="0.25"/>
  <cols>
    <col min="3" max="3" width="10.28515625" bestFit="1" customWidth="1"/>
    <col min="8" max="8" width="10.28515625" customWidth="1"/>
    <col min="9" max="9" width="10.7109375" customWidth="1"/>
  </cols>
  <sheetData>
    <row r="2" spans="2:9" ht="30" x14ac:dyDescent="0.25">
      <c r="B2" s="17" t="s">
        <v>32</v>
      </c>
      <c r="C2" s="18" t="s">
        <v>33</v>
      </c>
      <c r="D2" s="18" t="s">
        <v>34</v>
      </c>
      <c r="G2" s="19" t="s">
        <v>25</v>
      </c>
      <c r="H2" s="19" t="s">
        <v>7</v>
      </c>
      <c r="I2" s="19" t="s">
        <v>8</v>
      </c>
    </row>
    <row r="3" spans="2:9" x14ac:dyDescent="0.25">
      <c r="B3" s="16">
        <v>1</v>
      </c>
      <c r="C3" s="16">
        <v>19</v>
      </c>
      <c r="D3" s="16">
        <v>17</v>
      </c>
      <c r="G3" s="16">
        <f>(C3-$C$13)*(D3-$D$13)</f>
        <v>120.24000000000001</v>
      </c>
      <c r="H3" s="16">
        <f>(C3-C$13)^2</f>
        <v>278.8900000000001</v>
      </c>
      <c r="I3" s="16">
        <f>(D3-D$13)^2</f>
        <v>51.839999999999989</v>
      </c>
    </row>
    <row r="4" spans="2:9" x14ac:dyDescent="0.25">
      <c r="B4" s="16">
        <v>2</v>
      </c>
      <c r="C4" s="16">
        <v>32</v>
      </c>
      <c r="D4" s="16">
        <v>7</v>
      </c>
      <c r="G4" s="16">
        <f t="shared" ref="G4:G11" si="0">(C4-$C$13)*(D4-$D$13)</f>
        <v>63.640000000000043</v>
      </c>
      <c r="H4" s="16">
        <f t="shared" ref="H4:H12" si="1">(C4-C$13)^2</f>
        <v>13.690000000000021</v>
      </c>
      <c r="I4" s="16">
        <f t="shared" ref="I4:I12" si="2">(D4-D$13)^2</f>
        <v>295.83999999999997</v>
      </c>
    </row>
    <row r="5" spans="2:9" x14ac:dyDescent="0.25">
      <c r="B5" s="16">
        <v>3</v>
      </c>
      <c r="C5" s="16">
        <v>33</v>
      </c>
      <c r="D5" s="16">
        <v>17</v>
      </c>
      <c r="G5" s="16">
        <f t="shared" si="0"/>
        <v>19.440000000000019</v>
      </c>
      <c r="H5" s="16">
        <f t="shared" si="1"/>
        <v>7.2900000000000151</v>
      </c>
      <c r="I5" s="16">
        <f t="shared" si="2"/>
        <v>51.839999999999989</v>
      </c>
    </row>
    <row r="6" spans="2:9" x14ac:dyDescent="0.25">
      <c r="B6" s="16">
        <v>4</v>
      </c>
      <c r="C6" s="16">
        <v>44</v>
      </c>
      <c r="D6" s="16">
        <v>28</v>
      </c>
      <c r="G6" s="16">
        <f t="shared" si="0"/>
        <v>31.539999999999996</v>
      </c>
      <c r="H6" s="16">
        <f t="shared" si="1"/>
        <v>68.889999999999958</v>
      </c>
      <c r="I6" s="16">
        <f t="shared" si="2"/>
        <v>14.440000000000005</v>
      </c>
    </row>
    <row r="7" spans="2:9" x14ac:dyDescent="0.25">
      <c r="B7" s="16">
        <v>5</v>
      </c>
      <c r="C7" s="16">
        <v>28</v>
      </c>
      <c r="D7" s="16">
        <v>27</v>
      </c>
      <c r="G7" s="16">
        <f t="shared" si="0"/>
        <v>-21.560000000000013</v>
      </c>
      <c r="H7" s="16">
        <f t="shared" si="1"/>
        <v>59.290000000000042</v>
      </c>
      <c r="I7" s="16">
        <f t="shared" si="2"/>
        <v>7.8400000000000043</v>
      </c>
    </row>
    <row r="8" spans="2:9" x14ac:dyDescent="0.25">
      <c r="B8" s="16">
        <v>6</v>
      </c>
      <c r="C8" s="16">
        <v>35</v>
      </c>
      <c r="D8" s="16">
        <v>31</v>
      </c>
      <c r="G8" s="16">
        <f t="shared" si="0"/>
        <v>-4.7600000000000202</v>
      </c>
      <c r="H8" s="16">
        <f t="shared" si="1"/>
        <v>0.49000000000000399</v>
      </c>
      <c r="I8" s="16">
        <f t="shared" si="2"/>
        <v>46.240000000000009</v>
      </c>
    </row>
    <row r="9" spans="2:9" x14ac:dyDescent="0.25">
      <c r="B9" s="16">
        <v>7</v>
      </c>
      <c r="C9" s="16">
        <v>39</v>
      </c>
      <c r="D9" s="16">
        <v>20</v>
      </c>
      <c r="G9" s="16">
        <f t="shared" si="0"/>
        <v>-13.859999999999985</v>
      </c>
      <c r="H9" s="16">
        <f t="shared" si="1"/>
        <v>10.889999999999981</v>
      </c>
      <c r="I9" s="16">
        <f t="shared" si="2"/>
        <v>17.639999999999993</v>
      </c>
    </row>
    <row r="10" spans="2:9" x14ac:dyDescent="0.25">
      <c r="B10" s="16">
        <v>8</v>
      </c>
      <c r="C10" s="16">
        <v>39</v>
      </c>
      <c r="D10" s="16">
        <v>17</v>
      </c>
      <c r="G10" s="16">
        <f t="shared" si="0"/>
        <v>-23.759999999999977</v>
      </c>
      <c r="H10" s="16">
        <f t="shared" si="1"/>
        <v>10.889999999999981</v>
      </c>
      <c r="I10" s="16">
        <f t="shared" si="2"/>
        <v>51.839999999999989</v>
      </c>
    </row>
    <row r="11" spans="2:9" x14ac:dyDescent="0.25">
      <c r="B11" s="16">
        <v>9</v>
      </c>
      <c r="C11" s="16">
        <v>44</v>
      </c>
      <c r="D11" s="16">
        <v>35</v>
      </c>
      <c r="G11" s="16">
        <f t="shared" si="0"/>
        <v>89.639999999999972</v>
      </c>
      <c r="H11" s="16">
        <f t="shared" si="1"/>
        <v>68.889999999999958</v>
      </c>
      <c r="I11" s="16">
        <f t="shared" si="2"/>
        <v>116.64000000000001</v>
      </c>
    </row>
    <row r="12" spans="2:9" x14ac:dyDescent="0.25">
      <c r="B12" s="16">
        <v>10</v>
      </c>
      <c r="C12" s="16">
        <v>44</v>
      </c>
      <c r="D12" s="16">
        <v>43</v>
      </c>
      <c r="G12" s="16">
        <f>(C12-$C$13)*(D12-$D$13)</f>
        <v>156.03999999999996</v>
      </c>
      <c r="H12" s="16">
        <f t="shared" si="1"/>
        <v>68.889999999999958</v>
      </c>
      <c r="I12" s="16">
        <f t="shared" si="2"/>
        <v>353.44000000000005</v>
      </c>
    </row>
    <row r="13" spans="2:9" x14ac:dyDescent="0.25">
      <c r="B13" s="4" t="s">
        <v>3</v>
      </c>
      <c r="C13" s="5">
        <f>SUM(C3:C12)/$B$12</f>
        <v>35.700000000000003</v>
      </c>
      <c r="D13" s="5">
        <f>SUM(D3:D12)/$B$12</f>
        <v>24.2</v>
      </c>
      <c r="F13" s="20" t="s">
        <v>26</v>
      </c>
      <c r="G13" s="5">
        <f>SUM(G3:G12)</f>
        <v>416.6</v>
      </c>
      <c r="H13" s="5">
        <f t="shared" ref="H13:I13" si="3">SUM(H3:H12)</f>
        <v>588.1</v>
      </c>
      <c r="I13" s="5">
        <f t="shared" si="3"/>
        <v>1007.6</v>
      </c>
    </row>
    <row r="15" spans="2:9" ht="15" customHeight="1" x14ac:dyDescent="0.25">
      <c r="E15" s="21" t="s">
        <v>9</v>
      </c>
      <c r="F15" s="10" t="s">
        <v>10</v>
      </c>
    </row>
    <row r="16" spans="2:9" x14ac:dyDescent="0.25">
      <c r="E16" s="7">
        <f>G13/SQRT(H13*I13)</f>
        <v>0.54118979227421904</v>
      </c>
      <c r="F16" s="6">
        <v>0.63</v>
      </c>
    </row>
    <row r="18" spans="2:9" x14ac:dyDescent="0.25">
      <c r="B18" s="37" t="s">
        <v>35</v>
      </c>
      <c r="C18" s="38"/>
      <c r="D18" s="38"/>
      <c r="E18" s="38"/>
      <c r="F18" s="38"/>
      <c r="G18" s="38"/>
      <c r="H18" s="38"/>
      <c r="I18" s="39"/>
    </row>
  </sheetData>
  <mergeCells count="1">
    <mergeCell ref="B18:I1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AD21D4-A4A0-4762-830E-25C4FA718C4A}">
  <dimension ref="B2:G16"/>
  <sheetViews>
    <sheetView workbookViewId="0"/>
  </sheetViews>
  <sheetFormatPr defaultRowHeight="15" x14ac:dyDescent="0.25"/>
  <cols>
    <col min="2" max="2" width="18.5703125" customWidth="1"/>
    <col min="3" max="3" width="15.7109375" customWidth="1"/>
    <col min="4" max="4" width="10.7109375" customWidth="1"/>
    <col min="6" max="6" width="9.85546875" customWidth="1"/>
    <col min="7" max="7" width="12.42578125" customWidth="1"/>
  </cols>
  <sheetData>
    <row r="2" spans="2:7" ht="31.5" customHeight="1" x14ac:dyDescent="0.25">
      <c r="B2" s="17" t="s">
        <v>36</v>
      </c>
      <c r="C2" s="18" t="s">
        <v>37</v>
      </c>
      <c r="D2" s="18" t="s">
        <v>38</v>
      </c>
      <c r="G2" s="18" t="s">
        <v>49</v>
      </c>
    </row>
    <row r="3" spans="2:7" x14ac:dyDescent="0.25">
      <c r="B3" s="16" t="s">
        <v>39</v>
      </c>
      <c r="C3" s="16">
        <v>3</v>
      </c>
      <c r="D3" s="16">
        <v>2</v>
      </c>
      <c r="G3" s="16">
        <f>(C3-D3)^2</f>
        <v>1</v>
      </c>
    </row>
    <row r="4" spans="2:7" x14ac:dyDescent="0.25">
      <c r="B4" s="16" t="s">
        <v>40</v>
      </c>
      <c r="C4" s="16">
        <v>1</v>
      </c>
      <c r="D4" s="16">
        <v>1</v>
      </c>
      <c r="G4" s="16">
        <f>(C4-D4)^2</f>
        <v>0</v>
      </c>
    </row>
    <row r="5" spans="2:7" x14ac:dyDescent="0.25">
      <c r="B5" s="16" t="s">
        <v>41</v>
      </c>
      <c r="C5" s="16">
        <v>4</v>
      </c>
      <c r="D5" s="16">
        <v>7</v>
      </c>
      <c r="G5" s="16">
        <f>(C5-D5)^2</f>
        <v>9</v>
      </c>
    </row>
    <row r="6" spans="2:7" x14ac:dyDescent="0.25">
      <c r="B6" s="16" t="s">
        <v>42</v>
      </c>
      <c r="C6" s="16">
        <v>2</v>
      </c>
      <c r="D6" s="16">
        <v>4</v>
      </c>
      <c r="G6" s="16">
        <f>(C6-D6)^2</f>
        <v>4</v>
      </c>
    </row>
    <row r="7" spans="2:7" x14ac:dyDescent="0.25">
      <c r="B7" s="16" t="s">
        <v>43</v>
      </c>
      <c r="C7" s="16">
        <v>8</v>
      </c>
      <c r="D7" s="16">
        <v>5</v>
      </c>
      <c r="G7" s="16">
        <f>(C7-D7)^2</f>
        <v>9</v>
      </c>
    </row>
    <row r="8" spans="2:7" x14ac:dyDescent="0.25">
      <c r="B8" s="16" t="s">
        <v>44</v>
      </c>
      <c r="C8" s="16">
        <v>6</v>
      </c>
      <c r="D8" s="16">
        <v>3</v>
      </c>
      <c r="G8" s="16">
        <f>(C8-D8)^2</f>
        <v>9</v>
      </c>
    </row>
    <row r="9" spans="2:7" x14ac:dyDescent="0.25">
      <c r="B9" s="16" t="s">
        <v>45</v>
      </c>
      <c r="C9" s="16">
        <v>9</v>
      </c>
      <c r="D9" s="16">
        <v>9</v>
      </c>
      <c r="G9" s="16">
        <f>(C9-D9)^2</f>
        <v>0</v>
      </c>
    </row>
    <row r="10" spans="2:7" x14ac:dyDescent="0.25">
      <c r="B10" s="16" t="s">
        <v>46</v>
      </c>
      <c r="C10" s="16">
        <v>5</v>
      </c>
      <c r="D10" s="16">
        <v>8</v>
      </c>
      <c r="G10" s="16">
        <f>(C10-D10)^2</f>
        <v>9</v>
      </c>
    </row>
    <row r="11" spans="2:7" x14ac:dyDescent="0.25">
      <c r="B11" s="16" t="s">
        <v>47</v>
      </c>
      <c r="C11" s="16">
        <v>10</v>
      </c>
      <c r="D11" s="16">
        <v>10</v>
      </c>
      <c r="G11" s="16">
        <f>(C11-D11)^2</f>
        <v>0</v>
      </c>
    </row>
    <row r="12" spans="2:7" x14ac:dyDescent="0.25">
      <c r="B12" s="40" t="s">
        <v>48</v>
      </c>
      <c r="C12" s="40">
        <v>7</v>
      </c>
      <c r="D12" s="40">
        <v>6</v>
      </c>
      <c r="G12" s="40">
        <f>(C12-D12)^2</f>
        <v>1</v>
      </c>
    </row>
    <row r="14" spans="2:7" x14ac:dyDescent="0.25">
      <c r="B14" s="44" t="s">
        <v>53</v>
      </c>
      <c r="C14" s="44"/>
      <c r="D14" s="44"/>
      <c r="F14" s="43" t="s">
        <v>50</v>
      </c>
      <c r="G14" s="41">
        <f>1-(6*SUM(G3:G12))/(10*(100-1))</f>
        <v>0.74545454545454548</v>
      </c>
    </row>
    <row r="15" spans="2:7" x14ac:dyDescent="0.25">
      <c r="B15" s="44"/>
      <c r="C15" s="44"/>
      <c r="D15" s="44"/>
      <c r="F15" s="43" t="s">
        <v>51</v>
      </c>
      <c r="G15" s="42">
        <f>ABS(G14)*SQRT(8/(1-G14^2))</f>
        <v>3.1632186742228838</v>
      </c>
    </row>
    <row r="16" spans="2:7" x14ac:dyDescent="0.25">
      <c r="B16" s="44"/>
      <c r="C16" s="44"/>
      <c r="D16" s="44"/>
      <c r="F16" s="43" t="s">
        <v>52</v>
      </c>
      <c r="G16" s="42">
        <v>1.86</v>
      </c>
    </row>
  </sheetData>
  <mergeCells count="1">
    <mergeCell ref="B14:D16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79CC6-529B-47DE-AEBD-2B851EA88E64}">
  <dimension ref="B2:M12"/>
  <sheetViews>
    <sheetView workbookViewId="0"/>
  </sheetViews>
  <sheetFormatPr defaultRowHeight="15" x14ac:dyDescent="0.25"/>
  <cols>
    <col min="2" max="2" width="21.7109375" customWidth="1"/>
    <col min="13" max="13" width="12.42578125" customWidth="1"/>
  </cols>
  <sheetData>
    <row r="2" spans="2:13" x14ac:dyDescent="0.25">
      <c r="B2" s="6" t="s">
        <v>0</v>
      </c>
      <c r="C2" s="3">
        <v>1</v>
      </c>
      <c r="D2" s="3">
        <v>2</v>
      </c>
      <c r="E2" s="3">
        <v>3</v>
      </c>
      <c r="F2" s="3">
        <v>4</v>
      </c>
      <c r="G2" s="3">
        <v>5</v>
      </c>
      <c r="H2" s="3">
        <v>6</v>
      </c>
      <c r="I2" s="3">
        <v>7</v>
      </c>
      <c r="J2" s="3">
        <v>8</v>
      </c>
      <c r="K2" s="3">
        <v>9</v>
      </c>
      <c r="L2" s="3">
        <v>10</v>
      </c>
      <c r="M2" s="4" t="s">
        <v>3</v>
      </c>
    </row>
    <row r="3" spans="2:13" x14ac:dyDescent="0.25">
      <c r="B3" s="6" t="s">
        <v>1</v>
      </c>
      <c r="C3" s="3">
        <v>32</v>
      </c>
      <c r="D3" s="3">
        <v>15</v>
      </c>
      <c r="E3" s="3">
        <v>16</v>
      </c>
      <c r="F3" s="3">
        <v>18</v>
      </c>
      <c r="G3" s="3">
        <v>20</v>
      </c>
      <c r="H3" s="3">
        <v>28</v>
      </c>
      <c r="I3" s="3">
        <v>21</v>
      </c>
      <c r="J3" s="3">
        <v>29</v>
      </c>
      <c r="K3" s="3">
        <v>23</v>
      </c>
      <c r="L3" s="3">
        <v>17</v>
      </c>
      <c r="M3" s="6">
        <f>SUM(C3:L3)/$L$2</f>
        <v>21.9</v>
      </c>
    </row>
    <row r="4" spans="2:13" x14ac:dyDescent="0.25">
      <c r="B4" s="6" t="s">
        <v>2</v>
      </c>
      <c r="C4" s="3">
        <v>12</v>
      </c>
      <c r="D4" s="3">
        <v>24</v>
      </c>
      <c r="E4" s="3">
        <v>23</v>
      </c>
      <c r="F4" s="3">
        <v>21</v>
      </c>
      <c r="G4" s="3">
        <v>20</v>
      </c>
      <c r="H4" s="3">
        <v>9</v>
      </c>
      <c r="I4" s="3">
        <v>11</v>
      </c>
      <c r="J4" s="3">
        <v>10</v>
      </c>
      <c r="K4" s="3">
        <v>15</v>
      </c>
      <c r="L4" s="3">
        <v>16</v>
      </c>
      <c r="M4" s="6">
        <f>SUM(C4:L4)/$L$2</f>
        <v>16.100000000000001</v>
      </c>
    </row>
    <row r="5" spans="2:13" x14ac:dyDescent="0.25">
      <c r="B5" s="1"/>
      <c r="M5" s="1"/>
    </row>
    <row r="6" spans="2:13" x14ac:dyDescent="0.25">
      <c r="B6" s="9"/>
      <c r="C6" s="22" t="s">
        <v>4</v>
      </c>
      <c r="D6" s="22"/>
      <c r="E6" s="22"/>
      <c r="F6" s="22"/>
      <c r="G6" s="22"/>
      <c r="H6" s="22"/>
      <c r="I6" s="22"/>
      <c r="J6" s="22"/>
      <c r="K6" s="22"/>
      <c r="L6" s="22"/>
      <c r="M6" s="4" t="s">
        <v>5</v>
      </c>
    </row>
    <row r="7" spans="2:13" x14ac:dyDescent="0.25">
      <c r="B7" s="6" t="s">
        <v>6</v>
      </c>
      <c r="C7" s="3">
        <f>(C3-$M$3)*(C4-$M$4)</f>
        <v>-41.410000000000018</v>
      </c>
      <c r="D7" s="3">
        <f t="shared" ref="D7:L7" si="0">(D3-$M$3)*(D4-$M$4)</f>
        <v>-54.509999999999977</v>
      </c>
      <c r="E7" s="3">
        <f t="shared" si="0"/>
        <v>-40.70999999999998</v>
      </c>
      <c r="F7" s="3">
        <f t="shared" si="0"/>
        <v>-19.109999999999989</v>
      </c>
      <c r="G7" s="3">
        <f t="shared" si="0"/>
        <v>-7.4099999999999921</v>
      </c>
      <c r="H7" s="3">
        <f t="shared" si="0"/>
        <v>-43.310000000000016</v>
      </c>
      <c r="I7" s="3">
        <f t="shared" si="0"/>
        <v>4.5899999999999936</v>
      </c>
      <c r="J7" s="3">
        <f t="shared" si="0"/>
        <v>-43.310000000000016</v>
      </c>
      <c r="K7" s="3">
        <f t="shared" si="0"/>
        <v>-1.2100000000000031</v>
      </c>
      <c r="L7" s="3">
        <f t="shared" si="0"/>
        <v>0.49000000000000682</v>
      </c>
      <c r="M7" s="6">
        <f>SUM(C7:L7)</f>
        <v>-245.9</v>
      </c>
    </row>
    <row r="8" spans="2:13" x14ac:dyDescent="0.25">
      <c r="B8" s="6" t="s">
        <v>7</v>
      </c>
      <c r="C8" s="3">
        <f>(C3-$M3)^2</f>
        <v>102.01000000000003</v>
      </c>
      <c r="D8" s="3">
        <f t="shared" ref="D8:L8" si="1">(D3-$M3)^2</f>
        <v>47.609999999999978</v>
      </c>
      <c r="E8" s="3">
        <f t="shared" si="1"/>
        <v>34.809999999999981</v>
      </c>
      <c r="F8" s="3">
        <f t="shared" si="1"/>
        <v>15.209999999999988</v>
      </c>
      <c r="G8" s="3">
        <f t="shared" si="1"/>
        <v>3.6099999999999945</v>
      </c>
      <c r="H8" s="3">
        <f t="shared" si="1"/>
        <v>37.210000000000015</v>
      </c>
      <c r="I8" s="3">
        <f t="shared" si="1"/>
        <v>0.80999999999999739</v>
      </c>
      <c r="J8" s="3">
        <f t="shared" si="1"/>
        <v>50.410000000000018</v>
      </c>
      <c r="K8" s="3">
        <f t="shared" si="1"/>
        <v>1.2100000000000031</v>
      </c>
      <c r="L8" s="3">
        <f t="shared" si="1"/>
        <v>24.009999999999987</v>
      </c>
      <c r="M8" s="6">
        <f t="shared" ref="M8:M9" si="2">SUM(C8:L8)</f>
        <v>316.89999999999992</v>
      </c>
    </row>
    <row r="9" spans="2:13" x14ac:dyDescent="0.25">
      <c r="B9" s="6" t="s">
        <v>8</v>
      </c>
      <c r="C9" s="3">
        <f>(C4-$M4)^2</f>
        <v>16.810000000000013</v>
      </c>
      <c r="D9" s="3">
        <f t="shared" ref="D9:L9" si="3">(D4-$M4)^2</f>
        <v>62.409999999999975</v>
      </c>
      <c r="E9" s="3">
        <f t="shared" si="3"/>
        <v>47.609999999999978</v>
      </c>
      <c r="F9" s="3">
        <f t="shared" si="3"/>
        <v>24.009999999999987</v>
      </c>
      <c r="G9" s="3">
        <f t="shared" si="3"/>
        <v>15.209999999999988</v>
      </c>
      <c r="H9" s="3">
        <f t="shared" si="3"/>
        <v>50.410000000000018</v>
      </c>
      <c r="I9" s="3">
        <f t="shared" si="3"/>
        <v>26.010000000000016</v>
      </c>
      <c r="J9" s="3">
        <f t="shared" si="3"/>
        <v>37.210000000000015</v>
      </c>
      <c r="K9" s="3">
        <f t="shared" si="3"/>
        <v>1.2100000000000031</v>
      </c>
      <c r="L9" s="3">
        <f t="shared" si="3"/>
        <v>1.0000000000000285E-2</v>
      </c>
      <c r="M9" s="6">
        <f t="shared" si="2"/>
        <v>280.89999999999998</v>
      </c>
    </row>
    <row r="10" spans="2:13" x14ac:dyDescent="0.25">
      <c r="M10" s="1"/>
    </row>
    <row r="11" spans="2:13" x14ac:dyDescent="0.25">
      <c r="B11" s="23" t="s">
        <v>29</v>
      </c>
      <c r="C11" s="24"/>
      <c r="D11" s="24"/>
      <c r="E11" s="24"/>
      <c r="F11" s="25"/>
      <c r="L11" s="7" t="s">
        <v>9</v>
      </c>
      <c r="M11" s="7">
        <f>M7/SQRT(M8*M9)</f>
        <v>-0.82417899049988719</v>
      </c>
    </row>
    <row r="12" spans="2:13" x14ac:dyDescent="0.25">
      <c r="B12" s="26"/>
      <c r="C12" s="27"/>
      <c r="D12" s="27"/>
      <c r="E12" s="27"/>
      <c r="F12" s="28"/>
      <c r="L12" s="8" t="s">
        <v>10</v>
      </c>
      <c r="M12" s="8">
        <v>0.63</v>
      </c>
    </row>
  </sheetData>
  <mergeCells count="2">
    <mergeCell ref="C6:L6"/>
    <mergeCell ref="B11:F12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D2E31-E7D2-401B-99E0-3B9D7F42274A}">
  <dimension ref="B2:O11"/>
  <sheetViews>
    <sheetView workbookViewId="0"/>
  </sheetViews>
  <sheetFormatPr defaultRowHeight="15" x14ac:dyDescent="0.25"/>
  <cols>
    <col min="13" max="13" width="11.85546875" customWidth="1"/>
  </cols>
  <sheetData>
    <row r="2" spans="2:15" x14ac:dyDescent="0.25">
      <c r="B2" s="6" t="s">
        <v>11</v>
      </c>
      <c r="C2" s="11">
        <v>1</v>
      </c>
      <c r="D2" s="3">
        <v>2</v>
      </c>
      <c r="E2" s="3">
        <v>3</v>
      </c>
      <c r="F2" s="3">
        <v>4</v>
      </c>
      <c r="G2" s="3">
        <v>5</v>
      </c>
      <c r="H2" s="3">
        <v>6</v>
      </c>
      <c r="I2" s="3">
        <v>7</v>
      </c>
      <c r="J2" s="3">
        <v>8</v>
      </c>
      <c r="K2" s="3">
        <v>9</v>
      </c>
      <c r="L2" s="12">
        <v>10</v>
      </c>
    </row>
    <row r="3" spans="2:15" x14ac:dyDescent="0.25">
      <c r="B3" s="6" t="s">
        <v>12</v>
      </c>
      <c r="C3" s="11">
        <v>3</v>
      </c>
      <c r="D3" s="3">
        <v>10</v>
      </c>
      <c r="E3" s="3">
        <v>7</v>
      </c>
      <c r="F3" s="3">
        <v>2</v>
      </c>
      <c r="G3" s="3">
        <v>8</v>
      </c>
      <c r="H3" s="3">
        <v>5</v>
      </c>
      <c r="I3" s="3">
        <v>6</v>
      </c>
      <c r="J3" s="3">
        <v>9</v>
      </c>
      <c r="K3" s="3">
        <v>1</v>
      </c>
      <c r="L3" s="12">
        <v>4</v>
      </c>
    </row>
    <row r="4" spans="2:15" x14ac:dyDescent="0.25">
      <c r="B4" s="6" t="s">
        <v>13</v>
      </c>
      <c r="C4" s="11">
        <v>6</v>
      </c>
      <c r="D4" s="3">
        <v>2</v>
      </c>
      <c r="E4" s="3">
        <v>1</v>
      </c>
      <c r="F4" s="3">
        <v>3</v>
      </c>
      <c r="G4" s="3">
        <v>9</v>
      </c>
      <c r="H4" s="3">
        <v>4</v>
      </c>
      <c r="I4" s="3">
        <v>5</v>
      </c>
      <c r="J4" s="3">
        <v>7</v>
      </c>
      <c r="K4" s="3">
        <v>10</v>
      </c>
      <c r="L4" s="12">
        <v>8</v>
      </c>
    </row>
    <row r="5" spans="2:15" x14ac:dyDescent="0.25">
      <c r="B5" s="1"/>
    </row>
    <row r="6" spans="2:15" x14ac:dyDescent="0.25">
      <c r="B6" s="9"/>
      <c r="C6" s="22" t="s">
        <v>16</v>
      </c>
      <c r="D6" s="22"/>
      <c r="E6" s="22"/>
      <c r="F6" s="22"/>
      <c r="G6" s="22"/>
      <c r="H6" s="22"/>
      <c r="I6" s="22"/>
      <c r="J6" s="22"/>
      <c r="K6" s="22"/>
      <c r="L6" s="29"/>
      <c r="M6" s="4" t="s">
        <v>5</v>
      </c>
      <c r="N6" s="4" t="s">
        <v>17</v>
      </c>
      <c r="O6" s="10" t="s">
        <v>18</v>
      </c>
    </row>
    <row r="7" spans="2:15" x14ac:dyDescent="0.25">
      <c r="B7" s="13" t="s">
        <v>9</v>
      </c>
      <c r="C7" s="11">
        <f>(C2-C3)^2</f>
        <v>4</v>
      </c>
      <c r="D7" s="3">
        <f t="shared" ref="D7:L7" si="0">(D2-D3)^2</f>
        <v>64</v>
      </c>
      <c r="E7" s="3">
        <f t="shared" si="0"/>
        <v>16</v>
      </c>
      <c r="F7" s="3">
        <f t="shared" si="0"/>
        <v>4</v>
      </c>
      <c r="G7" s="3">
        <f t="shared" si="0"/>
        <v>9</v>
      </c>
      <c r="H7" s="3">
        <f t="shared" si="0"/>
        <v>1</v>
      </c>
      <c r="I7" s="3">
        <f t="shared" si="0"/>
        <v>1</v>
      </c>
      <c r="J7" s="3">
        <f t="shared" si="0"/>
        <v>1</v>
      </c>
      <c r="K7" s="3">
        <f t="shared" si="0"/>
        <v>64</v>
      </c>
      <c r="L7" s="12">
        <f t="shared" si="0"/>
        <v>36</v>
      </c>
      <c r="M7" s="14">
        <f>1-(6*SUM(C7:L7))/(10*(100-1))</f>
        <v>-0.21212121212121215</v>
      </c>
      <c r="N7" s="15">
        <f>ABS(M7)*SQRT(8/(1-M7^2))</f>
        <v>0.61394061351492057</v>
      </c>
      <c r="O7" s="15" t="s">
        <v>20</v>
      </c>
    </row>
    <row r="8" spans="2:15" x14ac:dyDescent="0.25">
      <c r="B8" s="6" t="s">
        <v>14</v>
      </c>
      <c r="C8" s="11">
        <f>(C2-C4)^2</f>
        <v>25</v>
      </c>
      <c r="D8" s="3">
        <f t="shared" ref="D8:L8" si="1">(D2-D4)^2</f>
        <v>0</v>
      </c>
      <c r="E8" s="3">
        <f t="shared" si="1"/>
        <v>4</v>
      </c>
      <c r="F8" s="3">
        <f t="shared" si="1"/>
        <v>1</v>
      </c>
      <c r="G8" s="3">
        <f t="shared" si="1"/>
        <v>16</v>
      </c>
      <c r="H8" s="3">
        <f t="shared" si="1"/>
        <v>4</v>
      </c>
      <c r="I8" s="3">
        <f t="shared" si="1"/>
        <v>4</v>
      </c>
      <c r="J8" s="3">
        <f t="shared" si="1"/>
        <v>1</v>
      </c>
      <c r="K8" s="3">
        <f t="shared" si="1"/>
        <v>1</v>
      </c>
      <c r="L8" s="12">
        <f t="shared" si="1"/>
        <v>4</v>
      </c>
      <c r="M8" s="14">
        <f t="shared" ref="M8:M9" si="2">1-(6*SUM(C8:L8))/(10*(100-1))</f>
        <v>0.63636363636363635</v>
      </c>
      <c r="N8" s="15">
        <f>ABS(M8)*SQRT(8/(1-M8^2))</f>
        <v>2.333333333333333</v>
      </c>
      <c r="O8" s="15" t="s">
        <v>21</v>
      </c>
    </row>
    <row r="9" spans="2:15" x14ac:dyDescent="0.25">
      <c r="B9" s="6" t="s">
        <v>15</v>
      </c>
      <c r="C9" s="11">
        <f t="shared" ref="C9:L9" si="3">(C3-C4)^2</f>
        <v>9</v>
      </c>
      <c r="D9" s="3">
        <f t="shared" si="3"/>
        <v>64</v>
      </c>
      <c r="E9" s="3">
        <f t="shared" si="3"/>
        <v>36</v>
      </c>
      <c r="F9" s="3">
        <f t="shared" si="3"/>
        <v>1</v>
      </c>
      <c r="G9" s="3">
        <f t="shared" si="3"/>
        <v>1</v>
      </c>
      <c r="H9" s="3">
        <f t="shared" si="3"/>
        <v>1</v>
      </c>
      <c r="I9" s="3">
        <f t="shared" si="3"/>
        <v>1</v>
      </c>
      <c r="J9" s="3">
        <f t="shared" si="3"/>
        <v>4</v>
      </c>
      <c r="K9" s="3">
        <f t="shared" si="3"/>
        <v>81</v>
      </c>
      <c r="L9" s="12">
        <f t="shared" si="3"/>
        <v>16</v>
      </c>
      <c r="M9" s="14">
        <f t="shared" si="2"/>
        <v>-0.29696969696969688</v>
      </c>
      <c r="N9" s="15">
        <f>ABS(M9)*SQRT(8/(1-M9^2))</f>
        <v>0.87964045038100813</v>
      </c>
      <c r="O9" s="15" t="s">
        <v>20</v>
      </c>
    </row>
    <row r="11" spans="2:15" x14ac:dyDescent="0.25">
      <c r="C11" s="30" t="s">
        <v>19</v>
      </c>
      <c r="D11" s="30"/>
      <c r="E11" s="30"/>
      <c r="F11" s="30"/>
      <c r="G11" s="30"/>
      <c r="H11" s="30"/>
    </row>
  </sheetData>
  <mergeCells count="2">
    <mergeCell ref="C6:L6"/>
    <mergeCell ref="C11:H1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E2F40-B109-4DF8-9518-80F2CED07089}">
  <dimension ref="B2:L21"/>
  <sheetViews>
    <sheetView workbookViewId="0"/>
  </sheetViews>
  <sheetFormatPr defaultRowHeight="15" x14ac:dyDescent="0.25"/>
  <cols>
    <col min="3" max="3" width="14.5703125" customWidth="1"/>
    <col min="4" max="4" width="9.7109375" customWidth="1"/>
    <col min="6" max="6" width="9.5703125" customWidth="1"/>
    <col min="7" max="7" width="10.28515625" customWidth="1"/>
    <col min="8" max="8" width="10.42578125" customWidth="1"/>
    <col min="9" max="9" width="10.5703125" customWidth="1"/>
  </cols>
  <sheetData>
    <row r="2" spans="2:12" ht="29.25" customHeight="1" x14ac:dyDescent="0.25">
      <c r="B2" s="17" t="s">
        <v>23</v>
      </c>
      <c r="C2" s="18" t="s">
        <v>24</v>
      </c>
      <c r="D2" s="18" t="s">
        <v>22</v>
      </c>
      <c r="G2" s="19" t="s">
        <v>25</v>
      </c>
      <c r="H2" s="19" t="s">
        <v>7</v>
      </c>
      <c r="I2" s="19" t="s">
        <v>8</v>
      </c>
    </row>
    <row r="3" spans="2:12" x14ac:dyDescent="0.25">
      <c r="B3" s="16">
        <v>1</v>
      </c>
      <c r="C3" s="16">
        <v>24</v>
      </c>
      <c r="D3" s="16">
        <v>100</v>
      </c>
      <c r="G3" s="16">
        <f t="shared" ref="G3:G16" si="0">(C3-$C$17)*(D3-$D$17)</f>
        <v>6.0816326530612388</v>
      </c>
      <c r="H3" s="16">
        <f t="shared" ref="H3:H16" si="1">(C3-C$17)^2</f>
        <v>0.32653061224489971</v>
      </c>
      <c r="I3" s="16">
        <f t="shared" ref="I3:I16" si="2">(D3-D$17)^2</f>
        <v>113.27040816326522</v>
      </c>
    </row>
    <row r="4" spans="2:12" x14ac:dyDescent="0.25">
      <c r="B4" s="16">
        <v>2</v>
      </c>
      <c r="C4" s="16">
        <v>27</v>
      </c>
      <c r="D4" s="16">
        <v>115</v>
      </c>
      <c r="G4" s="16">
        <f t="shared" si="0"/>
        <v>10.581632653061227</v>
      </c>
      <c r="H4" s="16">
        <f t="shared" si="1"/>
        <v>5.8979591836734624</v>
      </c>
      <c r="I4" s="16">
        <f t="shared" si="2"/>
        <v>18.984693877551056</v>
      </c>
    </row>
    <row r="5" spans="2:12" x14ac:dyDescent="0.25">
      <c r="B5" s="16">
        <v>3</v>
      </c>
      <c r="C5" s="16">
        <v>26</v>
      </c>
      <c r="D5" s="16">
        <v>117</v>
      </c>
      <c r="G5" s="16">
        <f t="shared" si="0"/>
        <v>9.0816326530612201</v>
      </c>
      <c r="H5" s="16">
        <f t="shared" si="1"/>
        <v>2.0408163265306078</v>
      </c>
      <c r="I5" s="16">
        <f t="shared" si="2"/>
        <v>40.413265306122497</v>
      </c>
    </row>
    <row r="6" spans="2:12" x14ac:dyDescent="0.25">
      <c r="B6" s="16">
        <v>4</v>
      </c>
      <c r="C6" s="16">
        <v>21</v>
      </c>
      <c r="D6" s="16">
        <v>119</v>
      </c>
      <c r="G6" s="16">
        <f t="shared" si="0"/>
        <v>-29.846938775510232</v>
      </c>
      <c r="H6" s="16">
        <f t="shared" si="1"/>
        <v>12.755102040816338</v>
      </c>
      <c r="I6" s="16">
        <f t="shared" si="2"/>
        <v>69.841836734693942</v>
      </c>
    </row>
    <row r="7" spans="2:12" x14ac:dyDescent="0.25">
      <c r="B7" s="16">
        <v>5</v>
      </c>
      <c r="C7" s="16">
        <v>20</v>
      </c>
      <c r="D7" s="16">
        <v>134</v>
      </c>
      <c r="G7" s="16">
        <f t="shared" si="0"/>
        <v>-106.77551020408168</v>
      </c>
      <c r="H7" s="16">
        <f t="shared" si="1"/>
        <v>20.897959183673482</v>
      </c>
      <c r="I7" s="16">
        <f t="shared" si="2"/>
        <v>545.55612244897975</v>
      </c>
    </row>
    <row r="8" spans="2:12" x14ac:dyDescent="0.25">
      <c r="B8" s="16">
        <v>6</v>
      </c>
      <c r="C8" s="16">
        <v>31</v>
      </c>
      <c r="D8" s="16">
        <v>94</v>
      </c>
      <c r="G8" s="16">
        <f t="shared" si="0"/>
        <v>-106.98979591836729</v>
      </c>
      <c r="H8" s="16">
        <f t="shared" si="1"/>
        <v>41.326530612244881</v>
      </c>
      <c r="I8" s="16">
        <f t="shared" si="2"/>
        <v>276.98469387755091</v>
      </c>
    </row>
    <row r="9" spans="2:12" x14ac:dyDescent="0.25">
      <c r="B9" s="16">
        <v>7</v>
      </c>
      <c r="C9" s="16">
        <v>26</v>
      </c>
      <c r="D9" s="16">
        <v>105</v>
      </c>
      <c r="G9" s="16">
        <f t="shared" si="0"/>
        <v>-8.0612244897959044</v>
      </c>
      <c r="H9" s="16">
        <f t="shared" si="1"/>
        <v>2.0408163265306078</v>
      </c>
      <c r="I9" s="16">
        <f t="shared" si="2"/>
        <v>31.841836734693832</v>
      </c>
    </row>
    <row r="10" spans="2:12" x14ac:dyDescent="0.25">
      <c r="B10" s="16">
        <v>8</v>
      </c>
      <c r="C10" s="16">
        <v>22</v>
      </c>
      <c r="D10" s="16">
        <v>103</v>
      </c>
      <c r="G10" s="16">
        <f t="shared" si="0"/>
        <v>19.653061224489797</v>
      </c>
      <c r="H10" s="16">
        <f t="shared" si="1"/>
        <v>6.6122448979591919</v>
      </c>
      <c r="I10" s="16">
        <f t="shared" si="2"/>
        <v>58.413265306122383</v>
      </c>
    </row>
    <row r="11" spans="2:12" x14ac:dyDescent="0.25">
      <c r="B11" s="16">
        <v>9</v>
      </c>
      <c r="C11" s="16">
        <v>20</v>
      </c>
      <c r="D11" s="16">
        <v>111</v>
      </c>
      <c r="G11" s="16">
        <f t="shared" si="0"/>
        <v>-1.6326530612245089</v>
      </c>
      <c r="H11" s="16">
        <f t="shared" si="1"/>
        <v>20.897959183673482</v>
      </c>
      <c r="I11" s="16">
        <f t="shared" si="2"/>
        <v>0.12755102040816615</v>
      </c>
    </row>
    <row r="12" spans="2:12" x14ac:dyDescent="0.25">
      <c r="B12" s="16">
        <v>10</v>
      </c>
      <c r="C12" s="16">
        <v>18</v>
      </c>
      <c r="D12" s="16">
        <v>124</v>
      </c>
      <c r="G12" s="16">
        <f t="shared" si="0"/>
        <v>-87.775510204081684</v>
      </c>
      <c r="H12" s="16">
        <f t="shared" si="1"/>
        <v>43.183673469387777</v>
      </c>
      <c r="I12" s="16">
        <f t="shared" si="2"/>
        <v>178.41326530612255</v>
      </c>
    </row>
    <row r="13" spans="2:12" x14ac:dyDescent="0.25">
      <c r="B13" s="16">
        <v>11</v>
      </c>
      <c r="C13" s="16">
        <v>30</v>
      </c>
      <c r="D13" s="16">
        <v>122</v>
      </c>
      <c r="G13" s="16">
        <f t="shared" si="0"/>
        <v>61.653061224489804</v>
      </c>
      <c r="H13" s="16">
        <f t="shared" si="1"/>
        <v>29.469387755102023</v>
      </c>
      <c r="I13" s="16">
        <f t="shared" si="2"/>
        <v>128.98469387755111</v>
      </c>
    </row>
    <row r="14" spans="2:12" x14ac:dyDescent="0.25">
      <c r="B14" s="16">
        <v>12</v>
      </c>
      <c r="C14" s="16">
        <v>29</v>
      </c>
      <c r="D14" s="16">
        <v>109</v>
      </c>
      <c r="G14" s="16">
        <f t="shared" si="0"/>
        <v>-7.2755102040816118</v>
      </c>
      <c r="H14" s="16">
        <f t="shared" si="1"/>
        <v>19.612244897959169</v>
      </c>
      <c r="I14" s="16">
        <f t="shared" si="2"/>
        <v>2.6989795918367214</v>
      </c>
    </row>
    <row r="15" spans="2:12" x14ac:dyDescent="0.25">
      <c r="B15" s="16">
        <v>13</v>
      </c>
      <c r="C15" s="16">
        <v>24</v>
      </c>
      <c r="D15" s="16">
        <v>110</v>
      </c>
      <c r="G15" s="16">
        <f t="shared" si="0"/>
        <v>0.36734693877550884</v>
      </c>
      <c r="H15" s="16">
        <f t="shared" si="1"/>
        <v>0.32653061224489971</v>
      </c>
      <c r="I15" s="16">
        <f t="shared" si="2"/>
        <v>0.41326530612244378</v>
      </c>
    </row>
    <row r="16" spans="2:12" x14ac:dyDescent="0.25">
      <c r="B16" s="16">
        <v>14</v>
      </c>
      <c r="C16" s="16">
        <v>26</v>
      </c>
      <c r="D16" s="16">
        <v>86</v>
      </c>
      <c r="G16" s="16">
        <f t="shared" si="0"/>
        <v>-35.204081632653015</v>
      </c>
      <c r="H16" s="16">
        <f t="shared" si="1"/>
        <v>2.0408163265306078</v>
      </c>
      <c r="I16" s="16">
        <f t="shared" si="2"/>
        <v>607.27040816326507</v>
      </c>
      <c r="K16" s="21" t="s">
        <v>9</v>
      </c>
      <c r="L16" s="10" t="s">
        <v>10</v>
      </c>
    </row>
    <row r="17" spans="2:12" x14ac:dyDescent="0.25">
      <c r="B17" s="4" t="s">
        <v>3</v>
      </c>
      <c r="C17" s="5">
        <f>SUM(C3:C16)/$B$16</f>
        <v>24.571428571428573</v>
      </c>
      <c r="D17" s="5">
        <f>SUM(D3:D16)/$B$16</f>
        <v>110.64285714285714</v>
      </c>
      <c r="F17" s="20" t="s">
        <v>26</v>
      </c>
      <c r="G17" s="5">
        <f>SUM(G3:G16)</f>
        <v>-276.14285714285711</v>
      </c>
      <c r="H17" s="5">
        <f t="shared" ref="H17:I17" si="3">SUM(H3:H16)</f>
        <v>207.42857142857142</v>
      </c>
      <c r="I17" s="5">
        <f t="shared" si="3"/>
        <v>2073.2142857142853</v>
      </c>
      <c r="K17" s="7">
        <f>G17/SQRT(H17*I17)</f>
        <v>-0.42109242545908376</v>
      </c>
      <c r="L17" s="6">
        <v>0.53</v>
      </c>
    </row>
    <row r="19" spans="2:12" ht="14.25" customHeight="1" x14ac:dyDescent="0.25">
      <c r="B19" s="31" t="s">
        <v>30</v>
      </c>
      <c r="C19" s="32"/>
      <c r="D19" s="32"/>
      <c r="E19" s="32"/>
      <c r="F19" s="32"/>
      <c r="G19" s="32"/>
      <c r="H19" s="32"/>
      <c r="I19" s="33"/>
      <c r="J19" s="2"/>
      <c r="K19" s="2"/>
      <c r="L19" s="2"/>
    </row>
    <row r="20" spans="2:12" x14ac:dyDescent="0.25">
      <c r="B20" s="34"/>
      <c r="C20" s="35"/>
      <c r="D20" s="35"/>
      <c r="E20" s="35"/>
      <c r="F20" s="35"/>
      <c r="G20" s="35"/>
      <c r="H20" s="35"/>
      <c r="I20" s="36"/>
    </row>
    <row r="21" spans="2:12" x14ac:dyDescent="0.25">
      <c r="B21" s="2"/>
      <c r="C21" s="2"/>
      <c r="D21" s="2"/>
      <c r="E21" s="2"/>
    </row>
  </sheetData>
  <mergeCells count="1">
    <mergeCell ref="B19:I20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A4146-1660-44C6-AE25-9476361664A1}">
  <dimension ref="B2:I18"/>
  <sheetViews>
    <sheetView workbookViewId="0"/>
  </sheetViews>
  <sheetFormatPr defaultRowHeight="15" x14ac:dyDescent="0.25"/>
  <cols>
    <col min="3" max="3" width="14" customWidth="1"/>
    <col min="4" max="4" width="18.7109375" customWidth="1"/>
    <col min="8" max="8" width="11.140625" customWidth="1"/>
    <col min="9" max="9" width="10.5703125" customWidth="1"/>
  </cols>
  <sheetData>
    <row r="2" spans="2:9" ht="44.25" customHeight="1" x14ac:dyDescent="0.25">
      <c r="B2" s="17" t="s">
        <v>23</v>
      </c>
      <c r="C2" s="18" t="s">
        <v>27</v>
      </c>
      <c r="D2" s="18" t="s">
        <v>28</v>
      </c>
      <c r="G2" s="19" t="s">
        <v>25</v>
      </c>
      <c r="H2" s="19" t="s">
        <v>7</v>
      </c>
      <c r="I2" s="19" t="s">
        <v>8</v>
      </c>
    </row>
    <row r="3" spans="2:9" x14ac:dyDescent="0.25">
      <c r="B3" s="16">
        <v>1</v>
      </c>
      <c r="C3" s="16">
        <v>500</v>
      </c>
      <c r="D3" s="16">
        <v>5.4</v>
      </c>
      <c r="G3" s="16">
        <f>(C3-$C$12)*(D3-$D$12)</f>
        <v>70.962962962962706</v>
      </c>
      <c r="H3" s="16">
        <f>(C3-C$12)^2</f>
        <v>637336.11111111101</v>
      </c>
      <c r="I3" s="16">
        <f>(D3-D$12)^2</f>
        <v>7.9012345679011792E-3</v>
      </c>
    </row>
    <row r="4" spans="2:9" x14ac:dyDescent="0.25">
      <c r="B4" s="16">
        <v>2</v>
      </c>
      <c r="C4" s="16">
        <v>790</v>
      </c>
      <c r="D4" s="16">
        <v>4.2</v>
      </c>
      <c r="G4" s="16">
        <f t="shared" ref="G4:G11" si="0">(C4-$C$12)*(D4-$D$12)</f>
        <v>655.18518518518499</v>
      </c>
      <c r="H4" s="16">
        <f t="shared" ref="H4:H11" si="1">(C4-C$12)^2</f>
        <v>258402.77777777769</v>
      </c>
      <c r="I4" s="16">
        <f t="shared" ref="I4:I11" si="2">(D4-D$12)^2</f>
        <v>1.6612345679012341</v>
      </c>
    </row>
    <row r="5" spans="2:9" x14ac:dyDescent="0.25">
      <c r="B5" s="16">
        <v>3</v>
      </c>
      <c r="C5" s="16">
        <v>870</v>
      </c>
      <c r="D5" s="16">
        <v>4</v>
      </c>
      <c r="G5" s="16">
        <f t="shared" si="0"/>
        <v>637.74074074074065</v>
      </c>
      <c r="H5" s="16">
        <f t="shared" si="1"/>
        <v>183469.44444444438</v>
      </c>
      <c r="I5" s="16">
        <f t="shared" si="2"/>
        <v>2.2167901234567902</v>
      </c>
    </row>
    <row r="6" spans="2:9" x14ac:dyDescent="0.25">
      <c r="B6" s="16">
        <v>4</v>
      </c>
      <c r="C6" s="16">
        <v>1500</v>
      </c>
      <c r="D6" s="16">
        <v>3.4</v>
      </c>
      <c r="G6" s="16">
        <f t="shared" si="0"/>
        <v>-421.25925925925947</v>
      </c>
      <c r="H6" s="16">
        <f t="shared" si="1"/>
        <v>40669.444444444474</v>
      </c>
      <c r="I6" s="16">
        <f t="shared" si="2"/>
        <v>4.3634567901234576</v>
      </c>
    </row>
    <row r="7" spans="2:9" x14ac:dyDescent="0.25">
      <c r="B7" s="16">
        <v>5</v>
      </c>
      <c r="C7" s="16">
        <v>2300</v>
      </c>
      <c r="D7" s="16">
        <v>2.5</v>
      </c>
      <c r="G7" s="16">
        <f t="shared" si="0"/>
        <v>-2993.8703703703704</v>
      </c>
      <c r="H7" s="16">
        <f t="shared" si="1"/>
        <v>1003336.1111111112</v>
      </c>
      <c r="I7" s="16">
        <f t="shared" si="2"/>
        <v>8.9334567901234578</v>
      </c>
    </row>
    <row r="8" spans="2:9" x14ac:dyDescent="0.25">
      <c r="B8" s="16">
        <v>6</v>
      </c>
      <c r="C8" s="16">
        <v>5600</v>
      </c>
      <c r="D8" s="16">
        <v>1</v>
      </c>
      <c r="G8" s="16">
        <f t="shared" si="0"/>
        <v>-19309.703703703704</v>
      </c>
      <c r="H8" s="16">
        <f t="shared" si="1"/>
        <v>18504336.111111112</v>
      </c>
      <c r="I8" s="16">
        <f t="shared" si="2"/>
        <v>20.150123456790123</v>
      </c>
    </row>
    <row r="9" spans="2:9" x14ac:dyDescent="0.25">
      <c r="B9" s="16">
        <v>7</v>
      </c>
      <c r="C9" s="16">
        <v>100</v>
      </c>
      <c r="D9" s="16">
        <v>6.1</v>
      </c>
      <c r="G9" s="16">
        <f t="shared" si="0"/>
        <v>-732.31481481481433</v>
      </c>
      <c r="H9" s="16">
        <f t="shared" si="1"/>
        <v>1436002.7777777775</v>
      </c>
      <c r="I9" s="16">
        <f t="shared" si="2"/>
        <v>0.37345679012345628</v>
      </c>
    </row>
    <row r="10" spans="2:9" x14ac:dyDescent="0.25">
      <c r="B10" s="16">
        <v>8</v>
      </c>
      <c r="C10" s="16">
        <v>20</v>
      </c>
      <c r="D10" s="16">
        <v>8.1999999999999993</v>
      </c>
      <c r="G10" s="16">
        <f t="shared" si="0"/>
        <v>-3465.7037037037026</v>
      </c>
      <c r="H10" s="16">
        <f t="shared" si="1"/>
        <v>1634136.111111111</v>
      </c>
      <c r="I10" s="16">
        <f t="shared" si="2"/>
        <v>7.3501234567901195</v>
      </c>
    </row>
    <row r="11" spans="2:9" x14ac:dyDescent="0.25">
      <c r="B11" s="16">
        <v>9</v>
      </c>
      <c r="C11" s="16">
        <v>5</v>
      </c>
      <c r="D11" s="16">
        <v>14.6</v>
      </c>
      <c r="G11" s="16">
        <f t="shared" si="0"/>
        <v>-11783.703703703703</v>
      </c>
      <c r="H11" s="16">
        <f t="shared" si="1"/>
        <v>1672711.111111111</v>
      </c>
      <c r="I11" s="16">
        <f t="shared" si="2"/>
        <v>83.012345679012341</v>
      </c>
    </row>
    <row r="12" spans="2:9" x14ac:dyDescent="0.25">
      <c r="B12" s="4" t="s">
        <v>3</v>
      </c>
      <c r="C12" s="5">
        <f>SUM(C3:C11)/$B$11</f>
        <v>1298.3333333333333</v>
      </c>
      <c r="D12" s="5">
        <f>SUM(D3:D11)/$B$11</f>
        <v>5.4888888888888889</v>
      </c>
      <c r="F12" s="20" t="s">
        <v>26</v>
      </c>
      <c r="G12" s="5">
        <f>SUM(G3:G11)</f>
        <v>-37342.666666666664</v>
      </c>
      <c r="H12" s="5">
        <f t="shared" ref="H12:I12" si="3">SUM(H3:H11)</f>
        <v>25370400</v>
      </c>
      <c r="I12" s="5">
        <f t="shared" si="3"/>
        <v>128.06888888888889</v>
      </c>
    </row>
    <row r="14" spans="2:9" ht="15" customHeight="1" x14ac:dyDescent="0.25">
      <c r="E14" s="21" t="s">
        <v>9</v>
      </c>
      <c r="F14" s="10" t="s">
        <v>10</v>
      </c>
    </row>
    <row r="15" spans="2:9" x14ac:dyDescent="0.25">
      <c r="E15" s="7">
        <f>G12/SQRT(H12*I12)</f>
        <v>-0.6551184791652499</v>
      </c>
      <c r="F15" s="6">
        <v>0.67</v>
      </c>
    </row>
    <row r="17" spans="2:9" x14ac:dyDescent="0.25">
      <c r="B17" s="31" t="s">
        <v>31</v>
      </c>
      <c r="C17" s="32"/>
      <c r="D17" s="32"/>
      <c r="E17" s="32"/>
      <c r="F17" s="32"/>
      <c r="G17" s="32"/>
      <c r="H17" s="32"/>
      <c r="I17" s="33"/>
    </row>
    <row r="18" spans="2:9" x14ac:dyDescent="0.25">
      <c r="B18" s="34"/>
      <c r="C18" s="35"/>
      <c r="D18" s="35"/>
      <c r="E18" s="35"/>
      <c r="F18" s="35"/>
      <c r="G18" s="35"/>
      <c r="H18" s="35"/>
      <c r="I18" s="36"/>
    </row>
  </sheetData>
  <mergeCells count="1">
    <mergeCell ref="B17:I1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Задача 2.1</vt:lpstr>
      <vt:lpstr>Задача 2.2</vt:lpstr>
      <vt:lpstr>Задача 3.1</vt:lpstr>
      <vt:lpstr>Задача 3.2</vt:lpstr>
      <vt:lpstr>Задача 4.1</vt:lpstr>
      <vt:lpstr>Задача 4.2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Galya</dc:creator>
  <cp:lastModifiedBy>Galya</cp:lastModifiedBy>
  <dcterms:created xsi:type="dcterms:W3CDTF">2020-04-07T09:49:14Z</dcterms:created>
  <dcterms:modified xsi:type="dcterms:W3CDTF">2020-04-21T06:20:51Z</dcterms:modified>
</cp:coreProperties>
</file>