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7144663A-87E0-4172-8F1A-8ADE26323D75}" xr6:coauthVersionLast="44" xr6:coauthVersionMax="44" xr10:uidLastSave="{00000000-0000-0000-0000-000000000000}"/>
  <bookViews>
    <workbookView xWindow="-120" yWindow="-120" windowWidth="20730" windowHeight="11160" activeTab="4" xr2:uid="{5788C621-EE4B-4B7C-990C-D8D5823AE6DA}"/>
  </bookViews>
  <sheets>
    <sheet name="Задание 1" sheetId="1" r:id="rId1"/>
    <sheet name="Задание 2" sheetId="2" r:id="rId2"/>
    <sheet name="Задание 3" sheetId="3" r:id="rId3"/>
    <sheet name="Задание 4" sheetId="5" r:id="rId4"/>
    <sheet name="Задание 5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6" l="1"/>
  <c r="M20" i="6" l="1"/>
  <c r="L20" i="6"/>
  <c r="K20" i="6"/>
  <c r="J20" i="6"/>
  <c r="I20" i="6"/>
  <c r="G21" i="6"/>
  <c r="H21" i="6" s="1"/>
  <c r="G22" i="6"/>
  <c r="G20" i="6"/>
  <c r="J12" i="6"/>
  <c r="H12" i="6"/>
  <c r="I12" i="6"/>
  <c r="G13" i="6"/>
  <c r="G14" i="6"/>
  <c r="G12" i="6"/>
  <c r="H22" i="6"/>
  <c r="H14" i="6"/>
  <c r="H13" i="6"/>
  <c r="L4" i="6"/>
  <c r="J4" i="6"/>
  <c r="I4" i="6"/>
  <c r="F4" i="5"/>
  <c r="G5" i="6"/>
  <c r="G6" i="6"/>
  <c r="G4" i="6"/>
  <c r="H6" i="6"/>
  <c r="H5" i="6"/>
  <c r="K12" i="6" l="1"/>
  <c r="L12" i="6" s="1"/>
  <c r="M12" i="6" s="1"/>
  <c r="H20" i="6"/>
  <c r="H4" i="6"/>
  <c r="K4" i="6" s="1"/>
  <c r="M4" i="6" s="1"/>
  <c r="G4" i="2"/>
  <c r="F4" i="2"/>
  <c r="D5" i="2"/>
  <c r="D6" i="2"/>
  <c r="E6" i="2" s="1"/>
  <c r="D7" i="2"/>
  <c r="D8" i="2"/>
  <c r="D4" i="2"/>
  <c r="D8" i="5"/>
  <c r="E8" i="5" s="1"/>
  <c r="D7" i="5"/>
  <c r="E7" i="5" s="1"/>
  <c r="D6" i="5"/>
  <c r="E6" i="5" s="1"/>
  <c r="D5" i="5"/>
  <c r="E5" i="5" s="1"/>
  <c r="D4" i="5"/>
  <c r="I4" i="3"/>
  <c r="G4" i="3"/>
  <c r="F4" i="3"/>
  <c r="D5" i="3"/>
  <c r="D6" i="3"/>
  <c r="E6" i="3" s="1"/>
  <c r="D4" i="3"/>
  <c r="E4" i="3" s="1"/>
  <c r="E5" i="3"/>
  <c r="F4" i="1"/>
  <c r="E8" i="2"/>
  <c r="E7" i="2"/>
  <c r="E5" i="2"/>
  <c r="G4" i="1"/>
  <c r="H4" i="1" s="1"/>
  <c r="I4" i="1" s="1"/>
  <c r="J4" i="1" s="1"/>
  <c r="E5" i="1"/>
  <c r="E6" i="1"/>
  <c r="E7" i="1"/>
  <c r="E8" i="1"/>
  <c r="E4" i="1"/>
  <c r="D5" i="1"/>
  <c r="D6" i="1"/>
  <c r="D7" i="1"/>
  <c r="D8" i="1"/>
  <c r="D4" i="1"/>
  <c r="E4" i="5" l="1"/>
  <c r="G4" i="5" s="1"/>
  <c r="H4" i="5" s="1"/>
  <c r="I4" i="5" s="1"/>
  <c r="J4" i="5" s="1"/>
  <c r="H4" i="3"/>
  <c r="J4" i="3" s="1"/>
  <c r="E4" i="2"/>
  <c r="H4" i="2" l="1"/>
  <c r="I4" i="2" s="1"/>
  <c r="J4" i="2" s="1"/>
</calcChain>
</file>

<file path=xl/sharedStrings.xml><?xml version="1.0" encoding="utf-8"?>
<sst xmlns="http://schemas.openxmlformats.org/spreadsheetml/2006/main" count="74" uniqueCount="26">
  <si>
    <t>N</t>
  </si>
  <si>
    <t>d</t>
  </si>
  <si>
    <t>di-d0</t>
  </si>
  <si>
    <t>(di-d0)^2</t>
  </si>
  <si>
    <t>Среднее d</t>
  </si>
  <si>
    <t>Средне-квадратичная погрешность</t>
  </si>
  <si>
    <t>Станд. отклонение</t>
  </si>
  <si>
    <t>Абс. погрешность</t>
  </si>
  <si>
    <t>Отн. погрешность</t>
  </si>
  <si>
    <r>
      <t>14.82</t>
    </r>
    <r>
      <rPr>
        <sz val="11"/>
        <color theme="1"/>
        <rFont val="Calibri"/>
        <family val="2"/>
        <charset val="204"/>
      </rPr>
      <t>±0.02</t>
    </r>
  </si>
  <si>
    <t>47.098±0.073</t>
  </si>
  <si>
    <t>7.496±0.017</t>
  </si>
  <si>
    <r>
      <rPr>
        <b/>
        <sz val="11"/>
        <color theme="1"/>
        <rFont val="Calibri"/>
        <family val="2"/>
        <charset val="204"/>
        <scheme val="minor"/>
      </rPr>
      <t>Задача 4.</t>
    </r>
    <r>
      <rPr>
        <sz val="11"/>
        <color theme="1"/>
        <rFont val="Calibri"/>
        <family val="2"/>
        <charset val="204"/>
        <scheme val="minor"/>
      </rPr>
      <t xml:space="preserve"> В результате измерения обхвата талии были получены следующие значения: 69.8, 70.1, 70.4, 69.7, 70.2. Вычислить погрешность измерений средствами Excel. В качестве d0 выбрать удобное для вычислений значение. Результаты оформить в таблицу.</t>
    </r>
  </si>
  <si>
    <t>70.32±0.19</t>
  </si>
  <si>
    <t>n</t>
  </si>
  <si>
    <t>a</t>
  </si>
  <si>
    <t>b</t>
  </si>
  <si>
    <t>h</t>
  </si>
  <si>
    <t>Среднее</t>
  </si>
  <si>
    <t>Для b</t>
  </si>
  <si>
    <t>Для a</t>
  </si>
  <si>
    <t>Для h</t>
  </si>
  <si>
    <t>12.7±0.00</t>
  </si>
  <si>
    <t>14.87±0.106</t>
  </si>
  <si>
    <t>12.87±0.106</t>
  </si>
  <si>
    <t>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</si>
</sst>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2" fillId="0" borderId="0" xfId="0" applyFont="1"/>
    <xf numFmtId="0" fontId="0" fillId="3" borderId="4" xfId="0" applyFill="1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 applyAlignment="1">
      <alignment horizontal="center"/>
    </xf>
    <xf numFmtId="2" fontId="0" fillId="0" borderId="1" xfId="0" applyNumberFormat="1" applyBorder="1"/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3B96-7E24-4697-A344-22341C4D20E3}">
  <dimension ref="B3:J9"/>
  <sheetViews>
    <sheetView topLeftCell="E1" workbookViewId="0">
      <selection activeCell="G4" sqref="G4:G8"/>
    </sheetView>
  </sheetViews>
  <sheetFormatPr defaultRowHeight="15" x14ac:dyDescent="0.25"/>
  <cols>
    <col min="5" max="5" width="10.5703125" bestFit="1" customWidth="1"/>
    <col min="6" max="6" width="13.140625" customWidth="1"/>
    <col min="7" max="7" width="15.28515625" customWidth="1"/>
    <col min="8" max="8" width="13.140625" customWidth="1"/>
    <col min="9" max="9" width="13.28515625" customWidth="1"/>
    <col min="10" max="10" width="12.5703125" customWidth="1"/>
  </cols>
  <sheetData>
    <row r="3" spans="2:10" ht="4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25">
      <c r="B4" s="2">
        <v>1</v>
      </c>
      <c r="C4" s="3">
        <v>14.85</v>
      </c>
      <c r="D4" s="3">
        <f>ABS(C4-$C$5)</f>
        <v>4.9999999999998934E-2</v>
      </c>
      <c r="E4" s="5">
        <f>D4*D4</f>
        <v>2.4999999999998934E-3</v>
      </c>
      <c r="F4" s="19">
        <f>C5+1/5*SUM(D4:D8)</f>
        <v>14.822000000000001</v>
      </c>
      <c r="G4" s="19">
        <f>1/(5*4)*(SUM(E4:E8)-5*(F4-C5)^2)</f>
        <v>9.3999999999989979E-5</v>
      </c>
      <c r="H4" s="19">
        <f>SQRT(G4)</f>
        <v>9.695359714832142E-3</v>
      </c>
      <c r="I4" s="19">
        <f>2.57*H4</f>
        <v>2.4917074467118605E-2</v>
      </c>
      <c r="J4" s="22">
        <f>I4/F4</f>
        <v>1.6810871992388749E-3</v>
      </c>
    </row>
    <row r="5" spans="2:10" x14ac:dyDescent="0.25">
      <c r="B5" s="2">
        <v>2</v>
      </c>
      <c r="C5" s="4">
        <v>14.8</v>
      </c>
      <c r="D5" s="3">
        <f t="shared" ref="D5:D8" si="0">ABS(C5-$C$5)</f>
        <v>0</v>
      </c>
      <c r="E5" s="5">
        <f t="shared" ref="E5:E8" si="1">D5*D5</f>
        <v>0</v>
      </c>
      <c r="F5" s="20"/>
      <c r="G5" s="20"/>
      <c r="H5" s="20"/>
      <c r="I5" s="20"/>
      <c r="J5" s="23"/>
    </row>
    <row r="6" spans="2:10" x14ac:dyDescent="0.25">
      <c r="B6" s="2">
        <v>3</v>
      </c>
      <c r="C6" s="3">
        <v>14.79</v>
      </c>
      <c r="D6" s="3">
        <f t="shared" si="0"/>
        <v>1.0000000000001563E-2</v>
      </c>
      <c r="E6" s="5">
        <f t="shared" si="1"/>
        <v>1.0000000000003127E-4</v>
      </c>
      <c r="F6" s="20"/>
      <c r="G6" s="20"/>
      <c r="H6" s="20"/>
      <c r="I6" s="20"/>
      <c r="J6" s="23"/>
    </row>
    <row r="7" spans="2:10" x14ac:dyDescent="0.25">
      <c r="B7" s="2">
        <v>4</v>
      </c>
      <c r="C7" s="3">
        <v>14.84</v>
      </c>
      <c r="D7" s="3">
        <f t="shared" si="0"/>
        <v>3.9999999999999147E-2</v>
      </c>
      <c r="E7" s="5">
        <f t="shared" si="1"/>
        <v>1.5999999999999318E-3</v>
      </c>
      <c r="F7" s="20"/>
      <c r="G7" s="20"/>
      <c r="H7" s="20"/>
      <c r="I7" s="20"/>
      <c r="J7" s="23"/>
    </row>
    <row r="8" spans="2:10" x14ac:dyDescent="0.25">
      <c r="B8" s="2">
        <v>5</v>
      </c>
      <c r="C8" s="3">
        <v>14.81</v>
      </c>
      <c r="D8" s="3">
        <f t="shared" si="0"/>
        <v>9.9999999999997868E-3</v>
      </c>
      <c r="E8" s="5">
        <f t="shared" si="1"/>
        <v>9.9999999999995736E-5</v>
      </c>
      <c r="F8" s="21"/>
      <c r="G8" s="21"/>
      <c r="H8" s="21"/>
      <c r="I8" s="21"/>
      <c r="J8" s="24"/>
    </row>
    <row r="9" spans="2:10" x14ac:dyDescent="0.25">
      <c r="I9" t="s">
        <v>9</v>
      </c>
    </row>
  </sheetData>
  <mergeCells count="5">
    <mergeCell ref="F4:F8"/>
    <mergeCell ref="G4:G8"/>
    <mergeCell ref="H4:H8"/>
    <mergeCell ref="I4:I8"/>
    <mergeCell ref="J4:J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BF1E-5EFA-49E5-BBAB-E54AD7E8CB3C}">
  <dimension ref="B3:J9"/>
  <sheetViews>
    <sheetView topLeftCell="D1" workbookViewId="0">
      <selection activeCell="I10" sqref="I10"/>
    </sheetView>
  </sheetViews>
  <sheetFormatPr defaultRowHeight="15" x14ac:dyDescent="0.25"/>
  <cols>
    <col min="5" max="5" width="11" customWidth="1"/>
    <col min="6" max="6" width="11.85546875" customWidth="1"/>
    <col min="7" max="7" width="13.7109375" customWidth="1"/>
    <col min="8" max="8" width="12.5703125" customWidth="1"/>
    <col min="9" max="9" width="13.7109375" customWidth="1"/>
    <col min="10" max="10" width="13.5703125" customWidth="1"/>
  </cols>
  <sheetData>
    <row r="3" spans="2:10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25">
      <c r="B4" s="2">
        <v>1</v>
      </c>
      <c r="C4" s="4">
        <v>7.48</v>
      </c>
      <c r="D4" s="3">
        <f>ABS(C4-$C$4)</f>
        <v>0</v>
      </c>
      <c r="E4" s="5">
        <f>D4*D4</f>
        <v>0</v>
      </c>
      <c r="F4" s="19">
        <f>C4+1/5*SUM(D4:D8)</f>
        <v>7.4960000000000004</v>
      </c>
      <c r="G4" s="19">
        <f>1/(5*4)*(SUM(E4:E8)-5*(F4-C4)^2)</f>
        <v>4.599999999999607E-5</v>
      </c>
      <c r="H4" s="19">
        <f>SQRT(G4)</f>
        <v>6.7823299831249783E-3</v>
      </c>
      <c r="I4" s="19">
        <f>2.57*H4</f>
        <v>1.7430588056631193E-2</v>
      </c>
      <c r="J4" s="22">
        <f>I4/F4</f>
        <v>2.3253185774588037E-3</v>
      </c>
    </row>
    <row r="5" spans="2:10" x14ac:dyDescent="0.25">
      <c r="B5" s="2">
        <v>2</v>
      </c>
      <c r="C5" s="6">
        <v>7.49</v>
      </c>
      <c r="D5" s="3">
        <f t="shared" ref="D5:D8" si="0">ABS(C5-$C$4)</f>
        <v>9.9999999999997868E-3</v>
      </c>
      <c r="E5" s="5">
        <f t="shared" ref="E5:E8" si="1">D5*D5</f>
        <v>9.9999999999995736E-5</v>
      </c>
      <c r="F5" s="20"/>
      <c r="G5" s="20"/>
      <c r="H5" s="20"/>
      <c r="I5" s="20"/>
      <c r="J5" s="23"/>
    </row>
    <row r="6" spans="2:10" x14ac:dyDescent="0.25">
      <c r="B6" s="2">
        <v>3</v>
      </c>
      <c r="C6" s="3">
        <v>7.52</v>
      </c>
      <c r="D6" s="3">
        <f t="shared" si="0"/>
        <v>3.9999999999999147E-2</v>
      </c>
      <c r="E6" s="5">
        <f t="shared" si="1"/>
        <v>1.5999999999999318E-3</v>
      </c>
      <c r="F6" s="20"/>
      <c r="G6" s="20"/>
      <c r="H6" s="20"/>
      <c r="I6" s="20"/>
      <c r="J6" s="23"/>
    </row>
    <row r="7" spans="2:10" x14ac:dyDescent="0.25">
      <c r="B7" s="2">
        <v>4</v>
      </c>
      <c r="C7" s="3">
        <v>7.47</v>
      </c>
      <c r="D7" s="3">
        <f t="shared" si="0"/>
        <v>1.0000000000000675E-2</v>
      </c>
      <c r="E7" s="5">
        <f t="shared" si="1"/>
        <v>1.000000000000135E-4</v>
      </c>
      <c r="F7" s="20"/>
      <c r="G7" s="20"/>
      <c r="H7" s="20"/>
      <c r="I7" s="20"/>
      <c r="J7" s="23"/>
    </row>
    <row r="8" spans="2:10" x14ac:dyDescent="0.25">
      <c r="B8" s="2">
        <v>5</v>
      </c>
      <c r="C8" s="6">
        <v>7.5</v>
      </c>
      <c r="D8" s="3">
        <f t="shared" si="0"/>
        <v>1.9999999999999574E-2</v>
      </c>
      <c r="E8" s="5">
        <f t="shared" si="1"/>
        <v>3.9999999999998294E-4</v>
      </c>
      <c r="F8" s="21"/>
      <c r="G8" s="21"/>
      <c r="H8" s="21"/>
      <c r="I8" s="21"/>
      <c r="J8" s="24"/>
    </row>
    <row r="9" spans="2:10" x14ac:dyDescent="0.25">
      <c r="I9" s="7" t="s">
        <v>11</v>
      </c>
    </row>
  </sheetData>
  <mergeCells count="5">
    <mergeCell ref="F4:F8"/>
    <mergeCell ref="G4:G8"/>
    <mergeCell ref="H4:H8"/>
    <mergeCell ref="I4:I8"/>
    <mergeCell ref="J4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E93D-9285-41F3-97CD-DF8EE1367D5C}">
  <dimension ref="B3:J7"/>
  <sheetViews>
    <sheetView workbookViewId="0">
      <selection activeCell="D3" sqref="D3:J7"/>
    </sheetView>
  </sheetViews>
  <sheetFormatPr defaultRowHeight="15" x14ac:dyDescent="0.25"/>
  <cols>
    <col min="5" max="5" width="11" customWidth="1"/>
    <col min="6" max="6" width="12.5703125" customWidth="1"/>
    <col min="7" max="7" width="15.42578125" customWidth="1"/>
    <col min="8" max="8" width="14" customWidth="1"/>
    <col min="9" max="9" width="14.42578125" customWidth="1"/>
    <col min="10" max="10" width="14.7109375" customWidth="1"/>
  </cols>
  <sheetData>
    <row r="3" spans="2:10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25">
      <c r="B4" s="2">
        <v>1</v>
      </c>
      <c r="C4" s="3">
        <v>47.12</v>
      </c>
      <c r="D4" s="3">
        <f>ABS(C4-$C$5)</f>
        <v>3.9999999999999147E-2</v>
      </c>
      <c r="E4" s="5">
        <f>D4*D4</f>
        <v>1.5999999999999318E-3</v>
      </c>
      <c r="F4" s="25">
        <f>C5+1/5*SUM(D4:D6)</f>
        <v>47.097999999999999</v>
      </c>
      <c r="G4" s="25">
        <f>1/(3*2)*(SUM(E4:E6)-3*(F4-C5)^2)</f>
        <v>5.2133333333338077E-4</v>
      </c>
      <c r="H4" s="25">
        <f>SQRT(G4)</f>
        <v>2.2832725052725985E-2</v>
      </c>
      <c r="I4" s="25">
        <f>3.182*H4</f>
        <v>7.2653731117774081E-2</v>
      </c>
      <c r="J4" s="26">
        <f>I4/F4</f>
        <v>1.5426075654544585E-3</v>
      </c>
    </row>
    <row r="5" spans="2:10" x14ac:dyDescent="0.25">
      <c r="B5" s="2">
        <v>2</v>
      </c>
      <c r="C5" s="4">
        <v>47.08</v>
      </c>
      <c r="D5" s="3">
        <f t="shared" ref="D5:D6" si="0">ABS(C5-$C$5)</f>
        <v>0</v>
      </c>
      <c r="E5" s="5">
        <f t="shared" ref="E5:E6" si="1">D5*D5</f>
        <v>0</v>
      </c>
      <c r="F5" s="25"/>
      <c r="G5" s="25"/>
      <c r="H5" s="25"/>
      <c r="I5" s="25"/>
      <c r="J5" s="26"/>
    </row>
    <row r="6" spans="2:10" x14ac:dyDescent="0.25">
      <c r="B6" s="2">
        <v>3</v>
      </c>
      <c r="C6" s="3">
        <v>47.13</v>
      </c>
      <c r="D6" s="3">
        <f t="shared" si="0"/>
        <v>5.0000000000004263E-2</v>
      </c>
      <c r="E6" s="5">
        <f t="shared" si="1"/>
        <v>2.5000000000004264E-3</v>
      </c>
      <c r="F6" s="25"/>
      <c r="G6" s="25"/>
      <c r="H6" s="25"/>
      <c r="I6" s="25"/>
      <c r="J6" s="26"/>
    </row>
    <row r="7" spans="2:10" x14ac:dyDescent="0.25">
      <c r="I7" s="7" t="s">
        <v>10</v>
      </c>
    </row>
  </sheetData>
  <mergeCells count="5">
    <mergeCell ref="F4:F6"/>
    <mergeCell ref="G4:G6"/>
    <mergeCell ref="H4:H6"/>
    <mergeCell ref="I4:I6"/>
    <mergeCell ref="J4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9282-CAF1-4A86-9739-482D25A7F808}">
  <dimension ref="B3:J15"/>
  <sheetViews>
    <sheetView topLeftCell="B1" workbookViewId="0">
      <selection activeCell="F4" sqref="F4:F8"/>
    </sheetView>
  </sheetViews>
  <sheetFormatPr defaultRowHeight="15" x14ac:dyDescent="0.25"/>
  <cols>
    <col min="5" max="5" width="11" customWidth="1"/>
    <col min="6" max="6" width="11.7109375" customWidth="1"/>
    <col min="7" max="7" width="14.5703125" customWidth="1"/>
    <col min="8" max="8" width="13.140625" customWidth="1"/>
    <col min="9" max="9" width="13.7109375" customWidth="1"/>
    <col min="10" max="10" width="14.85546875" customWidth="1"/>
  </cols>
  <sheetData>
    <row r="3" spans="2:10" ht="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spans="2:10" x14ac:dyDescent="0.25">
      <c r="B4" s="2">
        <v>1</v>
      </c>
      <c r="C4" s="3">
        <v>69.8</v>
      </c>
      <c r="D4" s="3">
        <f>ABS(C4-$C$5)</f>
        <v>0.29999999999999716</v>
      </c>
      <c r="E4" s="5">
        <f>D4*D4</f>
        <v>8.999999999999829E-2</v>
      </c>
      <c r="F4" s="19">
        <f>C5+1/5*SUM(D4:D8)</f>
        <v>70.319999999999993</v>
      </c>
      <c r="G4" s="19">
        <f>1/(5*4)*(SUM(E4:E8)-5*(F4-C5)^2)</f>
        <v>5.4000000000001269E-3</v>
      </c>
      <c r="H4" s="19">
        <f>SQRT(G4)</f>
        <v>7.3484692283496203E-2</v>
      </c>
      <c r="I4" s="19">
        <f>2.57*H4</f>
        <v>0.18885565916858524</v>
      </c>
      <c r="J4" s="22">
        <f>I4/F4</f>
        <v>2.6856606821471169E-3</v>
      </c>
    </row>
    <row r="5" spans="2:10" x14ac:dyDescent="0.25">
      <c r="B5" s="2">
        <v>2</v>
      </c>
      <c r="C5" s="4">
        <v>70.099999999999994</v>
      </c>
      <c r="D5" s="3">
        <f t="shared" ref="D5:D8" si="0">ABS(C5-$C$5)</f>
        <v>0</v>
      </c>
      <c r="E5" s="5">
        <f t="shared" ref="E5:E8" si="1">D5*D5</f>
        <v>0</v>
      </c>
      <c r="F5" s="20"/>
      <c r="G5" s="20"/>
      <c r="H5" s="20"/>
      <c r="I5" s="20"/>
      <c r="J5" s="23"/>
    </row>
    <row r="6" spans="2:10" x14ac:dyDescent="0.25">
      <c r="B6" s="2">
        <v>3</v>
      </c>
      <c r="C6" s="3">
        <v>70.400000000000006</v>
      </c>
      <c r="D6" s="3">
        <f t="shared" si="0"/>
        <v>0.30000000000001137</v>
      </c>
      <c r="E6" s="5">
        <f t="shared" si="1"/>
        <v>9.0000000000006825E-2</v>
      </c>
      <c r="F6" s="20"/>
      <c r="G6" s="20"/>
      <c r="H6" s="20"/>
      <c r="I6" s="20"/>
      <c r="J6" s="23"/>
    </row>
    <row r="7" spans="2:10" x14ac:dyDescent="0.25">
      <c r="B7" s="2">
        <v>4</v>
      </c>
      <c r="C7" s="3">
        <v>69.7</v>
      </c>
      <c r="D7" s="3">
        <f t="shared" si="0"/>
        <v>0.39999999999999147</v>
      </c>
      <c r="E7" s="5">
        <f t="shared" si="1"/>
        <v>0.15999999999999318</v>
      </c>
      <c r="F7" s="20"/>
      <c r="G7" s="20"/>
      <c r="H7" s="20"/>
      <c r="I7" s="20"/>
      <c r="J7" s="23"/>
    </row>
    <row r="8" spans="2:10" x14ac:dyDescent="0.25">
      <c r="B8" s="2">
        <v>5</v>
      </c>
      <c r="C8" s="3">
        <v>70.2</v>
      </c>
      <c r="D8" s="3">
        <f t="shared" si="0"/>
        <v>0.10000000000000853</v>
      </c>
      <c r="E8" s="5">
        <f t="shared" si="1"/>
        <v>1.0000000000001705E-2</v>
      </c>
      <c r="F8" s="21"/>
      <c r="G8" s="21"/>
      <c r="H8" s="21"/>
      <c r="I8" s="21"/>
      <c r="J8" s="24"/>
    </row>
    <row r="9" spans="2:10" x14ac:dyDescent="0.25">
      <c r="I9" s="7" t="s">
        <v>13</v>
      </c>
    </row>
    <row r="12" spans="2:10" x14ac:dyDescent="0.25">
      <c r="B12" s="27" t="s">
        <v>12</v>
      </c>
      <c r="C12" s="27"/>
      <c r="D12" s="27"/>
      <c r="E12" s="27"/>
      <c r="F12" s="27"/>
      <c r="G12" s="27"/>
      <c r="H12" s="27"/>
      <c r="I12" s="27"/>
      <c r="J12" s="27"/>
    </row>
    <row r="13" spans="2:10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2:10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2:10" x14ac:dyDescent="0.25">
      <c r="B15" s="27"/>
      <c r="C15" s="27"/>
      <c r="D15" s="27"/>
      <c r="E15" s="27"/>
      <c r="F15" s="27"/>
      <c r="G15" s="27"/>
      <c r="H15" s="27"/>
      <c r="I15" s="27"/>
      <c r="J15" s="27"/>
    </row>
  </sheetData>
  <mergeCells count="6">
    <mergeCell ref="B12:J15"/>
    <mergeCell ref="F4:F8"/>
    <mergeCell ref="G4:G8"/>
    <mergeCell ref="H4:H8"/>
    <mergeCell ref="I4:I8"/>
    <mergeCell ref="J4:J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5BB3-0F22-4F08-93EF-41135816E444}">
  <dimension ref="B2:M23"/>
  <sheetViews>
    <sheetView tabSelected="1" workbookViewId="0">
      <selection activeCell="C12" sqref="C12"/>
    </sheetView>
  </sheetViews>
  <sheetFormatPr defaultRowHeight="15" x14ac:dyDescent="0.25"/>
  <cols>
    <col min="7" max="7" width="8.140625" customWidth="1"/>
    <col min="8" max="8" width="10.28515625" customWidth="1"/>
    <col min="9" max="9" width="13" customWidth="1"/>
    <col min="10" max="10" width="15.7109375" customWidth="1"/>
    <col min="11" max="11" width="13.5703125" customWidth="1"/>
    <col min="12" max="12" width="14.28515625" customWidth="1"/>
    <col min="13" max="13" width="15.28515625" customWidth="1"/>
  </cols>
  <sheetData>
    <row r="2" spans="2:13" x14ac:dyDescent="0.25">
      <c r="G2" t="s">
        <v>19</v>
      </c>
    </row>
    <row r="3" spans="2:13" ht="47.25" customHeight="1" x14ac:dyDescent="0.25">
      <c r="B3" s="15" t="s">
        <v>14</v>
      </c>
      <c r="C3" s="15" t="s">
        <v>15</v>
      </c>
      <c r="D3" s="15" t="s">
        <v>16</v>
      </c>
      <c r="E3" s="15" t="s">
        <v>17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</row>
    <row r="4" spans="2:13" x14ac:dyDescent="0.25">
      <c r="B4" s="10">
        <v>1</v>
      </c>
      <c r="C4" s="13">
        <v>12.7</v>
      </c>
      <c r="D4" s="13">
        <v>12.7</v>
      </c>
      <c r="E4" s="13">
        <v>14.8</v>
      </c>
      <c r="G4" s="3">
        <f>ABS(D4-$D$7)</f>
        <v>0.10000000000000142</v>
      </c>
      <c r="H4" s="16">
        <f>G4*G4</f>
        <v>1.0000000000000285E-2</v>
      </c>
      <c r="I4" s="25">
        <f>D7+1/3*SUM(G4:G6)</f>
        <v>12.866666666666667</v>
      </c>
      <c r="J4" s="25">
        <f>1/(3*2)*(SUM(H4:H6)-3*(I4-D7)^2)</f>
        <v>1.1111111111111621E-3</v>
      </c>
      <c r="K4" s="25">
        <f>SQRT(J4)</f>
        <v>3.3333333333334096E-2</v>
      </c>
      <c r="L4" s="25">
        <f>3.182*K4</f>
        <v>0.1060666666666691</v>
      </c>
      <c r="M4" s="26">
        <f>L4/I4</f>
        <v>8.2435233160623646E-3</v>
      </c>
    </row>
    <row r="5" spans="2:13" x14ac:dyDescent="0.25">
      <c r="B5" s="11">
        <v>2</v>
      </c>
      <c r="C5" s="14">
        <v>12.7</v>
      </c>
      <c r="D5" s="14">
        <v>12.8</v>
      </c>
      <c r="E5" s="14">
        <v>14.9</v>
      </c>
      <c r="G5" s="3">
        <f t="shared" ref="G5:G6" si="0">ABS(D5-$D$7)</f>
        <v>0</v>
      </c>
      <c r="H5" s="16">
        <f t="shared" ref="H5:H6" si="1">G5*G5</f>
        <v>0</v>
      </c>
      <c r="I5" s="25"/>
      <c r="J5" s="25"/>
      <c r="K5" s="25"/>
      <c r="L5" s="25"/>
      <c r="M5" s="26"/>
    </row>
    <row r="6" spans="2:13" x14ac:dyDescent="0.25">
      <c r="B6" s="12">
        <v>3</v>
      </c>
      <c r="C6" s="9">
        <v>12.7</v>
      </c>
      <c r="D6" s="9">
        <v>12.9</v>
      </c>
      <c r="E6" s="9">
        <v>14.7</v>
      </c>
      <c r="G6" s="3">
        <f t="shared" si="0"/>
        <v>9.9999999999999645E-2</v>
      </c>
      <c r="H6" s="16">
        <f t="shared" si="1"/>
        <v>9.9999999999999291E-3</v>
      </c>
      <c r="I6" s="25"/>
      <c r="J6" s="25"/>
      <c r="K6" s="25"/>
      <c r="L6" s="25"/>
      <c r="M6" s="26"/>
    </row>
    <row r="7" spans="2:13" x14ac:dyDescent="0.25">
      <c r="B7" s="8" t="s">
        <v>18</v>
      </c>
      <c r="C7" s="9">
        <v>12.7</v>
      </c>
      <c r="D7" s="9">
        <v>12.8</v>
      </c>
      <c r="E7" s="9">
        <v>14.8</v>
      </c>
      <c r="L7" s="17" t="s">
        <v>24</v>
      </c>
    </row>
    <row r="10" spans="2:13" x14ac:dyDescent="0.25">
      <c r="G10" t="s">
        <v>20</v>
      </c>
    </row>
    <row r="11" spans="2:13" ht="45" x14ac:dyDescent="0.25">
      <c r="B11" s="18" t="s">
        <v>25</v>
      </c>
      <c r="C11" s="2">
        <f>C7*D7*E7</f>
        <v>2405.8880000000004</v>
      </c>
      <c r="G11" s="1" t="s">
        <v>2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" t="s">
        <v>8</v>
      </c>
    </row>
    <row r="12" spans="2:13" x14ac:dyDescent="0.25">
      <c r="G12" s="3">
        <f>ABS(C4-$C$7)</f>
        <v>0</v>
      </c>
      <c r="H12" s="16">
        <f>G12*G12</f>
        <v>0</v>
      </c>
      <c r="I12" s="25">
        <f>C7+1/3*SUM(G12:G14)</f>
        <v>12.7</v>
      </c>
      <c r="J12" s="25">
        <f>1/(3*2)*(SUM(H12:H14)-3*(I12-C7)^2)</f>
        <v>0</v>
      </c>
      <c r="K12" s="25">
        <f>SQRT(J12)</f>
        <v>0</v>
      </c>
      <c r="L12" s="25">
        <f>3.182*K12</f>
        <v>0</v>
      </c>
      <c r="M12" s="26">
        <f>L12/I12</f>
        <v>0</v>
      </c>
    </row>
    <row r="13" spans="2:13" x14ac:dyDescent="0.25">
      <c r="G13" s="3">
        <f t="shared" ref="G13:G14" si="2">ABS(C5-$C$7)</f>
        <v>0</v>
      </c>
      <c r="H13" s="16">
        <f t="shared" ref="H13:H14" si="3">G13*G13</f>
        <v>0</v>
      </c>
      <c r="I13" s="25"/>
      <c r="J13" s="25"/>
      <c r="K13" s="25"/>
      <c r="L13" s="25"/>
      <c r="M13" s="26"/>
    </row>
    <row r="14" spans="2:13" x14ac:dyDescent="0.25">
      <c r="G14" s="3">
        <f t="shared" si="2"/>
        <v>0</v>
      </c>
      <c r="H14" s="16">
        <f t="shared" si="3"/>
        <v>0</v>
      </c>
      <c r="I14" s="25"/>
      <c r="J14" s="25"/>
      <c r="K14" s="25"/>
      <c r="L14" s="25"/>
      <c r="M14" s="26"/>
    </row>
    <row r="15" spans="2:13" x14ac:dyDescent="0.25">
      <c r="L15" s="17" t="s">
        <v>22</v>
      </c>
    </row>
    <row r="18" spans="7:13" x14ac:dyDescent="0.25">
      <c r="G18" t="s">
        <v>21</v>
      </c>
    </row>
    <row r="19" spans="7:13" ht="45" x14ac:dyDescent="0.25">
      <c r="G19" s="1" t="s">
        <v>2</v>
      </c>
      <c r="H19" s="1" t="s">
        <v>3</v>
      </c>
      <c r="I19" s="1" t="s">
        <v>4</v>
      </c>
      <c r="J19" s="1" t="s">
        <v>5</v>
      </c>
      <c r="K19" s="1" t="s">
        <v>6</v>
      </c>
      <c r="L19" s="1" t="s">
        <v>7</v>
      </c>
      <c r="M19" s="1" t="s">
        <v>8</v>
      </c>
    </row>
    <row r="20" spans="7:13" x14ac:dyDescent="0.25">
      <c r="G20" s="3">
        <f>ABS(E4-$E$7)</f>
        <v>0</v>
      </c>
      <c r="H20" s="16">
        <f>G20*G20</f>
        <v>0</v>
      </c>
      <c r="I20" s="25">
        <f>E7+1/3*SUM(G20:G22)</f>
        <v>14.866666666666667</v>
      </c>
      <c r="J20" s="25">
        <f>1/(3*2)*(SUM(H20:H22)-3*(I20-E7)^2)</f>
        <v>1.1111111111111621E-3</v>
      </c>
      <c r="K20" s="25">
        <f>SQRT(J20)</f>
        <v>3.3333333333334096E-2</v>
      </c>
      <c r="L20" s="25">
        <f>3.182*K20</f>
        <v>0.1060666666666691</v>
      </c>
      <c r="M20" s="26">
        <f>L20/I20</f>
        <v>7.134529147982226E-3</v>
      </c>
    </row>
    <row r="21" spans="7:13" x14ac:dyDescent="0.25">
      <c r="G21" s="3">
        <f t="shared" ref="G21:G22" si="4">ABS(E5-$E$7)</f>
        <v>9.9999999999999645E-2</v>
      </c>
      <c r="H21" s="16">
        <f t="shared" ref="H21:H22" si="5">G21*G21</f>
        <v>9.9999999999999291E-3</v>
      </c>
      <c r="I21" s="25"/>
      <c r="J21" s="25"/>
      <c r="K21" s="25"/>
      <c r="L21" s="25"/>
      <c r="M21" s="26"/>
    </row>
    <row r="22" spans="7:13" x14ac:dyDescent="0.25">
      <c r="G22" s="3">
        <f t="shared" si="4"/>
        <v>0.10000000000000142</v>
      </c>
      <c r="H22" s="16">
        <f t="shared" si="5"/>
        <v>1.0000000000000285E-2</v>
      </c>
      <c r="I22" s="25"/>
      <c r="J22" s="25"/>
      <c r="K22" s="25"/>
      <c r="L22" s="25"/>
      <c r="M22" s="26"/>
    </row>
    <row r="23" spans="7:13" x14ac:dyDescent="0.25">
      <c r="L23" s="17" t="s">
        <v>23</v>
      </c>
    </row>
  </sheetData>
  <mergeCells count="15">
    <mergeCell ref="I12:I14"/>
    <mergeCell ref="J12:J14"/>
    <mergeCell ref="K12:K14"/>
    <mergeCell ref="L12:L14"/>
    <mergeCell ref="M12:M14"/>
    <mergeCell ref="I4:I6"/>
    <mergeCell ref="J4:J6"/>
    <mergeCell ref="K4:K6"/>
    <mergeCell ref="L4:L6"/>
    <mergeCell ref="M4:M6"/>
    <mergeCell ref="I20:I22"/>
    <mergeCell ref="J20:J22"/>
    <mergeCell ref="K20:K22"/>
    <mergeCell ref="L20:L22"/>
    <mergeCell ref="M20:M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2019-09-09T08:59:19Z</dcterms:created>
  <dcterms:modified xsi:type="dcterms:W3CDTF">2019-09-14T07:47:55Z</dcterms:modified>
</cp:coreProperties>
</file>