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301A47F9-7638-4A3E-BE4C-5C2BD50C819C}" xr6:coauthVersionLast="45" xr6:coauthVersionMax="45" xr10:uidLastSave="{00000000-0000-0000-0000-000000000000}"/>
  <bookViews>
    <workbookView xWindow="-120" yWindow="-120" windowWidth="20730" windowHeight="11160" xr2:uid="{29E87A27-80D4-42BE-BEBE-DBBB404DFB71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4" l="1"/>
  <c r="D8" i="4"/>
  <c r="E17" i="4" s="1"/>
  <c r="E3" i="4"/>
  <c r="E4" i="4" s="1"/>
  <c r="D9" i="4" l="1"/>
  <c r="G5" i="3"/>
  <c r="G6" i="3"/>
  <c r="G7" i="3"/>
  <c r="G4" i="3"/>
  <c r="H5" i="3" s="1"/>
  <c r="F5" i="3"/>
  <c r="F6" i="3"/>
  <c r="F7" i="3"/>
  <c r="F4" i="3"/>
  <c r="F17" i="4" l="1"/>
  <c r="E20" i="4"/>
  <c r="D10" i="4"/>
  <c r="E9" i="4"/>
  <c r="F8" i="4"/>
  <c r="E8" i="4"/>
  <c r="H8" i="3"/>
  <c r="H7" i="3"/>
  <c r="H6" i="3"/>
  <c r="E16" i="2"/>
  <c r="D8" i="2"/>
  <c r="E2" i="2"/>
  <c r="E3" i="2" s="1"/>
  <c r="E4" i="2" s="1"/>
  <c r="G10" i="4" l="1"/>
  <c r="H10" i="4" s="1"/>
  <c r="G9" i="4"/>
  <c r="H9" i="4" s="1"/>
  <c r="D9" i="2"/>
  <c r="F8" i="2" s="1"/>
  <c r="G9" i="2" s="1"/>
  <c r="H8" i="2"/>
  <c r="D11" i="4"/>
  <c r="F20" i="4"/>
  <c r="E23" i="4"/>
  <c r="F9" i="4"/>
  <c r="E10" i="4"/>
  <c r="F16" i="2"/>
  <c r="E27" i="1"/>
  <c r="F24" i="1"/>
  <c r="E24" i="1"/>
  <c r="F21" i="1"/>
  <c r="E21" i="1"/>
  <c r="F18" i="1"/>
  <c r="E18" i="1"/>
  <c r="F15" i="1"/>
  <c r="E15" i="1"/>
  <c r="F12" i="1"/>
  <c r="E12" i="1"/>
  <c r="E5" i="1"/>
  <c r="E6" i="1"/>
  <c r="E7" i="1"/>
  <c r="E8" i="1"/>
  <c r="E9" i="1"/>
  <c r="E4" i="1"/>
  <c r="F7" i="1" s="1"/>
  <c r="F10" i="1" l="1"/>
  <c r="F6" i="1"/>
  <c r="F9" i="1"/>
  <c r="D10" i="2"/>
  <c r="E8" i="2"/>
  <c r="E21" i="4"/>
  <c r="F21" i="4"/>
  <c r="E10" i="1"/>
  <c r="G4" i="1" s="1"/>
  <c r="F8" i="1"/>
  <c r="D12" i="4"/>
  <c r="F23" i="4"/>
  <c r="E26" i="4"/>
  <c r="F10" i="4"/>
  <c r="E11" i="4"/>
  <c r="F5" i="1"/>
  <c r="E19" i="2"/>
  <c r="E18" i="4"/>
  <c r="F18" i="4"/>
  <c r="H9" i="2"/>
  <c r="F19" i="2"/>
  <c r="E22" i="2"/>
  <c r="D11" i="2" l="1"/>
  <c r="F10" i="2" s="1"/>
  <c r="G5" i="1"/>
  <c r="G9" i="1"/>
  <c r="G7" i="1"/>
  <c r="F9" i="2"/>
  <c r="G10" i="2" s="1"/>
  <c r="H10" i="2" s="1"/>
  <c r="F26" i="4"/>
  <c r="E29" i="4"/>
  <c r="F11" i="4"/>
  <c r="E12" i="4"/>
  <c r="D13" i="4"/>
  <c r="G6" i="1"/>
  <c r="E9" i="2"/>
  <c r="G11" i="4"/>
  <c r="H11" i="4" s="1"/>
  <c r="G12" i="4"/>
  <c r="H12" i="4" s="1"/>
  <c r="G8" i="1"/>
  <c r="G10" i="1"/>
  <c r="E17" i="2"/>
  <c r="F17" i="2"/>
  <c r="E25" i="2"/>
  <c r="E27" i="4" l="1"/>
  <c r="F27" i="4"/>
  <c r="E24" i="4"/>
  <c r="F24" i="4"/>
  <c r="F22" i="2"/>
  <c r="E19" i="1"/>
  <c r="F19" i="1"/>
  <c r="E10" i="2"/>
  <c r="D12" i="2"/>
  <c r="E11" i="2" s="1"/>
  <c r="E28" i="1"/>
  <c r="F28" i="1"/>
  <c r="E16" i="1"/>
  <c r="F16" i="1"/>
  <c r="E25" i="1"/>
  <c r="F25" i="1"/>
  <c r="E22" i="1"/>
  <c r="F22" i="1"/>
  <c r="G13" i="4"/>
  <c r="H13" i="4" s="1"/>
  <c r="E32" i="4"/>
  <c r="F29" i="4"/>
  <c r="F12" i="4"/>
  <c r="E13" i="4"/>
  <c r="D14" i="4"/>
  <c r="F13" i="1"/>
  <c r="E13" i="1"/>
  <c r="F20" i="2"/>
  <c r="E20" i="2"/>
  <c r="G11" i="2"/>
  <c r="H11" i="2" s="1"/>
  <c r="D13" i="2"/>
  <c r="E12" i="2" s="1"/>
  <c r="F11" i="2"/>
  <c r="G12" i="2" s="1"/>
  <c r="H12" i="2" s="1"/>
  <c r="E28" i="2"/>
  <c r="E30" i="4" l="1"/>
  <c r="F30" i="4"/>
  <c r="F25" i="2"/>
  <c r="F32" i="4"/>
  <c r="E35" i="4"/>
  <c r="D15" i="4"/>
  <c r="F13" i="4"/>
  <c r="F26" i="2"/>
  <c r="E26" i="2"/>
  <c r="F23" i="2"/>
  <c r="E23" i="2"/>
  <c r="F28" i="2"/>
  <c r="D14" i="2"/>
  <c r="E13" i="2" s="1"/>
  <c r="E31" i="2"/>
  <c r="F12" i="2"/>
  <c r="F35" i="4" l="1"/>
  <c r="F14" i="4"/>
  <c r="F15" i="4" s="1"/>
  <c r="G14" i="4"/>
  <c r="H14" i="4" s="1"/>
  <c r="E14" i="4"/>
  <c r="G13" i="2"/>
  <c r="H13" i="2" s="1"/>
  <c r="F13" i="2"/>
  <c r="G14" i="2" s="1"/>
  <c r="H14" i="2" s="1"/>
  <c r="F31" i="2"/>
  <c r="E33" i="4" l="1"/>
  <c r="F33" i="4"/>
  <c r="G15" i="4"/>
  <c r="H15" i="4" s="1"/>
  <c r="F32" i="2"/>
  <c r="E32" i="2"/>
  <c r="F29" i="2"/>
  <c r="E29" i="2"/>
  <c r="E36" i="4" l="1"/>
  <c r="F36" i="4"/>
</calcChain>
</file>

<file path=xl/sharedStrings.xml><?xml version="1.0" encoding="utf-8"?>
<sst xmlns="http://schemas.openxmlformats.org/spreadsheetml/2006/main" count="32" uniqueCount="18">
  <si>
    <t>n =</t>
  </si>
  <si>
    <t>Тарифные разряды</t>
  </si>
  <si>
    <t>Количество работников</t>
  </si>
  <si>
    <t>Накопленные частоты</t>
  </si>
  <si>
    <t>Накопленные частотности</t>
  </si>
  <si>
    <t>n</t>
  </si>
  <si>
    <t>k</t>
  </si>
  <si>
    <t>del</t>
  </si>
  <si>
    <t>Интервалы</t>
  </si>
  <si>
    <t>Количество вариант</t>
  </si>
  <si>
    <t>Середины интервалов</t>
  </si>
  <si>
    <t>Размер заработной платы
руб. в месяц</t>
  </si>
  <si>
    <t>Численность работников
чел.</t>
  </si>
  <si>
    <t>до 5000</t>
  </si>
  <si>
    <t>5000 - 7000</t>
  </si>
  <si>
    <t>7000 - 10000</t>
  </si>
  <si>
    <t>10000 - 15000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</si>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</sst>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2" borderId="7" xfId="0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/>
    <xf numFmtId="0" fontId="0" fillId="2" borderId="1" xfId="0" applyFill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0" fontId="0" fillId="0" borderId="1" xfId="0" applyFill="1" applyBorder="1"/>
    <xf numFmtId="164" fontId="0" fillId="2" borderId="10" xfId="0" applyNumberFormat="1" applyFill="1" applyBorder="1"/>
    <xf numFmtId="164" fontId="0" fillId="2" borderId="7" xfId="0" applyNumberFormat="1" applyFill="1" applyBorder="1"/>
    <xf numFmtId="2" fontId="0" fillId="2" borderId="10" xfId="0" applyNumberFormat="1" applyFill="1" applyBorder="1"/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'Задание 1'!$D$4:$D$9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1'!$E$4:$E$9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8-4868-8515-F8C7FBE6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41960"/>
        <c:axId val="534339992"/>
      </c:barChart>
      <c:catAx>
        <c:axId val="5343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339992"/>
        <c:crosses val="autoZero"/>
        <c:auto val="1"/>
        <c:lblAlgn val="ctr"/>
        <c:lblOffset val="100"/>
        <c:noMultiLvlLbl val="0"/>
      </c:catAx>
      <c:valAx>
        <c:axId val="5343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34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3'!$F$4:$F$7</c:f>
              <c:numCache>
                <c:formatCode>General</c:formatCode>
                <c:ptCount val="4"/>
                <c:pt idx="0">
                  <c:v>2500</c:v>
                </c:pt>
                <c:pt idx="1">
                  <c:v>6000</c:v>
                </c:pt>
                <c:pt idx="2">
                  <c:v>8500</c:v>
                </c:pt>
                <c:pt idx="3">
                  <c:v>12500</c:v>
                </c:pt>
              </c:numCache>
            </c:numRef>
          </c:xVal>
          <c:yVal>
            <c:numRef>
              <c:f>'Задание 3'!$H$4:$H$7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8-4EFE-947E-E45BE472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33992"/>
        <c:axId val="400134320"/>
      </c:scatterChart>
      <c:valAx>
        <c:axId val="40013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34320"/>
        <c:crosses val="autoZero"/>
        <c:crossBetween val="midCat"/>
      </c:valAx>
      <c:valAx>
        <c:axId val="4001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3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'Задание 4'!$E$8:$E$14</c:f>
              <c:numCache>
                <c:formatCode>General</c:formatCode>
                <c:ptCount val="7"/>
                <c:pt idx="0">
                  <c:v>14.19</c:v>
                </c:pt>
                <c:pt idx="1">
                  <c:v>14.27</c:v>
                </c:pt>
                <c:pt idx="2">
                  <c:v>14.34</c:v>
                </c:pt>
                <c:pt idx="3">
                  <c:v>14.42</c:v>
                </c:pt>
                <c:pt idx="4">
                  <c:v>14.5</c:v>
                </c:pt>
                <c:pt idx="5">
                  <c:v>14.57</c:v>
                </c:pt>
                <c:pt idx="6">
                  <c:v>14.65</c:v>
                </c:pt>
              </c:numCache>
            </c:numRef>
          </c:cat>
          <c:val>
            <c:numRef>
              <c:f>'Задание 4'!$F$8:$F$14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9-46BA-8949-FF2D205F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94992"/>
        <c:axId val="400196632"/>
      </c:barChart>
      <c:catAx>
        <c:axId val="4001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96632"/>
        <c:crosses val="autoZero"/>
        <c:auto val="1"/>
        <c:lblAlgn val="ctr"/>
        <c:lblOffset val="100"/>
        <c:noMultiLvlLbl val="0"/>
      </c:catAx>
      <c:valAx>
        <c:axId val="4001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4'!$E$8:$E$14</c:f>
              <c:numCache>
                <c:formatCode>General</c:formatCode>
                <c:ptCount val="7"/>
                <c:pt idx="0">
                  <c:v>14.19</c:v>
                </c:pt>
                <c:pt idx="1">
                  <c:v>14.27</c:v>
                </c:pt>
                <c:pt idx="2">
                  <c:v>14.34</c:v>
                </c:pt>
                <c:pt idx="3">
                  <c:v>14.42</c:v>
                </c:pt>
                <c:pt idx="4">
                  <c:v>14.5</c:v>
                </c:pt>
                <c:pt idx="5">
                  <c:v>14.57</c:v>
                </c:pt>
                <c:pt idx="6">
                  <c:v>14.65</c:v>
                </c:pt>
              </c:numCache>
            </c:numRef>
          </c:xVal>
          <c:yVal>
            <c:numRef>
              <c:f>'Задание 4'!$F$8:$F$14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13</c:v>
                </c:pt>
                <c:pt idx="3">
                  <c:v>4</c:v>
                </c:pt>
                <c:pt idx="4">
                  <c:v>14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3-4CAC-91B6-55A18C34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89920"/>
        <c:axId val="399886640"/>
      </c:scatterChart>
      <c:valAx>
        <c:axId val="3998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86640"/>
        <c:crosses val="autoZero"/>
        <c:crossBetween val="midCat"/>
      </c:valAx>
      <c:valAx>
        <c:axId val="399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4'!$E$8:$E$14</c:f>
              <c:numCache>
                <c:formatCode>General</c:formatCode>
                <c:ptCount val="7"/>
                <c:pt idx="0">
                  <c:v>14.19</c:v>
                </c:pt>
                <c:pt idx="1">
                  <c:v>14.27</c:v>
                </c:pt>
                <c:pt idx="2">
                  <c:v>14.34</c:v>
                </c:pt>
                <c:pt idx="3">
                  <c:v>14.42</c:v>
                </c:pt>
                <c:pt idx="4">
                  <c:v>14.5</c:v>
                </c:pt>
                <c:pt idx="5">
                  <c:v>14.57</c:v>
                </c:pt>
                <c:pt idx="6">
                  <c:v>14.65</c:v>
                </c:pt>
              </c:numCache>
            </c:numRef>
          </c:xVal>
          <c:yVal>
            <c:numRef>
              <c:f>'Задание 4'!$G$8:$G$14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21</c:v>
                </c:pt>
                <c:pt idx="4">
                  <c:v>25</c:v>
                </c:pt>
                <c:pt idx="5">
                  <c:v>39</c:v>
                </c:pt>
                <c:pt idx="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F-4B22-8C27-0986F77FB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5400"/>
        <c:axId val="488768512"/>
      </c:scatterChart>
      <c:valAx>
        <c:axId val="4887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68512"/>
        <c:crosses val="autoZero"/>
        <c:crossBetween val="midCat"/>
      </c:valAx>
      <c:valAx>
        <c:axId val="488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4'!$E$17:$F$17</c:f>
              <c:numCache>
                <c:formatCode>0.00000</c:formatCode>
                <c:ptCount val="2"/>
                <c:pt idx="0" formatCode="General">
                  <c:v>14.15</c:v>
                </c:pt>
                <c:pt idx="1">
                  <c:v>14.227142857142857</c:v>
                </c:pt>
              </c:numCache>
            </c:numRef>
          </c:xVal>
          <c:yVal>
            <c:numRef>
              <c:f>'Задание 4'!$E$18:$F$18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4-4C8A-B676-FFC3D9181950}"/>
            </c:ext>
          </c:extLst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4'!$E$20:$F$20</c:f>
              <c:numCache>
                <c:formatCode>0.00000</c:formatCode>
                <c:ptCount val="2"/>
                <c:pt idx="0">
                  <c:v>14.227142857142857</c:v>
                </c:pt>
                <c:pt idx="1">
                  <c:v>14.304285714285713</c:v>
                </c:pt>
              </c:numCache>
            </c:numRef>
          </c:xVal>
          <c:yVal>
            <c:numRef>
              <c:f>'Задание 4'!$E$21:$F$21</c:f>
              <c:numCache>
                <c:formatCode>General</c:formatCode>
                <c:ptCount val="2"/>
                <c:pt idx="0">
                  <c:v>0.16</c:v>
                </c:pt>
                <c:pt idx="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4-4C8A-B676-FFC3D9181950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4'!$E$23:$F$23</c:f>
              <c:numCache>
                <c:formatCode>0.00000</c:formatCode>
                <c:ptCount val="2"/>
                <c:pt idx="0">
                  <c:v>14.304285714285713</c:v>
                </c:pt>
                <c:pt idx="1">
                  <c:v>14.38142857142857</c:v>
                </c:pt>
              </c:numCache>
            </c:numRef>
          </c:xVal>
          <c:yVal>
            <c:numRef>
              <c:f>'Задание 4'!$E$24:$F$24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4-4C8A-B676-FFC3D9181950}"/>
            </c:ext>
          </c:extLst>
        </c:ser>
        <c:ser>
          <c:idx val="3"/>
          <c:order val="3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4'!$E$26:$F$26</c:f>
              <c:numCache>
                <c:formatCode>0.00000</c:formatCode>
                <c:ptCount val="2"/>
                <c:pt idx="0">
                  <c:v>14.38142857142857</c:v>
                </c:pt>
                <c:pt idx="1">
                  <c:v>14.458571428571426</c:v>
                </c:pt>
              </c:numCache>
            </c:numRef>
          </c:xVal>
          <c:yVal>
            <c:numRef>
              <c:f>'Задание 4'!$E$27:$F$27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4-4C8A-B676-FFC3D9181950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4'!$E$29:$F$29</c:f>
              <c:numCache>
                <c:formatCode>0.00000</c:formatCode>
                <c:ptCount val="2"/>
                <c:pt idx="0">
                  <c:v>14.458571428571426</c:v>
                </c:pt>
                <c:pt idx="1">
                  <c:v>14.535714285714283</c:v>
                </c:pt>
              </c:numCache>
            </c:numRef>
          </c:xVal>
          <c:yVal>
            <c:numRef>
              <c:f>'Задание 4'!$E$30:$F$30</c:f>
              <c:numCache>
                <c:formatCode>General</c:formatCode>
                <c:ptCount val="2"/>
                <c:pt idx="0">
                  <c:v>0.78</c:v>
                </c:pt>
                <c:pt idx="1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4-4C8A-B676-FFC3D918195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4'!$E$32:$F$32</c:f>
              <c:numCache>
                <c:formatCode>0.00000</c:formatCode>
                <c:ptCount val="2"/>
                <c:pt idx="0">
                  <c:v>14.535714285714283</c:v>
                </c:pt>
                <c:pt idx="1">
                  <c:v>14.612857142857139</c:v>
                </c:pt>
              </c:numCache>
            </c:numRef>
          </c:xVal>
          <c:yVal>
            <c:numRef>
              <c:f>'Задание 4'!$E$33:$F$33</c:f>
              <c:numCache>
                <c:formatCode>General</c:formatCode>
                <c:ptCount val="2"/>
                <c:pt idx="0">
                  <c:v>0.94</c:v>
                </c:pt>
                <c:pt idx="1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4-4C8A-B676-FFC3D9181950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4'!$E$35:$F$35</c:f>
              <c:numCache>
                <c:formatCode>0.00</c:formatCode>
                <c:ptCount val="2"/>
                <c:pt idx="0" formatCode="0.00000">
                  <c:v>14.612857142857139</c:v>
                </c:pt>
                <c:pt idx="1">
                  <c:v>14.689999999999996</c:v>
                </c:pt>
              </c:numCache>
            </c:numRef>
          </c:xVal>
          <c:yVal>
            <c:numRef>
              <c:f>'Задание 4'!$E$36:$F$36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4-4C8A-B676-FFC3D9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01040"/>
        <c:axId val="329501696"/>
      </c:scatterChart>
      <c:valAx>
        <c:axId val="3295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501696"/>
        <c:crosses val="autoZero"/>
        <c:crossBetween val="midCat"/>
      </c:valAx>
      <c:valAx>
        <c:axId val="329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5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1'!$D$4:$D$9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1'!$E$4:$E$9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B-4AB1-BB8E-33746AED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52632"/>
        <c:axId val="532253288"/>
      </c:scatterChart>
      <c:valAx>
        <c:axId val="5322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53288"/>
        <c:crosses val="autoZero"/>
        <c:crossBetween val="midCat"/>
      </c:valAx>
      <c:valAx>
        <c:axId val="5322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1'!$D$4:$D$9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1'!$F$4:$F$9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E-4AA9-89F4-692845FE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5344"/>
        <c:axId val="441183376"/>
      </c:scatterChart>
      <c:valAx>
        <c:axId val="441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183376"/>
        <c:crosses val="autoZero"/>
        <c:crossBetween val="midCat"/>
      </c:valAx>
      <c:valAx>
        <c:axId val="441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1'!$E$12:$F$12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1'!$E$13:$F$13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1-4AEF-B0EC-037FD8CACDFB}"/>
            </c:ext>
          </c:extLst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1'!$E$15:$F$15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1'!$E$16:$F$16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1-4AEF-B0EC-037FD8CACDFB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1'!$E$18:$F$18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1'!$E$19:$F$19</c:f>
              <c:numCache>
                <c:formatCode>General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1-4AEF-B0EC-037FD8CACDFB}"/>
            </c:ext>
          </c:extLst>
        </c:ser>
        <c:ser>
          <c:idx val="3"/>
          <c:order val="3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1'!$E$21:$F$21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1'!$E$22:$F$22</c:f>
              <c:numCache>
                <c:formatCode>General</c:formatCode>
                <c:ptCount val="2"/>
                <c:pt idx="0">
                  <c:v>0.72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1-4AEF-B0EC-037FD8CACDFB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1'!$E$24:$F$24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1'!$E$25:$F$25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1-4AEF-B0EC-037FD8CACD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1'!$E$27:$F$27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'Задание 1'!$E$28:$F$28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1-4AEF-B0EC-037FD8CA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08208"/>
        <c:axId val="530709520"/>
      </c:scatterChart>
      <c:valAx>
        <c:axId val="5307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09520"/>
        <c:crosses val="autoZero"/>
        <c:crossBetween val="midCat"/>
      </c:valAx>
      <c:valAx>
        <c:axId val="530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'Задание 2'!$E$8:$E$13</c:f>
              <c:numCache>
                <c:formatCode>General</c:formatCode>
                <c:ptCount val="6"/>
                <c:pt idx="0">
                  <c:v>14.5</c:v>
                </c:pt>
                <c:pt idx="1">
                  <c:v>39.5</c:v>
                </c:pt>
                <c:pt idx="2">
                  <c:v>64.5</c:v>
                </c:pt>
                <c:pt idx="3">
                  <c:v>89.5</c:v>
                </c:pt>
                <c:pt idx="4">
                  <c:v>114.5</c:v>
                </c:pt>
                <c:pt idx="5">
                  <c:v>139.5</c:v>
                </c:pt>
              </c:numCache>
            </c:numRef>
          </c:cat>
          <c:val>
            <c:numRef>
              <c:f>'Задание 2'!$F$8:$F$13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41F5-9DB9-711E5D4B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22304"/>
        <c:axId val="470320664"/>
      </c:barChart>
      <c:catAx>
        <c:axId val="470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20664"/>
        <c:crosses val="autoZero"/>
        <c:auto val="1"/>
        <c:lblAlgn val="ctr"/>
        <c:lblOffset val="100"/>
        <c:noMultiLvlLbl val="0"/>
      </c:catAx>
      <c:valAx>
        <c:axId val="4703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2'!$E$8:$E$13</c:f>
              <c:numCache>
                <c:formatCode>General</c:formatCode>
                <c:ptCount val="6"/>
                <c:pt idx="0">
                  <c:v>14.5</c:v>
                </c:pt>
                <c:pt idx="1">
                  <c:v>39.5</c:v>
                </c:pt>
                <c:pt idx="2">
                  <c:v>64.5</c:v>
                </c:pt>
                <c:pt idx="3">
                  <c:v>89.5</c:v>
                </c:pt>
                <c:pt idx="4">
                  <c:v>114.5</c:v>
                </c:pt>
                <c:pt idx="5">
                  <c:v>139.5</c:v>
                </c:pt>
              </c:numCache>
            </c:numRef>
          </c:xVal>
          <c:yVal>
            <c:numRef>
              <c:f>'Задание 2'!$F$8:$F$13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3D3-BAC8-10C8B454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16672"/>
        <c:axId val="479316344"/>
      </c:scatterChart>
      <c:valAx>
        <c:axId val="4793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16344"/>
        <c:crosses val="autoZero"/>
        <c:crossBetween val="midCat"/>
      </c:valAx>
      <c:valAx>
        <c:axId val="4793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3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'Задание 2'!$E$8:$E$13</c:f>
              <c:numCache>
                <c:formatCode>General</c:formatCode>
                <c:ptCount val="6"/>
                <c:pt idx="0">
                  <c:v>14.5</c:v>
                </c:pt>
                <c:pt idx="1">
                  <c:v>39.5</c:v>
                </c:pt>
                <c:pt idx="2">
                  <c:v>64.5</c:v>
                </c:pt>
                <c:pt idx="3">
                  <c:v>89.5</c:v>
                </c:pt>
                <c:pt idx="4">
                  <c:v>114.5</c:v>
                </c:pt>
                <c:pt idx="5">
                  <c:v>139.5</c:v>
                </c:pt>
              </c:numCache>
            </c:numRef>
          </c:xVal>
          <c:yVal>
            <c:numRef>
              <c:f>'Задание 2'!$G$8:$G$13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7-41DC-BBC7-6B35F9A8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3872"/>
        <c:axId val="500205512"/>
      </c:scatterChart>
      <c:valAx>
        <c:axId val="500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05512"/>
        <c:crosses val="autoZero"/>
        <c:crossBetween val="midCat"/>
      </c:valAx>
      <c:valAx>
        <c:axId val="5002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2'!$E$16:$F$16</c:f>
              <c:numCache>
                <c:formatCode>General</c:formatCode>
                <c:ptCount val="2"/>
                <c:pt idx="0">
                  <c:v>2</c:v>
                </c:pt>
                <c:pt idx="1">
                  <c:v>27</c:v>
                </c:pt>
              </c:numCache>
            </c:numRef>
          </c:xVal>
          <c:yVal>
            <c:numRef>
              <c:f>'Задание 2'!$E$17:$F$17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D44-8104-821447F27B2E}"/>
            </c:ext>
          </c:extLst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2'!$E$19:$F$19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xVal>
          <c:yVal>
            <c:numRef>
              <c:f>'Задание 2'!$E$20:$F$20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E-4D44-8104-821447F27B2E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2'!$E$22:$F$22</c:f>
              <c:numCache>
                <c:formatCode>General</c:formatCode>
                <c:ptCount val="2"/>
                <c:pt idx="0">
                  <c:v>52</c:v>
                </c:pt>
                <c:pt idx="1">
                  <c:v>77</c:v>
                </c:pt>
              </c:numCache>
            </c:numRef>
          </c:xVal>
          <c:yVal>
            <c:numRef>
              <c:f>'Задание 2'!$E$23:$F$23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E-4D44-8104-821447F27B2E}"/>
            </c:ext>
          </c:extLst>
        </c:ser>
        <c:ser>
          <c:idx val="3"/>
          <c:order val="3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2'!$E$25:$F$25</c:f>
              <c:numCache>
                <c:formatCode>General</c:formatCode>
                <c:ptCount val="2"/>
                <c:pt idx="0">
                  <c:v>77</c:v>
                </c:pt>
                <c:pt idx="1">
                  <c:v>102</c:v>
                </c:pt>
              </c:numCache>
            </c:numRef>
          </c:xVal>
          <c:yVal>
            <c:numRef>
              <c:f>'Задание 2'!$E$26:$F$26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E-4D44-8104-821447F27B2E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2'!$E$28:$F$28</c:f>
              <c:numCache>
                <c:formatCode>General</c:formatCode>
                <c:ptCount val="2"/>
                <c:pt idx="0">
                  <c:v>102</c:v>
                </c:pt>
                <c:pt idx="1">
                  <c:v>127</c:v>
                </c:pt>
              </c:numCache>
            </c:numRef>
          </c:xVal>
          <c:yVal>
            <c:numRef>
              <c:f>'Задание 2'!$E$29:$F$29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FE-4D44-8104-821447F27B2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2'!$E$31:$F$31</c:f>
              <c:numCache>
                <c:formatCode>General</c:formatCode>
                <c:ptCount val="2"/>
                <c:pt idx="0">
                  <c:v>127</c:v>
                </c:pt>
                <c:pt idx="1">
                  <c:v>152</c:v>
                </c:pt>
              </c:numCache>
            </c:numRef>
          </c:xVal>
          <c:yVal>
            <c:numRef>
              <c:f>'Задание 2'!$E$32:$F$32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FE-4D44-8104-821447F2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8192"/>
        <c:axId val="500178600"/>
      </c:scatterChart>
      <c:valAx>
        <c:axId val="485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178600"/>
        <c:crosses val="autoZero"/>
        <c:crossBetween val="midCat"/>
      </c:valAx>
      <c:valAx>
        <c:axId val="5001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5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'Задание 3'!$B$4:$B$7</c:f>
              <c:strCache>
                <c:ptCount val="4"/>
                <c:pt idx="0">
                  <c:v>до 5000</c:v>
                </c:pt>
                <c:pt idx="1">
                  <c:v>5000 - 7000</c:v>
                </c:pt>
                <c:pt idx="2">
                  <c:v>7000 - 10000</c:v>
                </c:pt>
                <c:pt idx="3">
                  <c:v>10000 - 15000</c:v>
                </c:pt>
              </c:strCache>
            </c:strRef>
          </c:cat>
          <c:val>
            <c:numRef>
              <c:f>'Задание 3'!$G$4:$G$7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F-490E-93AA-81DA5DD3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94288"/>
        <c:axId val="399594616"/>
      </c:barChart>
      <c:catAx>
        <c:axId val="3995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94616"/>
        <c:crosses val="autoZero"/>
        <c:auto val="1"/>
        <c:lblAlgn val="ctr"/>
        <c:lblOffset val="100"/>
        <c:noMultiLvlLbl val="0"/>
      </c:catAx>
      <c:valAx>
        <c:axId val="3995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33337</xdr:rowOff>
    </xdr:from>
    <xdr:to>
      <xdr:col>15</xdr:col>
      <xdr:colOff>304800</xdr:colOff>
      <xdr:row>15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3AD6E5-B779-420B-BB38-DDCD49B3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80962</xdr:rowOff>
    </xdr:from>
    <xdr:to>
      <xdr:col>15</xdr:col>
      <xdr:colOff>314325</xdr:colOff>
      <xdr:row>30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8C7B84-9D77-419E-82E1-A30E61B10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4762</xdr:rowOff>
    </xdr:from>
    <xdr:to>
      <xdr:col>15</xdr:col>
      <xdr:colOff>304800</xdr:colOff>
      <xdr:row>46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5814AC-AC96-438F-9BCC-7E219BF68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90487</xdr:rowOff>
    </xdr:from>
    <xdr:to>
      <xdr:col>15</xdr:col>
      <xdr:colOff>304800</xdr:colOff>
      <xdr:row>61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4941D6-9AE0-4E59-9F5E-C4FE13E1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14287</xdr:rowOff>
    </xdr:from>
    <xdr:to>
      <xdr:col>16</xdr:col>
      <xdr:colOff>285750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984379-618E-4A2B-A95E-E057C9E01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14287</xdr:rowOff>
    </xdr:from>
    <xdr:to>
      <xdr:col>16</xdr:col>
      <xdr:colOff>304800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35D721-B947-48BC-A43B-DC61698F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14287</xdr:rowOff>
    </xdr:from>
    <xdr:to>
      <xdr:col>16</xdr:col>
      <xdr:colOff>304800</xdr:colOff>
      <xdr:row>47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1CB452-F0E6-4F41-9BEF-D8397E5B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48</xdr:row>
      <xdr:rowOff>80962</xdr:rowOff>
    </xdr:from>
    <xdr:to>
      <xdr:col>16</xdr:col>
      <xdr:colOff>314325</xdr:colOff>
      <xdr:row>62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FD364D-3B13-43CB-A5D2-87C69895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33337</xdr:rowOff>
    </xdr:from>
    <xdr:to>
      <xdr:col>4</xdr:col>
      <xdr:colOff>676275</xdr:colOff>
      <xdr:row>23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DD1893-2E65-4A73-A2DC-2EC6CC97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4762</xdr:rowOff>
    </xdr:from>
    <xdr:to>
      <xdr:col>9</xdr:col>
      <xdr:colOff>428625</xdr:colOff>
      <xdr:row>23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15C932-CCFE-4434-9E92-FE2339AD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14287</xdr:rowOff>
    </xdr:from>
    <xdr:to>
      <xdr:col>16</xdr:col>
      <xdr:colOff>323850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F1BA7F-A624-4A88-A86A-5E6FF707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16</xdr:row>
      <xdr:rowOff>90487</xdr:rowOff>
    </xdr:from>
    <xdr:to>
      <xdr:col>16</xdr:col>
      <xdr:colOff>295275</xdr:colOff>
      <xdr:row>30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88634E-80D9-41F9-A27E-7BABABC2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32</xdr:row>
      <xdr:rowOff>14287</xdr:rowOff>
    </xdr:from>
    <xdr:to>
      <xdr:col>16</xdr:col>
      <xdr:colOff>295275</xdr:colOff>
      <xdr:row>46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A9E1B2-5F9B-474B-A91C-81BA95D85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47</xdr:row>
      <xdr:rowOff>33337</xdr:rowOff>
    </xdr:from>
    <xdr:to>
      <xdr:col>16</xdr:col>
      <xdr:colOff>314325</xdr:colOff>
      <xdr:row>61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02D799C-5985-4639-B4DE-8BD8FC96C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9334-2AA2-4450-9205-2AD72F71B65A}">
  <dimension ref="B2:G28"/>
  <sheetViews>
    <sheetView tabSelected="1" workbookViewId="0"/>
  </sheetViews>
  <sheetFormatPr defaultRowHeight="15" x14ac:dyDescent="0.25"/>
  <cols>
    <col min="4" max="7" width="15.7109375" customWidth="1"/>
  </cols>
  <sheetData>
    <row r="2" spans="2:7" x14ac:dyDescent="0.25">
      <c r="B2" s="4">
        <v>1</v>
      </c>
      <c r="D2" s="34" t="s">
        <v>1</v>
      </c>
      <c r="E2" s="34" t="s">
        <v>2</v>
      </c>
      <c r="F2" s="34" t="s">
        <v>3</v>
      </c>
      <c r="G2" s="34" t="s">
        <v>4</v>
      </c>
    </row>
    <row r="3" spans="2:7" x14ac:dyDescent="0.25">
      <c r="B3" s="5">
        <v>1</v>
      </c>
      <c r="D3" s="35"/>
      <c r="E3" s="35"/>
      <c r="F3" s="35"/>
      <c r="G3" s="36"/>
    </row>
    <row r="4" spans="2:7" x14ac:dyDescent="0.25">
      <c r="B4" s="5">
        <v>1</v>
      </c>
      <c r="D4" s="1">
        <v>1</v>
      </c>
      <c r="E4" s="1">
        <f>COUNTIF($B$2:$B$26,"="&amp;D4)</f>
        <v>3</v>
      </c>
      <c r="F4" s="10">
        <v>0</v>
      </c>
      <c r="G4" s="1">
        <f>F4/$E$10</f>
        <v>0</v>
      </c>
    </row>
    <row r="5" spans="2:7" x14ac:dyDescent="0.25">
      <c r="B5" s="5">
        <v>2</v>
      </c>
      <c r="D5" s="2">
        <v>2</v>
      </c>
      <c r="E5" s="2">
        <f t="shared" ref="E5:E9" si="0">COUNTIF($B$2:$B$26,"="&amp;D5)</f>
        <v>5</v>
      </c>
      <c r="F5" s="11">
        <f>SUM($E$4:E4)</f>
        <v>3</v>
      </c>
      <c r="G5" s="2">
        <f t="shared" ref="G5:G10" si="1">F5/$E$10</f>
        <v>0.12</v>
      </c>
    </row>
    <row r="6" spans="2:7" x14ac:dyDescent="0.25">
      <c r="B6" s="5">
        <v>2</v>
      </c>
      <c r="D6" s="2">
        <v>3</v>
      </c>
      <c r="E6" s="2">
        <f t="shared" si="0"/>
        <v>4</v>
      </c>
      <c r="F6" s="11">
        <f>SUM($E$4:E5)</f>
        <v>8</v>
      </c>
      <c r="G6" s="2">
        <f t="shared" si="1"/>
        <v>0.32</v>
      </c>
    </row>
    <row r="7" spans="2:7" x14ac:dyDescent="0.25">
      <c r="B7" s="5">
        <v>2</v>
      </c>
      <c r="D7" s="2">
        <v>4</v>
      </c>
      <c r="E7" s="2">
        <f t="shared" si="0"/>
        <v>6</v>
      </c>
      <c r="F7" s="11">
        <f>SUM($E$4:E6)</f>
        <v>12</v>
      </c>
      <c r="G7" s="2">
        <f t="shared" si="1"/>
        <v>0.48</v>
      </c>
    </row>
    <row r="8" spans="2:7" x14ac:dyDescent="0.25">
      <c r="B8" s="5">
        <v>2</v>
      </c>
      <c r="D8" s="2">
        <v>5</v>
      </c>
      <c r="E8" s="2">
        <f t="shared" si="0"/>
        <v>3</v>
      </c>
      <c r="F8" s="11">
        <f>SUM($E$4:E7)</f>
        <v>18</v>
      </c>
      <c r="G8" s="2">
        <f t="shared" si="1"/>
        <v>0.72</v>
      </c>
    </row>
    <row r="9" spans="2:7" x14ac:dyDescent="0.25">
      <c r="B9" s="5">
        <v>2</v>
      </c>
      <c r="D9" s="3">
        <v>6</v>
      </c>
      <c r="E9" s="3">
        <f t="shared" si="0"/>
        <v>4</v>
      </c>
      <c r="F9" s="12">
        <f>SUM($E$4:E8)</f>
        <v>21</v>
      </c>
      <c r="G9" s="2">
        <f t="shared" si="1"/>
        <v>0.84</v>
      </c>
    </row>
    <row r="10" spans="2:7" x14ac:dyDescent="0.25">
      <c r="B10" s="5">
        <v>3</v>
      </c>
      <c r="D10" s="7" t="s">
        <v>0</v>
      </c>
      <c r="E10" s="8">
        <f>SUM(E4:E9)</f>
        <v>25</v>
      </c>
      <c r="F10" s="13">
        <f>SUM($E$4:E9)</f>
        <v>25</v>
      </c>
      <c r="G10" s="9">
        <f t="shared" si="1"/>
        <v>1</v>
      </c>
    </row>
    <row r="11" spans="2:7" x14ac:dyDescent="0.25">
      <c r="B11" s="5">
        <v>3</v>
      </c>
    </row>
    <row r="12" spans="2:7" x14ac:dyDescent="0.25">
      <c r="B12" s="5">
        <v>3</v>
      </c>
      <c r="E12" s="14">
        <f>D4</f>
        <v>1</v>
      </c>
      <c r="F12" s="15">
        <f>D5</f>
        <v>2</v>
      </c>
    </row>
    <row r="13" spans="2:7" x14ac:dyDescent="0.25">
      <c r="B13" s="5">
        <v>3</v>
      </c>
      <c r="E13" s="12">
        <f>G5</f>
        <v>0.12</v>
      </c>
      <c r="F13" s="16">
        <f>G5</f>
        <v>0.12</v>
      </c>
    </row>
    <row r="14" spans="2:7" x14ac:dyDescent="0.25">
      <c r="B14" s="5">
        <v>4</v>
      </c>
    </row>
    <row r="15" spans="2:7" x14ac:dyDescent="0.25">
      <c r="B15" s="5">
        <v>4</v>
      </c>
      <c r="E15" s="14">
        <f>D5</f>
        <v>2</v>
      </c>
      <c r="F15" s="15">
        <f>D6</f>
        <v>3</v>
      </c>
    </row>
    <row r="16" spans="2:7" x14ac:dyDescent="0.25">
      <c r="B16" s="5">
        <v>4</v>
      </c>
      <c r="E16" s="12">
        <f>G6</f>
        <v>0.32</v>
      </c>
      <c r="F16" s="16">
        <f>G6</f>
        <v>0.32</v>
      </c>
    </row>
    <row r="17" spans="2:6" x14ac:dyDescent="0.25">
      <c r="B17" s="5">
        <v>4</v>
      </c>
    </row>
    <row r="18" spans="2:6" x14ac:dyDescent="0.25">
      <c r="B18" s="5">
        <v>4</v>
      </c>
      <c r="E18" s="14">
        <f>D6</f>
        <v>3</v>
      </c>
      <c r="F18" s="15">
        <f>D7</f>
        <v>4</v>
      </c>
    </row>
    <row r="19" spans="2:6" x14ac:dyDescent="0.25">
      <c r="B19" s="5">
        <v>4</v>
      </c>
      <c r="E19" s="12">
        <f>G7</f>
        <v>0.48</v>
      </c>
      <c r="F19" s="16">
        <f>G7</f>
        <v>0.48</v>
      </c>
    </row>
    <row r="20" spans="2:6" x14ac:dyDescent="0.25">
      <c r="B20" s="5">
        <v>5</v>
      </c>
    </row>
    <row r="21" spans="2:6" x14ac:dyDescent="0.25">
      <c r="B21" s="5">
        <v>5</v>
      </c>
      <c r="E21" s="14">
        <f>D7</f>
        <v>4</v>
      </c>
      <c r="F21" s="15">
        <f>D8</f>
        <v>5</v>
      </c>
    </row>
    <row r="22" spans="2:6" x14ac:dyDescent="0.25">
      <c r="B22" s="5">
        <v>5</v>
      </c>
      <c r="E22" s="12">
        <f>G8</f>
        <v>0.72</v>
      </c>
      <c r="F22" s="16">
        <f>G8</f>
        <v>0.72</v>
      </c>
    </row>
    <row r="23" spans="2:6" x14ac:dyDescent="0.25">
      <c r="B23" s="5">
        <v>6</v>
      </c>
    </row>
    <row r="24" spans="2:6" x14ac:dyDescent="0.25">
      <c r="B24" s="5">
        <v>6</v>
      </c>
      <c r="E24" s="14">
        <f>D8</f>
        <v>5</v>
      </c>
      <c r="F24" s="15">
        <f>D9</f>
        <v>6</v>
      </c>
    </row>
    <row r="25" spans="2:6" x14ac:dyDescent="0.25">
      <c r="B25" s="5">
        <v>6</v>
      </c>
      <c r="E25" s="12">
        <f>G9</f>
        <v>0.84</v>
      </c>
      <c r="F25" s="16">
        <f>G9</f>
        <v>0.84</v>
      </c>
    </row>
    <row r="26" spans="2:6" x14ac:dyDescent="0.25">
      <c r="B26" s="6">
        <v>6</v>
      </c>
    </row>
    <row r="27" spans="2:6" x14ac:dyDescent="0.25">
      <c r="E27" s="14">
        <f>D9</f>
        <v>6</v>
      </c>
      <c r="F27" s="15">
        <v>7</v>
      </c>
    </row>
    <row r="28" spans="2:6" x14ac:dyDescent="0.25">
      <c r="E28" s="12">
        <f>G10</f>
        <v>1</v>
      </c>
      <c r="F28" s="16">
        <f>G10</f>
        <v>1</v>
      </c>
    </row>
  </sheetData>
  <sortState ref="B2:B26">
    <sortCondition ref="B2"/>
  </sortState>
  <mergeCells count="4"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2CA4-DB65-4FE0-BCBA-48642AF8B5CB}">
  <dimension ref="B2:H32"/>
  <sheetViews>
    <sheetView workbookViewId="0"/>
  </sheetViews>
  <sheetFormatPr defaultRowHeight="15" x14ac:dyDescent="0.25"/>
  <cols>
    <col min="4" max="8" width="15.7109375" customWidth="1"/>
  </cols>
  <sheetData>
    <row r="2" spans="2:8" x14ac:dyDescent="0.25">
      <c r="B2" s="4">
        <v>2</v>
      </c>
      <c r="D2" s="19" t="s">
        <v>5</v>
      </c>
      <c r="E2" s="22">
        <f>COUNT(B2:B21)</f>
        <v>20</v>
      </c>
    </row>
    <row r="3" spans="2:8" x14ac:dyDescent="0.25">
      <c r="B3" s="5">
        <v>2</v>
      </c>
      <c r="D3" s="20" t="s">
        <v>6</v>
      </c>
      <c r="E3" s="23">
        <f>ROUNDUP(1+1.4*LN(E2),0)</f>
        <v>6</v>
      </c>
    </row>
    <row r="4" spans="2:8" x14ac:dyDescent="0.25">
      <c r="B4" s="5">
        <v>3</v>
      </c>
      <c r="D4" s="21" t="s">
        <v>7</v>
      </c>
      <c r="E4" s="24">
        <f>ABS(B2-B21)/E3</f>
        <v>25</v>
      </c>
    </row>
    <row r="5" spans="2:8" x14ac:dyDescent="0.25">
      <c r="B5" s="5">
        <v>6</v>
      </c>
    </row>
    <row r="6" spans="2:8" x14ac:dyDescent="0.25">
      <c r="B6" s="5">
        <v>7</v>
      </c>
      <c r="D6" s="37" t="s">
        <v>8</v>
      </c>
      <c r="E6" s="37" t="s">
        <v>10</v>
      </c>
      <c r="F6" s="37" t="s">
        <v>9</v>
      </c>
      <c r="G6" s="37" t="s">
        <v>3</v>
      </c>
      <c r="H6" s="37" t="s">
        <v>4</v>
      </c>
    </row>
    <row r="7" spans="2:8" x14ac:dyDescent="0.25">
      <c r="B7" s="5">
        <v>9</v>
      </c>
      <c r="D7" s="38"/>
      <c r="E7" s="39"/>
      <c r="F7" s="38"/>
      <c r="G7" s="39"/>
      <c r="H7" s="39"/>
    </row>
    <row r="8" spans="2:8" x14ac:dyDescent="0.25">
      <c r="B8" s="5">
        <v>10</v>
      </c>
      <c r="D8" s="10">
        <f>B2</f>
        <v>2</v>
      </c>
      <c r="E8" s="1">
        <f>ROUND((D8+D9)/2,2)</f>
        <v>14.5</v>
      </c>
      <c r="F8" s="17">
        <f>COUNTIFS($B$2:$B$21,"&lt;"&amp;D9,$B$2:$B$21,"&gt;="&amp;D8)</f>
        <v>11</v>
      </c>
      <c r="G8" s="10">
        <v>0</v>
      </c>
      <c r="H8" s="1">
        <f>G8/$E$2</f>
        <v>0</v>
      </c>
    </row>
    <row r="9" spans="2:8" x14ac:dyDescent="0.25">
      <c r="B9" s="5">
        <v>12</v>
      </c>
      <c r="D9" s="11">
        <f>D8+$E$4</f>
        <v>27</v>
      </c>
      <c r="E9" s="2">
        <f t="shared" ref="E9:E13" si="0">ROUND((D9+D10)/2,2)</f>
        <v>39.5</v>
      </c>
      <c r="F9" s="18">
        <f>COUNTIFS($B$2:$B$21,"&lt;"&amp;D10,$B$2:$B$21,"&gt;="&amp;D9)</f>
        <v>3</v>
      </c>
      <c r="G9" s="11">
        <f>SUM($F$8:F8)</f>
        <v>11</v>
      </c>
      <c r="H9" s="2">
        <f t="shared" ref="H9:H14" si="1">G9/$E$2</f>
        <v>0.55000000000000004</v>
      </c>
    </row>
    <row r="10" spans="2:8" x14ac:dyDescent="0.25">
      <c r="B10" s="5">
        <v>17</v>
      </c>
      <c r="D10" s="11">
        <f t="shared" ref="D10:D11" si="2">D9+$E$4</f>
        <v>52</v>
      </c>
      <c r="E10" s="2">
        <f t="shared" si="0"/>
        <v>64.5</v>
      </c>
      <c r="F10" s="18">
        <f>COUNTIFS($B$2:$B$21,"&lt;"&amp;D11,$B$2:$B$21,"&gt;="&amp;D10)</f>
        <v>2</v>
      </c>
      <c r="G10" s="11">
        <f>SUM($F$8:F9)</f>
        <v>14</v>
      </c>
      <c r="H10" s="2">
        <f t="shared" si="1"/>
        <v>0.7</v>
      </c>
    </row>
    <row r="11" spans="2:8" x14ac:dyDescent="0.25">
      <c r="B11" s="5">
        <v>18</v>
      </c>
      <c r="D11" s="11">
        <f t="shared" si="2"/>
        <v>77</v>
      </c>
      <c r="E11" s="2">
        <f t="shared" si="0"/>
        <v>89.5</v>
      </c>
      <c r="F11" s="18">
        <f>COUNTIFS($B$2:$B$21,"&lt;"&amp;D12,$B$2:$B$21,"&gt;="&amp;D11)</f>
        <v>2</v>
      </c>
      <c r="G11" s="11">
        <f>SUM($F$8:F10)</f>
        <v>16</v>
      </c>
      <c r="H11" s="2">
        <f t="shared" si="1"/>
        <v>0.8</v>
      </c>
    </row>
    <row r="12" spans="2:8" x14ac:dyDescent="0.25">
      <c r="B12" s="5">
        <v>25</v>
      </c>
      <c r="D12" s="11">
        <f>D11+$E$4</f>
        <v>102</v>
      </c>
      <c r="E12" s="2">
        <f t="shared" si="0"/>
        <v>114.5</v>
      </c>
      <c r="F12" s="18">
        <f>COUNTIFS($B$2:$B$21,"&lt;"&amp;D13,$B$2:$B$21,"&gt;="&amp;D12)</f>
        <v>0</v>
      </c>
      <c r="G12" s="11">
        <f>SUM($F$8:F11)</f>
        <v>18</v>
      </c>
      <c r="H12" s="2">
        <f t="shared" si="1"/>
        <v>0.9</v>
      </c>
    </row>
    <row r="13" spans="2:8" x14ac:dyDescent="0.25">
      <c r="B13" s="5">
        <v>35</v>
      </c>
      <c r="D13" s="11">
        <f>D12+$E$4</f>
        <v>127</v>
      </c>
      <c r="E13" s="3">
        <f t="shared" si="0"/>
        <v>139.5</v>
      </c>
      <c r="F13" s="16">
        <f>COUNTIFS($B$2:$B$21,"&lt;"&amp;D14,$B$2:$B$21,"&gt;="&amp;D13)+1</f>
        <v>2</v>
      </c>
      <c r="G13" s="11">
        <f>SUM($F$8:F12)</f>
        <v>18</v>
      </c>
      <c r="H13" s="2">
        <f t="shared" si="1"/>
        <v>0.9</v>
      </c>
    </row>
    <row r="14" spans="2:8" x14ac:dyDescent="0.25">
      <c r="B14" s="5">
        <v>42</v>
      </c>
      <c r="D14" s="3">
        <f>D13+$E$4</f>
        <v>152</v>
      </c>
      <c r="E14" s="25"/>
      <c r="G14" s="13">
        <f>SUM($F$8:F13)</f>
        <v>20</v>
      </c>
      <c r="H14" s="9">
        <f t="shared" si="1"/>
        <v>1</v>
      </c>
    </row>
    <row r="15" spans="2:8" x14ac:dyDescent="0.25">
      <c r="B15" s="5">
        <v>51</v>
      </c>
    </row>
    <row r="16" spans="2:8" x14ac:dyDescent="0.25">
      <c r="B16" s="5">
        <v>60</v>
      </c>
      <c r="E16" s="14">
        <f>D8</f>
        <v>2</v>
      </c>
      <c r="F16" s="15">
        <f>D9</f>
        <v>27</v>
      </c>
    </row>
    <row r="17" spans="2:6" x14ac:dyDescent="0.25">
      <c r="B17" s="5">
        <v>68</v>
      </c>
      <c r="E17" s="12">
        <f>H9</f>
        <v>0.55000000000000004</v>
      </c>
      <c r="F17" s="16">
        <f>H9</f>
        <v>0.55000000000000004</v>
      </c>
    </row>
    <row r="18" spans="2:6" x14ac:dyDescent="0.25">
      <c r="B18" s="5">
        <v>85</v>
      </c>
    </row>
    <row r="19" spans="2:6" x14ac:dyDescent="0.25">
      <c r="B19" s="5">
        <v>100</v>
      </c>
      <c r="E19" s="14">
        <f>D9</f>
        <v>27</v>
      </c>
      <c r="F19" s="15">
        <f>D10</f>
        <v>52</v>
      </c>
    </row>
    <row r="20" spans="2:6" x14ac:dyDescent="0.25">
      <c r="B20" s="5">
        <v>130</v>
      </c>
      <c r="E20" s="12">
        <f>H10</f>
        <v>0.7</v>
      </c>
      <c r="F20" s="16">
        <f>H10</f>
        <v>0.7</v>
      </c>
    </row>
    <row r="21" spans="2:6" x14ac:dyDescent="0.25">
      <c r="B21" s="6">
        <v>152</v>
      </c>
    </row>
    <row r="22" spans="2:6" x14ac:dyDescent="0.25">
      <c r="E22" s="14">
        <f>D10</f>
        <v>52</v>
      </c>
      <c r="F22" s="15">
        <f>D11</f>
        <v>77</v>
      </c>
    </row>
    <row r="23" spans="2:6" x14ac:dyDescent="0.25">
      <c r="E23" s="12">
        <f>H11</f>
        <v>0.8</v>
      </c>
      <c r="F23" s="16">
        <f>H11</f>
        <v>0.8</v>
      </c>
    </row>
    <row r="25" spans="2:6" x14ac:dyDescent="0.25">
      <c r="E25" s="14">
        <f>D11</f>
        <v>77</v>
      </c>
      <c r="F25" s="15">
        <f>D12</f>
        <v>102</v>
      </c>
    </row>
    <row r="26" spans="2:6" x14ac:dyDescent="0.25">
      <c r="E26" s="12">
        <f>H12</f>
        <v>0.9</v>
      </c>
      <c r="F26" s="16">
        <f>H12</f>
        <v>0.9</v>
      </c>
    </row>
    <row r="28" spans="2:6" x14ac:dyDescent="0.25">
      <c r="E28" s="14">
        <f>D12</f>
        <v>102</v>
      </c>
      <c r="F28" s="15">
        <f>D13</f>
        <v>127</v>
      </c>
    </row>
    <row r="29" spans="2:6" x14ac:dyDescent="0.25">
      <c r="E29" s="12">
        <f>H13</f>
        <v>0.9</v>
      </c>
      <c r="F29" s="16">
        <f>H13</f>
        <v>0.9</v>
      </c>
    </row>
    <row r="31" spans="2:6" x14ac:dyDescent="0.25">
      <c r="E31" s="14">
        <f>D13</f>
        <v>127</v>
      </c>
      <c r="F31" s="15">
        <f>D14</f>
        <v>152</v>
      </c>
    </row>
    <row r="32" spans="2:6" x14ac:dyDescent="0.25">
      <c r="E32" s="12">
        <f>H14</f>
        <v>1</v>
      </c>
      <c r="F32" s="16">
        <f>H14</f>
        <v>1</v>
      </c>
    </row>
  </sheetData>
  <sortState ref="B2:B21">
    <sortCondition ref="B2"/>
  </sortState>
  <mergeCells count="5">
    <mergeCell ref="D6:D7"/>
    <mergeCell ref="E6:E7"/>
    <mergeCell ref="F6:F7"/>
    <mergeCell ref="G6:G7"/>
    <mergeCell ref="H6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0A62-9361-47DA-B9EA-3A39A9A79830}">
  <dimension ref="B2:H8"/>
  <sheetViews>
    <sheetView workbookViewId="0"/>
  </sheetViews>
  <sheetFormatPr defaultRowHeight="15" x14ac:dyDescent="0.25"/>
  <cols>
    <col min="2" max="2" width="25.28515625" customWidth="1"/>
    <col min="3" max="3" width="24" customWidth="1"/>
    <col min="5" max="9" width="15.7109375" customWidth="1"/>
  </cols>
  <sheetData>
    <row r="2" spans="2:8" x14ac:dyDescent="0.25">
      <c r="B2" s="40" t="s">
        <v>11</v>
      </c>
      <c r="C2" s="40" t="s">
        <v>12</v>
      </c>
      <c r="E2" s="37" t="s">
        <v>8</v>
      </c>
      <c r="F2" s="37" t="s">
        <v>10</v>
      </c>
      <c r="G2" s="37" t="s">
        <v>9</v>
      </c>
      <c r="H2" s="37" t="s">
        <v>3</v>
      </c>
    </row>
    <row r="3" spans="2:8" x14ac:dyDescent="0.25">
      <c r="B3" s="41"/>
      <c r="C3" s="41"/>
      <c r="E3" s="38"/>
      <c r="F3" s="38"/>
      <c r="G3" s="38"/>
      <c r="H3" s="38"/>
    </row>
    <row r="4" spans="2:8" x14ac:dyDescent="0.25">
      <c r="B4" s="1" t="s">
        <v>13</v>
      </c>
      <c r="C4" s="1">
        <v>4</v>
      </c>
      <c r="E4" s="1">
        <v>0</v>
      </c>
      <c r="F4" s="17">
        <f>(E4+E5)/2</f>
        <v>2500</v>
      </c>
      <c r="G4" s="10">
        <f>C4</f>
        <v>4</v>
      </c>
      <c r="H4" s="1">
        <v>0</v>
      </c>
    </row>
    <row r="5" spans="2:8" x14ac:dyDescent="0.25">
      <c r="B5" s="2" t="s">
        <v>14</v>
      </c>
      <c r="C5" s="2">
        <v>12</v>
      </c>
      <c r="E5" s="2">
        <v>5000</v>
      </c>
      <c r="F5" s="18">
        <f>(E5+E6)/2</f>
        <v>6000</v>
      </c>
      <c r="G5" s="11">
        <f t="shared" ref="G5:G7" si="0">C5</f>
        <v>12</v>
      </c>
      <c r="H5" s="2">
        <f>SUM($G$4:G4)</f>
        <v>4</v>
      </c>
    </row>
    <row r="6" spans="2:8" x14ac:dyDescent="0.25">
      <c r="B6" s="2" t="s">
        <v>15</v>
      </c>
      <c r="C6" s="2">
        <v>8</v>
      </c>
      <c r="E6" s="2">
        <v>7000</v>
      </c>
      <c r="F6" s="18">
        <f>(E6+E7)/2</f>
        <v>8500</v>
      </c>
      <c r="G6" s="11">
        <f t="shared" si="0"/>
        <v>8</v>
      </c>
      <c r="H6" s="2">
        <f>SUM($G$4:G5)</f>
        <v>16</v>
      </c>
    </row>
    <row r="7" spans="2:8" x14ac:dyDescent="0.25">
      <c r="B7" s="2" t="s">
        <v>16</v>
      </c>
      <c r="C7" s="2">
        <v>6</v>
      </c>
      <c r="E7" s="2">
        <v>10000</v>
      </c>
      <c r="F7" s="16">
        <f>(E7+E8)/2</f>
        <v>12500</v>
      </c>
      <c r="G7" s="12">
        <f t="shared" si="0"/>
        <v>6</v>
      </c>
      <c r="H7" s="2">
        <f>SUM($G$4:G6)</f>
        <v>24</v>
      </c>
    </row>
    <row r="8" spans="2:8" x14ac:dyDescent="0.25">
      <c r="B8" s="26" t="s">
        <v>17</v>
      </c>
      <c r="C8" s="26">
        <v>30</v>
      </c>
      <c r="E8" s="3">
        <v>15000</v>
      </c>
      <c r="H8" s="9">
        <f>SUM($G$4:G7)</f>
        <v>30</v>
      </c>
    </row>
  </sheetData>
  <mergeCells count="6">
    <mergeCell ref="H2:H3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C62-9DB7-4E8D-95C4-E5CBC8E6D08F}">
  <dimension ref="B2:H51"/>
  <sheetViews>
    <sheetView workbookViewId="0"/>
  </sheetViews>
  <sheetFormatPr defaultRowHeight="15" x14ac:dyDescent="0.25"/>
  <cols>
    <col min="4" max="8" width="15.7109375" customWidth="1"/>
  </cols>
  <sheetData>
    <row r="2" spans="2:8" x14ac:dyDescent="0.25">
      <c r="B2" s="4">
        <v>14.15</v>
      </c>
      <c r="D2" s="19" t="s">
        <v>5</v>
      </c>
      <c r="E2" s="1">
        <v>50</v>
      </c>
    </row>
    <row r="3" spans="2:8" x14ac:dyDescent="0.25">
      <c r="B3" s="5">
        <v>14.15</v>
      </c>
      <c r="D3" s="20" t="s">
        <v>6</v>
      </c>
      <c r="E3" s="2">
        <f>ROUNDUP(1+1.4*LN(E2),0)</f>
        <v>7</v>
      </c>
    </row>
    <row r="4" spans="2:8" x14ac:dyDescent="0.25">
      <c r="B4" s="5">
        <v>14.21</v>
      </c>
      <c r="D4" s="21" t="s">
        <v>7</v>
      </c>
      <c r="E4" s="28">
        <f>ABS(B2-B51)/E3</f>
        <v>7.7142857142857027E-2</v>
      </c>
    </row>
    <row r="5" spans="2:8" x14ac:dyDescent="0.25">
      <c r="B5" s="5">
        <v>14.21</v>
      </c>
    </row>
    <row r="6" spans="2:8" x14ac:dyDescent="0.25">
      <c r="B6" s="5">
        <v>14.23</v>
      </c>
      <c r="D6" s="37" t="s">
        <v>8</v>
      </c>
      <c r="E6" s="37" t="s">
        <v>10</v>
      </c>
      <c r="F6" s="37" t="s">
        <v>9</v>
      </c>
      <c r="G6" s="37" t="s">
        <v>3</v>
      </c>
      <c r="H6" s="37" t="s">
        <v>4</v>
      </c>
    </row>
    <row r="7" spans="2:8" x14ac:dyDescent="0.25">
      <c r="B7" s="5">
        <v>14.24</v>
      </c>
      <c r="D7" s="38"/>
      <c r="E7" s="38"/>
      <c r="F7" s="38"/>
      <c r="G7" s="38"/>
      <c r="H7" s="38"/>
    </row>
    <row r="8" spans="2:8" x14ac:dyDescent="0.25">
      <c r="B8" s="5">
        <v>14.25</v>
      </c>
      <c r="D8" s="1">
        <f>B2</f>
        <v>14.15</v>
      </c>
      <c r="E8" s="1">
        <f>ROUND((D8+D9)/2,2)</f>
        <v>14.19</v>
      </c>
      <c r="F8" s="1">
        <f>COUNTIFS($B$2:$B$51,"&lt;"&amp;D9,$B$2:$B$51,"&gt;="&amp;D8)</f>
        <v>4</v>
      </c>
      <c r="G8" s="1">
        <v>0</v>
      </c>
      <c r="H8" s="1">
        <f>G8/$E$2</f>
        <v>0</v>
      </c>
    </row>
    <row r="9" spans="2:8" x14ac:dyDescent="0.25">
      <c r="B9" s="5">
        <v>14.28</v>
      </c>
      <c r="D9" s="27">
        <f>D8+$E$4</f>
        <v>14.227142857142857</v>
      </c>
      <c r="E9" s="2">
        <f t="shared" ref="E9:E14" si="0">ROUND((D9+D10)/2,2)</f>
        <v>14.27</v>
      </c>
      <c r="F9" s="2">
        <f t="shared" ref="F9:F13" si="1">COUNTIFS($B$2:$B$51,"&lt;"&amp;D10,$B$2:$B$51,"&gt;="&amp;D9)</f>
        <v>4</v>
      </c>
      <c r="G9" s="2">
        <f>SUM($F$8:F8)</f>
        <v>4</v>
      </c>
      <c r="H9" s="2">
        <f t="shared" ref="H9:H15" si="2">G9/$E$2</f>
        <v>0.08</v>
      </c>
    </row>
    <row r="10" spans="2:8" x14ac:dyDescent="0.25">
      <c r="B10" s="5">
        <v>14.31</v>
      </c>
      <c r="D10" s="27">
        <f t="shared" ref="D10:D12" si="3">D9+$E$4</f>
        <v>14.304285714285713</v>
      </c>
      <c r="E10" s="2">
        <f t="shared" si="0"/>
        <v>14.34</v>
      </c>
      <c r="F10" s="2">
        <f t="shared" si="1"/>
        <v>13</v>
      </c>
      <c r="G10" s="2">
        <f>SUM($F$8:F9)</f>
        <v>8</v>
      </c>
      <c r="H10" s="2">
        <f t="shared" si="2"/>
        <v>0.16</v>
      </c>
    </row>
    <row r="11" spans="2:8" x14ac:dyDescent="0.25">
      <c r="B11" s="5">
        <v>14.32</v>
      </c>
      <c r="D11" s="27">
        <f t="shared" si="3"/>
        <v>14.38142857142857</v>
      </c>
      <c r="E11" s="2">
        <f t="shared" si="0"/>
        <v>14.42</v>
      </c>
      <c r="F11" s="2">
        <f t="shared" si="1"/>
        <v>4</v>
      </c>
      <c r="G11" s="2">
        <f>SUM($F$8:F10)</f>
        <v>21</v>
      </c>
      <c r="H11" s="2">
        <f t="shared" si="2"/>
        <v>0.42</v>
      </c>
    </row>
    <row r="12" spans="2:8" x14ac:dyDescent="0.25">
      <c r="B12" s="5">
        <v>14.33</v>
      </c>
      <c r="D12" s="27">
        <f t="shared" si="3"/>
        <v>14.458571428571426</v>
      </c>
      <c r="E12" s="2">
        <f t="shared" si="0"/>
        <v>14.5</v>
      </c>
      <c r="F12" s="2">
        <f t="shared" si="1"/>
        <v>14</v>
      </c>
      <c r="G12" s="2">
        <f>SUM($F$8:F11)</f>
        <v>25</v>
      </c>
      <c r="H12" s="2">
        <f t="shared" si="2"/>
        <v>0.5</v>
      </c>
    </row>
    <row r="13" spans="2:8" x14ac:dyDescent="0.25">
      <c r="B13" s="5">
        <v>14.35</v>
      </c>
      <c r="D13" s="27">
        <f>D12+$E$4</f>
        <v>14.535714285714283</v>
      </c>
      <c r="E13" s="2">
        <f t="shared" si="0"/>
        <v>14.57</v>
      </c>
      <c r="F13" s="2">
        <f t="shared" si="1"/>
        <v>8</v>
      </c>
      <c r="G13" s="2">
        <f>SUM($F$8:F12)</f>
        <v>39</v>
      </c>
      <c r="H13" s="2">
        <f t="shared" si="2"/>
        <v>0.78</v>
      </c>
    </row>
    <row r="14" spans="2:8" x14ac:dyDescent="0.25">
      <c r="B14" s="5">
        <v>14.35</v>
      </c>
      <c r="D14" s="27">
        <f>D13+$E$4</f>
        <v>14.612857142857139</v>
      </c>
      <c r="E14" s="3">
        <f t="shared" si="0"/>
        <v>14.65</v>
      </c>
      <c r="F14" s="3">
        <f>COUNTIFS($B$2:$B$51,"&lt;"&amp;D15,$B$2:$B$51,"&gt;="&amp;D14)+1</f>
        <v>3</v>
      </c>
      <c r="G14" s="2">
        <f>SUM($F$8:F13)</f>
        <v>47</v>
      </c>
      <c r="H14" s="2">
        <f t="shared" si="2"/>
        <v>0.94</v>
      </c>
    </row>
    <row r="15" spans="2:8" x14ac:dyDescent="0.25">
      <c r="B15" s="5">
        <v>14.36</v>
      </c>
      <c r="D15" s="29">
        <f>D14+$E$4</f>
        <v>14.689999999999996</v>
      </c>
      <c r="F15" s="30">
        <f>SUM(F8:F14)</f>
        <v>50</v>
      </c>
      <c r="G15" s="9">
        <f>SUM($F$8:F14)</f>
        <v>50</v>
      </c>
      <c r="H15" s="9">
        <f t="shared" si="2"/>
        <v>1</v>
      </c>
    </row>
    <row r="16" spans="2:8" x14ac:dyDescent="0.25">
      <c r="B16" s="5">
        <v>14.36</v>
      </c>
    </row>
    <row r="17" spans="2:6" x14ac:dyDescent="0.25">
      <c r="B17" s="5">
        <v>14.36</v>
      </c>
      <c r="E17" s="14">
        <f>D8</f>
        <v>14.15</v>
      </c>
      <c r="F17" s="31">
        <f>D9</f>
        <v>14.227142857142857</v>
      </c>
    </row>
    <row r="18" spans="2:6" x14ac:dyDescent="0.25">
      <c r="B18" s="5">
        <v>14.36</v>
      </c>
      <c r="E18" s="12">
        <f>H9</f>
        <v>0.08</v>
      </c>
      <c r="F18" s="16">
        <f>H9</f>
        <v>0.08</v>
      </c>
    </row>
    <row r="19" spans="2:6" x14ac:dyDescent="0.25">
      <c r="B19" s="5">
        <v>14.37</v>
      </c>
    </row>
    <row r="20" spans="2:6" x14ac:dyDescent="0.25">
      <c r="B20" s="5">
        <v>14.37</v>
      </c>
      <c r="E20" s="32">
        <f>D9</f>
        <v>14.227142857142857</v>
      </c>
      <c r="F20" s="31">
        <f>D10</f>
        <v>14.304285714285713</v>
      </c>
    </row>
    <row r="21" spans="2:6" x14ac:dyDescent="0.25">
      <c r="B21" s="5">
        <v>14.38</v>
      </c>
      <c r="E21" s="12">
        <f>H10</f>
        <v>0.16</v>
      </c>
      <c r="F21" s="16">
        <f>H10</f>
        <v>0.16</v>
      </c>
    </row>
    <row r="22" spans="2:6" x14ac:dyDescent="0.25">
      <c r="B22" s="5">
        <v>14.38</v>
      </c>
    </row>
    <row r="23" spans="2:6" x14ac:dyDescent="0.25">
      <c r="B23" s="5">
        <v>14.39</v>
      </c>
      <c r="E23" s="32">
        <f>D10</f>
        <v>14.304285714285713</v>
      </c>
      <c r="F23" s="31">
        <f>D11</f>
        <v>14.38142857142857</v>
      </c>
    </row>
    <row r="24" spans="2:6" x14ac:dyDescent="0.25">
      <c r="B24" s="5">
        <v>14.4</v>
      </c>
      <c r="E24" s="12">
        <f>H11</f>
        <v>0.42</v>
      </c>
      <c r="F24" s="16">
        <f>H11</f>
        <v>0.42</v>
      </c>
    </row>
    <row r="25" spans="2:6" x14ac:dyDescent="0.25">
      <c r="B25" s="5">
        <v>14.41</v>
      </c>
    </row>
    <row r="26" spans="2:6" x14ac:dyDescent="0.25">
      <c r="B26" s="5">
        <v>14.42</v>
      </c>
      <c r="E26" s="32">
        <f>D11</f>
        <v>14.38142857142857</v>
      </c>
      <c r="F26" s="31">
        <f>D12</f>
        <v>14.458571428571426</v>
      </c>
    </row>
    <row r="27" spans="2:6" x14ac:dyDescent="0.25">
      <c r="B27" s="5">
        <v>14.46</v>
      </c>
      <c r="E27" s="12">
        <f>H12</f>
        <v>0.5</v>
      </c>
      <c r="F27" s="16">
        <f>H12</f>
        <v>0.5</v>
      </c>
    </row>
    <row r="28" spans="2:6" x14ac:dyDescent="0.25">
      <c r="B28" s="5">
        <v>14.46</v>
      </c>
    </row>
    <row r="29" spans="2:6" x14ac:dyDescent="0.25">
      <c r="B29" s="5">
        <v>14.47</v>
      </c>
      <c r="E29" s="32">
        <f>D12</f>
        <v>14.458571428571426</v>
      </c>
      <c r="F29" s="31">
        <f>D13</f>
        <v>14.535714285714283</v>
      </c>
    </row>
    <row r="30" spans="2:6" x14ac:dyDescent="0.25">
      <c r="B30" s="5">
        <v>14.48</v>
      </c>
      <c r="E30" s="12">
        <f>H13</f>
        <v>0.78</v>
      </c>
      <c r="F30" s="16">
        <f>H13</f>
        <v>0.78</v>
      </c>
    </row>
    <row r="31" spans="2:6" x14ac:dyDescent="0.25">
      <c r="B31" s="5">
        <v>14.48</v>
      </c>
    </row>
    <row r="32" spans="2:6" x14ac:dyDescent="0.25">
      <c r="B32" s="5">
        <v>14.48</v>
      </c>
      <c r="E32" s="32">
        <f>D13</f>
        <v>14.535714285714283</v>
      </c>
      <c r="F32" s="31">
        <f>D14</f>
        <v>14.612857142857139</v>
      </c>
    </row>
    <row r="33" spans="2:6" x14ac:dyDescent="0.25">
      <c r="B33" s="5">
        <v>14.51</v>
      </c>
      <c r="E33" s="12">
        <f>H14</f>
        <v>0.94</v>
      </c>
      <c r="F33" s="16">
        <f>H14</f>
        <v>0.94</v>
      </c>
    </row>
    <row r="34" spans="2:6" x14ac:dyDescent="0.25">
      <c r="B34" s="5">
        <v>14.51</v>
      </c>
    </row>
    <row r="35" spans="2:6" x14ac:dyDescent="0.25">
      <c r="B35" s="5">
        <v>14.51</v>
      </c>
      <c r="E35" s="32">
        <f>D14</f>
        <v>14.612857142857139</v>
      </c>
      <c r="F35" s="33">
        <f>D15</f>
        <v>14.689999999999996</v>
      </c>
    </row>
    <row r="36" spans="2:6" x14ac:dyDescent="0.25">
      <c r="B36" s="5">
        <v>14.51</v>
      </c>
      <c r="E36" s="12">
        <f>H15</f>
        <v>1</v>
      </c>
      <c r="F36" s="16">
        <f>H15</f>
        <v>1</v>
      </c>
    </row>
    <row r="37" spans="2:6" x14ac:dyDescent="0.25">
      <c r="B37" s="5">
        <v>14.51</v>
      </c>
    </row>
    <row r="38" spans="2:6" x14ac:dyDescent="0.25">
      <c r="B38" s="5">
        <v>14.52</v>
      </c>
    </row>
    <row r="39" spans="2:6" x14ac:dyDescent="0.25">
      <c r="B39" s="5">
        <v>14.52</v>
      </c>
    </row>
    <row r="40" spans="2:6" x14ac:dyDescent="0.25">
      <c r="B40" s="5">
        <v>14.53</v>
      </c>
    </row>
    <row r="41" spans="2:6" x14ac:dyDescent="0.25">
      <c r="B41" s="5">
        <v>14.54</v>
      </c>
    </row>
    <row r="42" spans="2:6" x14ac:dyDescent="0.25">
      <c r="B42" s="5">
        <v>14.54</v>
      </c>
    </row>
    <row r="43" spans="2:6" x14ac:dyDescent="0.25">
      <c r="B43" s="5">
        <v>14.55</v>
      </c>
    </row>
    <row r="44" spans="2:6" x14ac:dyDescent="0.25">
      <c r="B44" s="5">
        <v>14.55</v>
      </c>
    </row>
    <row r="45" spans="2:6" x14ac:dyDescent="0.25">
      <c r="B45" s="5">
        <v>14.55</v>
      </c>
    </row>
    <row r="46" spans="2:6" x14ac:dyDescent="0.25">
      <c r="B46" s="5">
        <v>14.56</v>
      </c>
    </row>
    <row r="47" spans="2:6" x14ac:dyDescent="0.25">
      <c r="B47" s="5">
        <v>14.56</v>
      </c>
    </row>
    <row r="48" spans="2:6" x14ac:dyDescent="0.25">
      <c r="B48" s="5">
        <v>14.58</v>
      </c>
    </row>
    <row r="49" spans="2:2" x14ac:dyDescent="0.25">
      <c r="B49" s="5">
        <v>14.62</v>
      </c>
    </row>
    <row r="50" spans="2:2" x14ac:dyDescent="0.25">
      <c r="B50" s="5">
        <v>14.68</v>
      </c>
    </row>
    <row r="51" spans="2:2" x14ac:dyDescent="0.25">
      <c r="B51" s="6">
        <v>14.69</v>
      </c>
    </row>
  </sheetData>
  <sortState ref="B2:B51">
    <sortCondition ref="B2"/>
  </sortState>
  <mergeCells count="5">
    <mergeCell ref="D6:D7"/>
    <mergeCell ref="E6:E7"/>
    <mergeCell ref="F6:F7"/>
    <mergeCell ref="G6:G7"/>
    <mergeCell ref="H6:H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2019-10-06T19:57:31Z</dcterms:created>
  <dcterms:modified xsi:type="dcterms:W3CDTF">2019-12-02T18:16:18Z</dcterms:modified>
</cp:coreProperties>
</file>