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6C0CC5BA-8266-4472-AF55-D8C8C6B3B0D0}" xr6:coauthVersionLast="45" xr6:coauthVersionMax="45" xr10:uidLastSave="{00000000-0000-0000-0000-000000000000}"/>
  <bookViews>
    <workbookView xWindow="-120" yWindow="-120" windowWidth="20730" windowHeight="11160" xr2:uid="{048F4906-2D9A-443B-B7F6-3D47AC0FAC9A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" l="1"/>
  <c r="J7" i="2"/>
  <c r="J4" i="2"/>
  <c r="J3" i="2"/>
  <c r="I5" i="2"/>
  <c r="I4" i="2"/>
  <c r="I3" i="2"/>
  <c r="H5" i="2"/>
  <c r="C5" i="2"/>
  <c r="H4" i="2"/>
  <c r="H3" i="2"/>
  <c r="I8" i="1"/>
  <c r="I20" i="1"/>
  <c r="I18" i="1"/>
  <c r="H16" i="1"/>
  <c r="I11" i="1" s="1"/>
  <c r="H9" i="1"/>
  <c r="H10" i="1"/>
  <c r="H11" i="1"/>
  <c r="H12" i="1"/>
  <c r="H13" i="1"/>
  <c r="H14" i="1"/>
  <c r="H15" i="1"/>
  <c r="H8" i="1"/>
  <c r="E3" i="1"/>
  <c r="E4" i="1" s="1"/>
  <c r="D9" i="1" s="1"/>
  <c r="J5" i="2" l="1"/>
  <c r="I14" i="1"/>
  <c r="I10" i="1"/>
  <c r="I13" i="1"/>
  <c r="I9" i="1"/>
  <c r="I12" i="1"/>
  <c r="I15" i="1"/>
  <c r="D10" i="1"/>
  <c r="F8" i="1"/>
  <c r="F9" i="1"/>
  <c r="E8" i="1"/>
  <c r="I16" i="1" l="1"/>
  <c r="E9" i="1"/>
  <c r="D11" i="1"/>
  <c r="D12" i="1" l="1"/>
  <c r="F11" i="1"/>
  <c r="E10" i="1"/>
  <c r="F10" i="1"/>
  <c r="D13" i="1" l="1"/>
  <c r="F12" i="1"/>
  <c r="E11" i="1"/>
  <c r="D14" i="1" l="1"/>
  <c r="F13" i="1"/>
  <c r="E12" i="1"/>
  <c r="E13" i="1" l="1"/>
  <c r="D15" i="1"/>
  <c r="D16" i="1" l="1"/>
  <c r="E15" i="1" s="1"/>
  <c r="F15" i="1"/>
  <c r="E14" i="1"/>
  <c r="F14" i="1"/>
</calcChain>
</file>

<file path=xl/sharedStrings.xml><?xml version="1.0" encoding="utf-8"?>
<sst xmlns="http://schemas.openxmlformats.org/spreadsheetml/2006/main" count="23" uniqueCount="22">
  <si>
    <t>n</t>
  </si>
  <si>
    <t>k</t>
  </si>
  <si>
    <t>del</t>
  </si>
  <si>
    <t>Интервалы</t>
  </si>
  <si>
    <t>Количество вариант</t>
  </si>
  <si>
    <t>Середины интервалов</t>
  </si>
  <si>
    <t>Среднее</t>
  </si>
  <si>
    <t>Дисперсия</t>
  </si>
  <si>
    <t>Среднее кв. отклонение</t>
  </si>
  <si>
    <t>Коэффициент вариации</t>
  </si>
  <si>
    <t>Группа рабочих</t>
  </si>
  <si>
    <t>Работающих на одном станке</t>
  </si>
  <si>
    <t>Работающих на двух станках</t>
  </si>
  <si>
    <t>Число рабочих</t>
  </si>
  <si>
    <t>Средняя з.п. одного рабочего в группе</t>
  </si>
  <si>
    <t>Дисперсия з.п.</t>
  </si>
  <si>
    <t>Средняя з.п.</t>
  </si>
  <si>
    <t>Средняя дисперсия</t>
  </si>
  <si>
    <t>Межгрупповая дисперсия</t>
  </si>
  <si>
    <t>Общее</t>
  </si>
  <si>
    <t>Всего:</t>
  </si>
  <si>
    <t>Общая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</si>
</sst>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0" borderId="1" xfId="0" applyFont="1" applyBorder="1"/>
    <xf numFmtId="0" fontId="2" fillId="0" borderId="0" xfId="0" applyFont="1"/>
    <xf numFmtId="0" fontId="1" fillId="2" borderId="5" xfId="0" applyFont="1" applyFill="1" applyBorder="1" applyAlignment="1">
      <alignment horizontal="right" vertical="center"/>
    </xf>
    <xf numFmtId="0" fontId="1" fillId="0" borderId="2" xfId="0" applyFont="1" applyBorder="1"/>
    <xf numFmtId="0" fontId="1" fillId="2" borderId="6" xfId="0" applyFont="1" applyFill="1" applyBorder="1" applyAlignment="1">
      <alignment horizontal="right" vertical="center"/>
    </xf>
    <xf numFmtId="0" fontId="1" fillId="0" borderId="3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/>
    <xf numFmtId="164" fontId="1" fillId="0" borderId="2" xfId="0" applyNumberFormat="1" applyFont="1" applyBorder="1"/>
    <xf numFmtId="164" fontId="1" fillId="3" borderId="7" xfId="0" applyNumberFormat="1" applyFont="1" applyFill="1" applyBorder="1"/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 wrapText="1"/>
    </xf>
    <xf numFmtId="10" fontId="1" fillId="0" borderId="3" xfId="0" applyNumberFormat="1" applyFont="1" applyFill="1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1B2D-DCD2-444F-867F-EA143F061FA3}">
  <dimension ref="B2:I96"/>
  <sheetViews>
    <sheetView tabSelected="1" workbookViewId="0"/>
  </sheetViews>
  <sheetFormatPr defaultRowHeight="15" x14ac:dyDescent="0.25"/>
  <cols>
    <col min="4" max="4" width="13" customWidth="1"/>
    <col min="5" max="5" width="12.5703125" customWidth="1"/>
    <col min="6" max="6" width="13.7109375" customWidth="1"/>
    <col min="7" max="7" width="11.140625" customWidth="1"/>
    <col min="8" max="8" width="13.7109375" customWidth="1"/>
    <col min="9" max="9" width="12.5703125" customWidth="1"/>
  </cols>
  <sheetData>
    <row r="2" spans="2:9" x14ac:dyDescent="0.25">
      <c r="B2" s="1">
        <v>94.1</v>
      </c>
      <c r="D2" s="4" t="s">
        <v>0</v>
      </c>
      <c r="E2" s="5">
        <v>95</v>
      </c>
      <c r="F2" s="6"/>
    </row>
    <row r="3" spans="2:9" x14ac:dyDescent="0.25">
      <c r="B3" s="2">
        <v>97</v>
      </c>
      <c r="D3" s="7" t="s">
        <v>1</v>
      </c>
      <c r="E3" s="8">
        <f>ROUNDUP(1+1.4*LN(E2),0)</f>
        <v>8</v>
      </c>
      <c r="F3" s="6"/>
    </row>
    <row r="4" spans="2:9" x14ac:dyDescent="0.25">
      <c r="B4" s="2">
        <v>99.2</v>
      </c>
      <c r="D4" s="9" t="s">
        <v>2</v>
      </c>
      <c r="E4" s="10">
        <f>ABS(B2-B96)/E3</f>
        <v>5.7375000000000007</v>
      </c>
      <c r="F4" s="6"/>
    </row>
    <row r="5" spans="2:9" x14ac:dyDescent="0.25">
      <c r="B5" s="2">
        <v>100.1</v>
      </c>
      <c r="D5" s="6"/>
      <c r="E5" s="6"/>
      <c r="F5" s="6"/>
    </row>
    <row r="6" spans="2:9" x14ac:dyDescent="0.25">
      <c r="B6" s="2">
        <v>102</v>
      </c>
      <c r="D6" s="11" t="s">
        <v>3</v>
      </c>
      <c r="E6" s="11" t="s">
        <v>4</v>
      </c>
      <c r="F6" s="11" t="s">
        <v>5</v>
      </c>
      <c r="H6" s="11" t="s">
        <v>6</v>
      </c>
      <c r="I6" s="11" t="s">
        <v>7</v>
      </c>
    </row>
    <row r="7" spans="2:9" x14ac:dyDescent="0.25">
      <c r="B7" s="2">
        <v>103.4</v>
      </c>
      <c r="D7" s="12"/>
      <c r="E7" s="12"/>
      <c r="F7" s="12"/>
      <c r="H7" s="12"/>
      <c r="I7" s="12"/>
    </row>
    <row r="8" spans="2:9" x14ac:dyDescent="0.25">
      <c r="B8" s="2">
        <v>105.5</v>
      </c>
      <c r="D8" s="8">
        <v>94.1</v>
      </c>
      <c r="E8" s="8">
        <f>COUNTIFS($B$2:$B$96,"&lt;"&amp;D9,$B$2:$B$96,"&gt;="&amp;D8)</f>
        <v>3</v>
      </c>
      <c r="F8" s="8">
        <f>ROUND((D8+D9)/2,2)</f>
        <v>96.97</v>
      </c>
      <c r="H8" s="15">
        <f>F8*E8</f>
        <v>290.90999999999997</v>
      </c>
      <c r="I8" s="15">
        <f>((F8-$H$16)^2)*E8</f>
        <v>1489.8003393573413</v>
      </c>
    </row>
    <row r="9" spans="2:9" x14ac:dyDescent="0.25">
      <c r="B9" s="2">
        <v>105.9</v>
      </c>
      <c r="D9" s="8">
        <f>D8+$E$4</f>
        <v>99.837499999999991</v>
      </c>
      <c r="E9" s="8">
        <f t="shared" ref="E9:E14" si="0">COUNTIFS($B$2:$B$96,"&lt;"&amp;D10,$B$2:$B$96,"&gt;="&amp;D9)</f>
        <v>4</v>
      </c>
      <c r="F9" s="8">
        <f>ROUND((D9+D10)/2,2)</f>
        <v>102.71</v>
      </c>
      <c r="H9" s="15">
        <f>F9*E9</f>
        <v>410.84</v>
      </c>
      <c r="I9" s="15">
        <f>((F9-$H$16)^2)*E9</f>
        <v>1094.8854040554029</v>
      </c>
    </row>
    <row r="10" spans="2:9" x14ac:dyDescent="0.25">
      <c r="B10" s="2">
        <v>106.1</v>
      </c>
      <c r="D10" s="8">
        <f t="shared" ref="D10:D16" si="1">D9+$E$4</f>
        <v>105.57499999999999</v>
      </c>
      <c r="E10" s="8">
        <f t="shared" si="0"/>
        <v>11</v>
      </c>
      <c r="F10" s="8">
        <f t="shared" ref="F10:F15" si="2">ROUND((D10+D11)/2,2)</f>
        <v>108.44</v>
      </c>
      <c r="H10" s="15">
        <f>F10*E10</f>
        <v>1192.8399999999999</v>
      </c>
      <c r="I10" s="15">
        <f>((F10-$H$16)^2)*E10</f>
        <v>1286.4937737839348</v>
      </c>
    </row>
    <row r="11" spans="2:9" x14ac:dyDescent="0.25">
      <c r="B11" s="2">
        <v>106.5</v>
      </c>
      <c r="D11" s="8">
        <f t="shared" si="1"/>
        <v>111.31249999999999</v>
      </c>
      <c r="E11" s="8">
        <f t="shared" si="0"/>
        <v>19</v>
      </c>
      <c r="F11" s="8">
        <f t="shared" si="2"/>
        <v>114.18</v>
      </c>
      <c r="H11" s="15">
        <f>F11*E11</f>
        <v>2169.42</v>
      </c>
      <c r="I11" s="15">
        <f>((F11-$H$16)^2)*E11</f>
        <v>489.26552926315719</v>
      </c>
    </row>
    <row r="12" spans="2:9" x14ac:dyDescent="0.25">
      <c r="B12" s="2">
        <v>107</v>
      </c>
      <c r="D12" s="8">
        <f t="shared" si="1"/>
        <v>117.04999999999998</v>
      </c>
      <c r="E12" s="8">
        <f t="shared" si="0"/>
        <v>23</v>
      </c>
      <c r="F12" s="8">
        <f t="shared" si="2"/>
        <v>119.92</v>
      </c>
      <c r="H12" s="15">
        <f>F12*E12</f>
        <v>2758.16</v>
      </c>
      <c r="I12" s="15">
        <f>((F12-$H$16)^2)*E12</f>
        <v>10.185670160664783</v>
      </c>
    </row>
    <row r="13" spans="2:9" x14ac:dyDescent="0.25">
      <c r="B13" s="2">
        <v>107.1</v>
      </c>
      <c r="D13" s="8">
        <f t="shared" si="1"/>
        <v>122.78749999999998</v>
      </c>
      <c r="E13" s="8">
        <f t="shared" si="0"/>
        <v>20</v>
      </c>
      <c r="F13" s="8">
        <f t="shared" si="2"/>
        <v>125.66</v>
      </c>
      <c r="H13" s="15">
        <f>F13*E13</f>
        <v>2513.1999999999998</v>
      </c>
      <c r="I13" s="15">
        <f>((F13-$H$16)^2)*E13</f>
        <v>820.60186238226993</v>
      </c>
    </row>
    <row r="14" spans="2:9" x14ac:dyDescent="0.25">
      <c r="B14" s="2">
        <v>108</v>
      </c>
      <c r="D14" s="8">
        <f t="shared" si="1"/>
        <v>128.52499999999998</v>
      </c>
      <c r="E14" s="8">
        <f t="shared" si="0"/>
        <v>11</v>
      </c>
      <c r="F14" s="8">
        <f t="shared" si="2"/>
        <v>131.38999999999999</v>
      </c>
      <c r="H14" s="15">
        <f>F14*E14</f>
        <v>1445.29</v>
      </c>
      <c r="I14" s="15">
        <f>((F14-$H$16)^2)*E14</f>
        <v>1619.9669369418236</v>
      </c>
    </row>
    <row r="15" spans="2:9" x14ac:dyDescent="0.25">
      <c r="B15" s="2">
        <v>108.2</v>
      </c>
      <c r="D15" s="8">
        <f t="shared" si="1"/>
        <v>134.26249999999999</v>
      </c>
      <c r="E15" s="10">
        <f>COUNTIFS($B$2:$B$96,"&lt;"&amp;D16,$B$2:$B$96,"&gt;="&amp;D15)+1</f>
        <v>4</v>
      </c>
      <c r="F15" s="10">
        <f t="shared" si="2"/>
        <v>137.13</v>
      </c>
      <c r="H15" s="15">
        <f>F15*E15</f>
        <v>548.52</v>
      </c>
      <c r="I15" s="15">
        <f>((F15-$H$16)^2)*E15</f>
        <v>1278.1302377396112</v>
      </c>
    </row>
    <row r="16" spans="2:9" x14ac:dyDescent="0.25">
      <c r="B16" s="2">
        <v>109</v>
      </c>
      <c r="D16" s="10">
        <f t="shared" si="1"/>
        <v>140</v>
      </c>
      <c r="E16" s="13"/>
      <c r="F16" s="13"/>
      <c r="H16" s="16">
        <f>SUM(H8:H15)/E2</f>
        <v>119.25452631578948</v>
      </c>
      <c r="I16" s="16">
        <f>SUM(I8:I15)/E2</f>
        <v>85.150839512465325</v>
      </c>
    </row>
    <row r="17" spans="2:9" x14ac:dyDescent="0.25">
      <c r="B17" s="2">
        <v>109.5</v>
      </c>
      <c r="G17" s="14"/>
    </row>
    <row r="18" spans="2:9" ht="15" customHeight="1" x14ac:dyDescent="0.25">
      <c r="B18" s="2">
        <v>110</v>
      </c>
      <c r="G18" s="14"/>
      <c r="H18" s="11" t="s">
        <v>8</v>
      </c>
      <c r="I18" s="17">
        <f>SQRT(I16)</f>
        <v>9.2277212524255052</v>
      </c>
    </row>
    <row r="19" spans="2:9" x14ac:dyDescent="0.25">
      <c r="B19" s="2">
        <v>111</v>
      </c>
      <c r="G19" s="14"/>
      <c r="H19" s="12"/>
      <c r="I19" s="18"/>
    </row>
    <row r="20" spans="2:9" x14ac:dyDescent="0.25">
      <c r="B20" s="2">
        <v>111.5</v>
      </c>
      <c r="G20" s="14"/>
      <c r="H20" s="11" t="s">
        <v>9</v>
      </c>
      <c r="I20" s="24">
        <f>I18/H16</f>
        <v>7.7378373278597659E-2</v>
      </c>
    </row>
    <row r="21" spans="2:9" x14ac:dyDescent="0.25">
      <c r="B21" s="2">
        <v>112</v>
      </c>
      <c r="G21" s="14"/>
      <c r="H21" s="12"/>
      <c r="I21" s="25"/>
    </row>
    <row r="22" spans="2:9" x14ac:dyDescent="0.25">
      <c r="B22" s="2">
        <v>112.3</v>
      </c>
      <c r="G22" s="14"/>
    </row>
    <row r="23" spans="2:9" x14ac:dyDescent="0.25">
      <c r="B23" s="2">
        <v>112.5</v>
      </c>
      <c r="G23" s="14"/>
    </row>
    <row r="24" spans="2:9" x14ac:dyDescent="0.25">
      <c r="B24" s="2">
        <v>112.9</v>
      </c>
    </row>
    <row r="25" spans="2:9" x14ac:dyDescent="0.25">
      <c r="B25" s="2">
        <v>113</v>
      </c>
    </row>
    <row r="26" spans="2:9" x14ac:dyDescent="0.25">
      <c r="B26" s="2">
        <v>113.2</v>
      </c>
    </row>
    <row r="27" spans="2:9" x14ac:dyDescent="0.25">
      <c r="B27" s="2">
        <v>113.5</v>
      </c>
    </row>
    <row r="28" spans="2:9" x14ac:dyDescent="0.25">
      <c r="B28" s="2">
        <v>114</v>
      </c>
    </row>
    <row r="29" spans="2:9" x14ac:dyDescent="0.25">
      <c r="B29" s="2">
        <v>114.1</v>
      </c>
    </row>
    <row r="30" spans="2:9" x14ac:dyDescent="0.25">
      <c r="B30" s="2">
        <v>114.5</v>
      </c>
    </row>
    <row r="31" spans="2:9" x14ac:dyDescent="0.25">
      <c r="B31" s="2">
        <v>115</v>
      </c>
    </row>
    <row r="32" spans="2:9" x14ac:dyDescent="0.25">
      <c r="B32" s="2">
        <v>115.2</v>
      </c>
    </row>
    <row r="33" spans="2:2" x14ac:dyDescent="0.25">
      <c r="B33" s="2">
        <v>115.5</v>
      </c>
    </row>
    <row r="34" spans="2:2" x14ac:dyDescent="0.25">
      <c r="B34" s="2">
        <v>115.7</v>
      </c>
    </row>
    <row r="35" spans="2:2" x14ac:dyDescent="0.25">
      <c r="B35" s="2">
        <v>116</v>
      </c>
    </row>
    <row r="36" spans="2:2" x14ac:dyDescent="0.25">
      <c r="B36" s="2">
        <v>116.5</v>
      </c>
    </row>
    <row r="37" spans="2:2" x14ac:dyDescent="0.25">
      <c r="B37" s="2">
        <v>116.9</v>
      </c>
    </row>
    <row r="38" spans="2:2" x14ac:dyDescent="0.25">
      <c r="B38" s="2">
        <v>117</v>
      </c>
    </row>
    <row r="39" spans="2:2" x14ac:dyDescent="0.25">
      <c r="B39" s="2">
        <v>117.5</v>
      </c>
    </row>
    <row r="40" spans="2:2" x14ac:dyDescent="0.25">
      <c r="B40" s="2">
        <v>118</v>
      </c>
    </row>
    <row r="41" spans="2:2" x14ac:dyDescent="0.25">
      <c r="B41" s="2">
        <v>118.1</v>
      </c>
    </row>
    <row r="42" spans="2:2" x14ac:dyDescent="0.25">
      <c r="B42" s="2">
        <v>118.3</v>
      </c>
    </row>
    <row r="43" spans="2:2" x14ac:dyDescent="0.25">
      <c r="B43" s="2">
        <v>118.5</v>
      </c>
    </row>
    <row r="44" spans="2:2" x14ac:dyDescent="0.25">
      <c r="B44" s="2">
        <v>118.9</v>
      </c>
    </row>
    <row r="45" spans="2:2" x14ac:dyDescent="0.25">
      <c r="B45" s="2">
        <v>119</v>
      </c>
    </row>
    <row r="46" spans="2:2" x14ac:dyDescent="0.25">
      <c r="B46" s="2">
        <v>119.2</v>
      </c>
    </row>
    <row r="47" spans="2:2" x14ac:dyDescent="0.25">
      <c r="B47" s="2">
        <v>119.5</v>
      </c>
    </row>
    <row r="48" spans="2:2" x14ac:dyDescent="0.25">
      <c r="B48" s="2">
        <v>119.6</v>
      </c>
    </row>
    <row r="49" spans="2:2" x14ac:dyDescent="0.25">
      <c r="B49" s="2">
        <v>119.8</v>
      </c>
    </row>
    <row r="50" spans="2:2" x14ac:dyDescent="0.25">
      <c r="B50" s="2">
        <v>120</v>
      </c>
    </row>
    <row r="51" spans="2:2" x14ac:dyDescent="0.25">
      <c r="B51" s="2">
        <v>120.2</v>
      </c>
    </row>
    <row r="52" spans="2:2" x14ac:dyDescent="0.25">
      <c r="B52" s="2">
        <v>120.6</v>
      </c>
    </row>
    <row r="53" spans="2:2" x14ac:dyDescent="0.25">
      <c r="B53" s="2">
        <v>120.8</v>
      </c>
    </row>
    <row r="54" spans="2:2" x14ac:dyDescent="0.25">
      <c r="B54" s="2">
        <v>121</v>
      </c>
    </row>
    <row r="55" spans="2:2" x14ac:dyDescent="0.25">
      <c r="B55" s="2">
        <v>121.1</v>
      </c>
    </row>
    <row r="56" spans="2:2" x14ac:dyDescent="0.25">
      <c r="B56" s="2">
        <v>121.5</v>
      </c>
    </row>
    <row r="57" spans="2:2" x14ac:dyDescent="0.25">
      <c r="B57" s="2">
        <v>121.9</v>
      </c>
    </row>
    <row r="58" spans="2:2" x14ac:dyDescent="0.25">
      <c r="B58" s="2">
        <v>122</v>
      </c>
    </row>
    <row r="59" spans="2:2" x14ac:dyDescent="0.25">
      <c r="B59" s="2">
        <v>122.2</v>
      </c>
    </row>
    <row r="60" spans="2:2" x14ac:dyDescent="0.25">
      <c r="B60" s="2">
        <v>122.5</v>
      </c>
    </row>
    <row r="61" spans="2:2" x14ac:dyDescent="0.25">
      <c r="B61" s="2">
        <v>122.6</v>
      </c>
    </row>
    <row r="62" spans="2:2" x14ac:dyDescent="0.25">
      <c r="B62" s="2">
        <v>122.9</v>
      </c>
    </row>
    <row r="63" spans="2:2" x14ac:dyDescent="0.25">
      <c r="B63" s="2">
        <v>123</v>
      </c>
    </row>
    <row r="64" spans="2:2" x14ac:dyDescent="0.25">
      <c r="B64" s="2">
        <v>123.1</v>
      </c>
    </row>
    <row r="65" spans="2:2" x14ac:dyDescent="0.25">
      <c r="B65" s="2">
        <v>123.2</v>
      </c>
    </row>
    <row r="66" spans="2:2" x14ac:dyDescent="0.25">
      <c r="B66" s="2">
        <v>123.5</v>
      </c>
    </row>
    <row r="67" spans="2:2" x14ac:dyDescent="0.25">
      <c r="B67" s="2">
        <v>123.8</v>
      </c>
    </row>
    <row r="68" spans="2:2" x14ac:dyDescent="0.25">
      <c r="B68" s="2">
        <v>123.9</v>
      </c>
    </row>
    <row r="69" spans="2:2" x14ac:dyDescent="0.25">
      <c r="B69" s="2">
        <v>124</v>
      </c>
    </row>
    <row r="70" spans="2:2" x14ac:dyDescent="0.25">
      <c r="B70" s="2">
        <v>124.5</v>
      </c>
    </row>
    <row r="71" spans="2:2" x14ac:dyDescent="0.25">
      <c r="B71" s="2">
        <v>124.8</v>
      </c>
    </row>
    <row r="72" spans="2:2" x14ac:dyDescent="0.25">
      <c r="B72" s="2">
        <v>125</v>
      </c>
    </row>
    <row r="73" spans="2:2" x14ac:dyDescent="0.25">
      <c r="B73" s="2">
        <v>125.5</v>
      </c>
    </row>
    <row r="74" spans="2:2" x14ac:dyDescent="0.25">
      <c r="B74" s="2">
        <v>126</v>
      </c>
    </row>
    <row r="75" spans="2:2" x14ac:dyDescent="0.25">
      <c r="B75" s="2">
        <v>126.1</v>
      </c>
    </row>
    <row r="76" spans="2:2" x14ac:dyDescent="0.25">
      <c r="B76" s="2">
        <v>126.5</v>
      </c>
    </row>
    <row r="77" spans="2:2" x14ac:dyDescent="0.25">
      <c r="B77" s="2">
        <v>127</v>
      </c>
    </row>
    <row r="78" spans="2:2" x14ac:dyDescent="0.25">
      <c r="B78" s="2">
        <v>127.5</v>
      </c>
    </row>
    <row r="79" spans="2:2" x14ac:dyDescent="0.25">
      <c r="B79" s="2">
        <v>127.8</v>
      </c>
    </row>
    <row r="80" spans="2:2" x14ac:dyDescent="0.25">
      <c r="B80" s="2">
        <v>128</v>
      </c>
    </row>
    <row r="81" spans="2:2" x14ac:dyDescent="0.25">
      <c r="B81" s="2">
        <v>128.5</v>
      </c>
    </row>
    <row r="82" spans="2:2" x14ac:dyDescent="0.25">
      <c r="B82" s="2">
        <v>129</v>
      </c>
    </row>
    <row r="83" spans="2:2" x14ac:dyDescent="0.25">
      <c r="B83" s="2">
        <v>129.5</v>
      </c>
    </row>
    <row r="84" spans="2:2" x14ac:dyDescent="0.25">
      <c r="B84" s="2">
        <v>129.9</v>
      </c>
    </row>
    <row r="85" spans="2:2" x14ac:dyDescent="0.25">
      <c r="B85" s="2">
        <v>130</v>
      </c>
    </row>
    <row r="86" spans="2:2" x14ac:dyDescent="0.25">
      <c r="B86" s="2">
        <v>131</v>
      </c>
    </row>
    <row r="87" spans="2:2" x14ac:dyDescent="0.25">
      <c r="B87" s="2">
        <v>131.4</v>
      </c>
    </row>
    <row r="88" spans="2:2" x14ac:dyDescent="0.25">
      <c r="B88" s="2">
        <v>132</v>
      </c>
    </row>
    <row r="89" spans="2:2" x14ac:dyDescent="0.25">
      <c r="B89" s="2">
        <v>133</v>
      </c>
    </row>
    <row r="90" spans="2:2" x14ac:dyDescent="0.25">
      <c r="B90" s="2">
        <v>133.6</v>
      </c>
    </row>
    <row r="91" spans="2:2" x14ac:dyDescent="0.25">
      <c r="B91" s="2">
        <v>134</v>
      </c>
    </row>
    <row r="92" spans="2:2" x14ac:dyDescent="0.25">
      <c r="B92" s="2">
        <v>134.19999999999999</v>
      </c>
    </row>
    <row r="93" spans="2:2" x14ac:dyDescent="0.25">
      <c r="B93" s="2">
        <v>135</v>
      </c>
    </row>
    <row r="94" spans="2:2" x14ac:dyDescent="0.25">
      <c r="B94" s="2">
        <v>135.80000000000001</v>
      </c>
    </row>
    <row r="95" spans="2:2" x14ac:dyDescent="0.25">
      <c r="B95" s="2">
        <v>138</v>
      </c>
    </row>
    <row r="96" spans="2:2" x14ac:dyDescent="0.25">
      <c r="B96" s="3">
        <v>140</v>
      </c>
    </row>
  </sheetData>
  <mergeCells count="9">
    <mergeCell ref="H18:H19"/>
    <mergeCell ref="I18:I19"/>
    <mergeCell ref="H20:H21"/>
    <mergeCell ref="I20:I21"/>
    <mergeCell ref="D6:D7"/>
    <mergeCell ref="E6:E7"/>
    <mergeCell ref="F6:F7"/>
    <mergeCell ref="H6:H7"/>
    <mergeCell ref="I6:I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AEE9-0EAE-4B32-8D4E-440C901AF079}">
  <dimension ref="B2:J8"/>
  <sheetViews>
    <sheetView workbookViewId="0"/>
  </sheetViews>
  <sheetFormatPr defaultRowHeight="15" x14ac:dyDescent="0.25"/>
  <cols>
    <col min="2" max="2" width="16" customWidth="1"/>
    <col min="3" max="3" width="13" customWidth="1"/>
    <col min="4" max="4" width="20.140625" customWidth="1"/>
    <col min="5" max="5" width="14.42578125" customWidth="1"/>
    <col min="7" max="7" width="11.140625" customWidth="1"/>
    <col min="8" max="8" width="11.5703125" customWidth="1"/>
    <col min="9" max="9" width="14" customWidth="1"/>
    <col min="10" max="10" width="14.85546875" customWidth="1"/>
  </cols>
  <sheetData>
    <row r="2" spans="2:10" ht="30" customHeight="1" x14ac:dyDescent="0.25">
      <c r="B2" s="19" t="s">
        <v>10</v>
      </c>
      <c r="C2" s="21" t="s">
        <v>13</v>
      </c>
      <c r="D2" s="21" t="s">
        <v>14</v>
      </c>
      <c r="E2" s="21" t="s">
        <v>15</v>
      </c>
      <c r="H2" s="21" t="s">
        <v>16</v>
      </c>
      <c r="I2" s="21" t="s">
        <v>17</v>
      </c>
      <c r="J2" s="21" t="s">
        <v>18</v>
      </c>
    </row>
    <row r="3" spans="2:10" ht="31.5" customHeight="1" x14ac:dyDescent="0.25">
      <c r="B3" s="21" t="s">
        <v>11</v>
      </c>
      <c r="C3" s="23">
        <v>40</v>
      </c>
      <c r="D3" s="23">
        <v>2400</v>
      </c>
      <c r="E3" s="23">
        <v>180000</v>
      </c>
      <c r="H3" s="23">
        <f>C3*D3</f>
        <v>96000</v>
      </c>
      <c r="I3" s="23">
        <f>C3*E3</f>
        <v>7200000</v>
      </c>
      <c r="J3" s="23">
        <f>C3*(D3-$H$5)^2</f>
        <v>9216000</v>
      </c>
    </row>
    <row r="4" spans="2:10" ht="30" customHeight="1" x14ac:dyDescent="0.25">
      <c r="B4" s="20" t="s">
        <v>12</v>
      </c>
      <c r="C4" s="22">
        <v>60</v>
      </c>
      <c r="D4" s="22">
        <v>3200</v>
      </c>
      <c r="E4" s="22">
        <v>200000</v>
      </c>
      <c r="H4" s="23">
        <f>C4*D4</f>
        <v>192000</v>
      </c>
      <c r="I4" s="23">
        <f>C4*E4</f>
        <v>12000000</v>
      </c>
      <c r="J4" s="23">
        <f>C4*(D4-$H$5)^2</f>
        <v>6144000</v>
      </c>
    </row>
    <row r="5" spans="2:10" ht="24" customHeight="1" x14ac:dyDescent="0.25">
      <c r="B5" s="21" t="s">
        <v>20</v>
      </c>
      <c r="C5" s="22">
        <f>SUM(C3:C4)</f>
        <v>100</v>
      </c>
      <c r="G5" s="21" t="s">
        <v>19</v>
      </c>
      <c r="H5" s="23">
        <f>SUM(H3:H4)/C5</f>
        <v>2880</v>
      </c>
      <c r="I5" s="23">
        <f>SUM(I3:I4)/C5</f>
        <v>192000</v>
      </c>
      <c r="J5" s="23">
        <f>SUM(J3:J4)/C5</f>
        <v>153600</v>
      </c>
    </row>
    <row r="7" spans="2:10" ht="30" x14ac:dyDescent="0.25">
      <c r="I7" s="21" t="s">
        <v>21</v>
      </c>
      <c r="J7" s="23">
        <f>I5+J5</f>
        <v>345600</v>
      </c>
    </row>
    <row r="8" spans="2:10" ht="30" x14ac:dyDescent="0.25">
      <c r="I8" s="21" t="s">
        <v>9</v>
      </c>
      <c r="J8" s="26">
        <f>SQRT(J7)/H5</f>
        <v>0.20412414523193154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2019-10-14T10:16:49Z</dcterms:created>
  <dcterms:modified xsi:type="dcterms:W3CDTF">2019-10-14T11:16:24Z</dcterms:modified>
</cp:coreProperties>
</file>