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ТКМ\"/>
    </mc:Choice>
  </mc:AlternateContent>
  <xr:revisionPtr revIDLastSave="0" documentId="13_ncr:1_{2E21FA1F-50E1-4206-9044-DEC0C29D284C}" xr6:coauthVersionLast="45" xr6:coauthVersionMax="45" xr10:uidLastSave="{00000000-0000-0000-0000-000000000000}"/>
  <bookViews>
    <workbookView xWindow="-120" yWindow="-120" windowWidth="20730" windowHeight="11160" xr2:uid="{4A5799D3-55D4-47D3-A56B-4C9E6F029586}"/>
  </bookViews>
  <sheets>
    <sheet name="Задача 2.1" sheetId="1" r:id="rId1"/>
    <sheet name="Задача 3.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3" i="1" s="1"/>
  <c r="M12" i="3"/>
  <c r="M13" i="3" s="1"/>
  <c r="M5" i="3"/>
  <c r="M4" i="3"/>
  <c r="L5" i="1"/>
  <c r="L4" i="1"/>
  <c r="J3" i="3"/>
  <c r="F27" i="3" s="1"/>
  <c r="J4" i="3"/>
  <c r="I21" i="3" s="1"/>
  <c r="J5" i="3"/>
  <c r="G16" i="3" s="1"/>
  <c r="C28" i="3"/>
  <c r="F15" i="3"/>
  <c r="F28" i="3"/>
  <c r="M8" i="1"/>
  <c r="L9" i="1"/>
  <c r="E20" i="1"/>
  <c r="D21" i="1"/>
  <c r="H21" i="1"/>
  <c r="G22" i="1"/>
  <c r="C20" i="1"/>
  <c r="E16" i="1"/>
  <c r="C16" i="1"/>
  <c r="E10" i="1"/>
  <c r="F10" i="1"/>
  <c r="C10" i="1"/>
  <c r="I4" i="1"/>
  <c r="F20" i="1" s="1"/>
  <c r="I5" i="1"/>
  <c r="D22" i="1" s="1"/>
  <c r="I3" i="1"/>
  <c r="D26" i="1" s="1"/>
  <c r="D21" i="3" l="1"/>
  <c r="G21" i="3"/>
  <c r="H21" i="3"/>
  <c r="C8" i="3"/>
  <c r="E14" i="3"/>
  <c r="G28" i="3"/>
  <c r="H28" i="3"/>
  <c r="H14" i="3"/>
  <c r="G8" i="3"/>
  <c r="H27" i="3"/>
  <c r="H20" i="3"/>
  <c r="H10" i="3"/>
  <c r="F9" i="3"/>
  <c r="E26" i="3"/>
  <c r="H26" i="3"/>
  <c r="H16" i="3"/>
  <c r="H9" i="3"/>
  <c r="H22" i="3"/>
  <c r="H15" i="3"/>
  <c r="H8" i="3"/>
  <c r="C20" i="3"/>
  <c r="E22" i="3"/>
  <c r="G20" i="3"/>
  <c r="C16" i="3"/>
  <c r="I22" i="3"/>
  <c r="E10" i="3"/>
  <c r="D8" i="3"/>
  <c r="I8" i="3"/>
  <c r="C9" i="3"/>
  <c r="G9" i="3"/>
  <c r="F10" i="3"/>
  <c r="F14" i="3"/>
  <c r="C15" i="3"/>
  <c r="G15" i="3"/>
  <c r="D16" i="3"/>
  <c r="I16" i="3"/>
  <c r="D20" i="3"/>
  <c r="I20" i="3"/>
  <c r="E21" i="3"/>
  <c r="F22" i="3"/>
  <c r="F26" i="3"/>
  <c r="C27" i="3"/>
  <c r="G27" i="3"/>
  <c r="D28" i="3"/>
  <c r="I28" i="3"/>
  <c r="E8" i="3"/>
  <c r="D9" i="3"/>
  <c r="I9" i="3"/>
  <c r="C10" i="3"/>
  <c r="G10" i="3"/>
  <c r="C14" i="3"/>
  <c r="G14" i="3"/>
  <c r="D15" i="3"/>
  <c r="I15" i="3"/>
  <c r="E16" i="3"/>
  <c r="E20" i="3"/>
  <c r="F21" i="3"/>
  <c r="C22" i="3"/>
  <c r="G22" i="3"/>
  <c r="C26" i="3"/>
  <c r="G26" i="3"/>
  <c r="D27" i="3"/>
  <c r="I27" i="3"/>
  <c r="E28" i="3"/>
  <c r="F8" i="3"/>
  <c r="E9" i="3"/>
  <c r="D10" i="3"/>
  <c r="I10" i="3"/>
  <c r="D14" i="3"/>
  <c r="I14" i="3"/>
  <c r="E15" i="3"/>
  <c r="F16" i="3"/>
  <c r="F20" i="3"/>
  <c r="C21" i="3"/>
  <c r="D22" i="3"/>
  <c r="D26" i="3"/>
  <c r="I26" i="3"/>
  <c r="E27" i="3"/>
  <c r="H8" i="1"/>
  <c r="E28" i="1"/>
  <c r="F9" i="1"/>
  <c r="H16" i="1"/>
  <c r="E15" i="1"/>
  <c r="H10" i="1"/>
  <c r="D10" i="1"/>
  <c r="I10" i="1" s="1"/>
  <c r="E9" i="1"/>
  <c r="F8" i="1"/>
  <c r="C14" i="1"/>
  <c r="G16" i="1"/>
  <c r="H15" i="1"/>
  <c r="D15" i="1"/>
  <c r="E14" i="1"/>
  <c r="C22" i="1"/>
  <c r="E22" i="1"/>
  <c r="F21" i="1"/>
  <c r="G20" i="1"/>
  <c r="I20" i="1" s="1"/>
  <c r="C26" i="1"/>
  <c r="G28" i="1"/>
  <c r="H27" i="1"/>
  <c r="D27" i="1"/>
  <c r="E26" i="1"/>
  <c r="C9" i="1"/>
  <c r="G9" i="1"/>
  <c r="D8" i="1"/>
  <c r="F15" i="1"/>
  <c r="G14" i="1"/>
  <c r="C28" i="1"/>
  <c r="F27" i="1"/>
  <c r="G26" i="1"/>
  <c r="G8" i="1"/>
  <c r="D16" i="1"/>
  <c r="F14" i="1"/>
  <c r="C21" i="1"/>
  <c r="F22" i="1"/>
  <c r="G21" i="1"/>
  <c r="H20" i="1"/>
  <c r="D20" i="1"/>
  <c r="H28" i="1"/>
  <c r="D28" i="1"/>
  <c r="E27" i="1"/>
  <c r="F26" i="1"/>
  <c r="C8" i="1"/>
  <c r="G10" i="1"/>
  <c r="H9" i="1"/>
  <c r="D9" i="1"/>
  <c r="E8" i="1"/>
  <c r="C15" i="1"/>
  <c r="I15" i="1" s="1"/>
  <c r="F16" i="1"/>
  <c r="I16" i="1" s="1"/>
  <c r="G15" i="1"/>
  <c r="H14" i="1"/>
  <c r="D14" i="1"/>
  <c r="H22" i="1"/>
  <c r="E21" i="1"/>
  <c r="C27" i="1"/>
  <c r="F28" i="1"/>
  <c r="G27" i="1"/>
  <c r="H26" i="1"/>
  <c r="I21" i="1"/>
  <c r="I14" i="1"/>
  <c r="J20" i="3" l="1"/>
  <c r="J21" i="3"/>
  <c r="J8" i="3"/>
  <c r="J22" i="3"/>
  <c r="J23" i="3" s="1"/>
  <c r="J28" i="3"/>
  <c r="J16" i="3"/>
  <c r="J10" i="3"/>
  <c r="J15" i="3"/>
  <c r="J9" i="3"/>
  <c r="J27" i="3"/>
  <c r="J26" i="3"/>
  <c r="J14" i="3"/>
  <c r="I8" i="1"/>
  <c r="I17" i="1"/>
  <c r="I9" i="1"/>
  <c r="I22" i="1"/>
  <c r="I23" i="1" s="1"/>
  <c r="J17" i="3" l="1"/>
  <c r="J29" i="3"/>
  <c r="N10" i="3"/>
  <c r="O9" i="3"/>
  <c r="J11" i="3"/>
  <c r="M9" i="3" s="1"/>
  <c r="O8" i="3"/>
  <c r="M10" i="3"/>
  <c r="M10" i="1"/>
  <c r="N9" i="1"/>
  <c r="L10" i="1"/>
  <c r="N8" i="1"/>
  <c r="I11" i="1"/>
  <c r="I28" i="1"/>
  <c r="I27" i="1"/>
  <c r="I26" i="1"/>
  <c r="N8" i="3" l="1"/>
  <c r="I29" i="1"/>
</calcChain>
</file>

<file path=xl/sharedStrings.xml><?xml version="1.0" encoding="utf-8"?>
<sst xmlns="http://schemas.openxmlformats.org/spreadsheetml/2006/main" count="92" uniqueCount="26">
  <si>
    <t>r(xx)</t>
  </si>
  <si>
    <t>r(yy)</t>
  </si>
  <si>
    <t>r(zz)</t>
  </si>
  <si>
    <t>r(xy)</t>
  </si>
  <si>
    <t>r(xz)</t>
  </si>
  <si>
    <t>r(yz)</t>
  </si>
  <si>
    <t>Среднее</t>
  </si>
  <si>
    <t>n</t>
  </si>
  <si>
    <t>(xi - xs) (yi - ys)</t>
  </si>
  <si>
    <t>(xi - xs) ^ 2</t>
  </si>
  <si>
    <t>(yi - ys) ^ 2</t>
  </si>
  <si>
    <t>Сумма</t>
  </si>
  <si>
    <t>По аналогии с r(xx)</t>
  </si>
  <si>
    <t>Матрица</t>
  </si>
  <si>
    <t>x</t>
  </si>
  <si>
    <t>y</t>
  </si>
  <si>
    <t>z</t>
  </si>
  <si>
    <t>t</t>
  </si>
  <si>
    <t>Fкр</t>
  </si>
  <si>
    <t>p</t>
  </si>
  <si>
    <t>Rz</t>
  </si>
  <si>
    <t>Ответ. Выборочный коэффициент корреляции Rz является значимым. Таким образом, связь между урожайностью и условиями выращивания культуры является весьма тесной.</t>
  </si>
  <si>
    <t>По аналогии с r(zz)</t>
  </si>
  <si>
    <t>k1</t>
  </si>
  <si>
    <t>k2</t>
  </si>
  <si>
    <t>Ответ. Выборочный коэффициент корреляции Rz является значимым.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</si>
</sst>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4" xfId="0" applyFill="1" applyBorder="1"/>
    <xf numFmtId="0" fontId="0" fillId="2" borderId="1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4F24-227B-4A76-9DB9-5B58EB2F27CA}">
  <dimension ref="B2:Q33"/>
  <sheetViews>
    <sheetView tabSelected="1" workbookViewId="0"/>
  </sheetViews>
  <sheetFormatPr defaultRowHeight="15" x14ac:dyDescent="0.25"/>
  <cols>
    <col min="2" max="2" width="14.140625" customWidth="1"/>
  </cols>
  <sheetData>
    <row r="2" spans="2:17" x14ac:dyDescent="0.25">
      <c r="I2" s="6" t="s">
        <v>6</v>
      </c>
      <c r="K2" s="2" t="s">
        <v>7</v>
      </c>
      <c r="L2" s="9">
        <v>6</v>
      </c>
    </row>
    <row r="3" spans="2:17" x14ac:dyDescent="0.25">
      <c r="B3" s="5" t="s">
        <v>14</v>
      </c>
      <c r="C3" s="3">
        <v>26</v>
      </c>
      <c r="D3" s="3">
        <v>35</v>
      </c>
      <c r="E3" s="3">
        <v>36</v>
      </c>
      <c r="F3" s="3">
        <v>40</v>
      </c>
      <c r="G3" s="3">
        <v>41</v>
      </c>
      <c r="H3" s="3">
        <v>45</v>
      </c>
      <c r="I3" s="2">
        <f>SUM(C3:H3)/$L$2</f>
        <v>37.166666666666664</v>
      </c>
      <c r="K3" s="7" t="s">
        <v>19</v>
      </c>
      <c r="L3" s="8">
        <v>3</v>
      </c>
    </row>
    <row r="4" spans="2:17" x14ac:dyDescent="0.25">
      <c r="B4" s="5" t="s">
        <v>15</v>
      </c>
      <c r="C4" s="3">
        <v>2.1</v>
      </c>
      <c r="D4" s="3">
        <v>2.2999999999999998</v>
      </c>
      <c r="E4" s="3">
        <v>2.4</v>
      </c>
      <c r="F4" s="3">
        <v>2.6</v>
      </c>
      <c r="G4" s="3">
        <v>2.9</v>
      </c>
      <c r="H4" s="3">
        <v>3</v>
      </c>
      <c r="I4" s="2">
        <f>SUM(C4:H4)/$L$2</f>
        <v>2.5500000000000003</v>
      </c>
      <c r="K4" s="2" t="s">
        <v>23</v>
      </c>
      <c r="L4" s="9">
        <f>L3-1</f>
        <v>2</v>
      </c>
    </row>
    <row r="5" spans="2:17" x14ac:dyDescent="0.25">
      <c r="B5" s="5" t="s">
        <v>16</v>
      </c>
      <c r="C5" s="3">
        <v>18</v>
      </c>
      <c r="D5" s="3">
        <v>21</v>
      </c>
      <c r="E5" s="3">
        <v>22.1</v>
      </c>
      <c r="F5" s="3">
        <v>25.3</v>
      </c>
      <c r="G5" s="3">
        <v>28</v>
      </c>
      <c r="H5" s="3">
        <v>28.5</v>
      </c>
      <c r="I5" s="2">
        <f>SUM(C5:H5)/$L$2</f>
        <v>23.816666666666666</v>
      </c>
      <c r="K5" s="7" t="s">
        <v>24</v>
      </c>
      <c r="L5" s="8">
        <f>L2-L3</f>
        <v>3</v>
      </c>
    </row>
    <row r="6" spans="2:17" x14ac:dyDescent="0.25">
      <c r="I6" s="1"/>
    </row>
    <row r="7" spans="2:17" x14ac:dyDescent="0.25">
      <c r="B7" s="4" t="s">
        <v>3</v>
      </c>
      <c r="I7" s="6" t="s">
        <v>11</v>
      </c>
      <c r="K7" s="2" t="s">
        <v>13</v>
      </c>
      <c r="L7" s="11" t="s">
        <v>14</v>
      </c>
      <c r="M7" s="11" t="s">
        <v>15</v>
      </c>
      <c r="N7" s="12" t="s">
        <v>16</v>
      </c>
    </row>
    <row r="8" spans="2:17" x14ac:dyDescent="0.25">
      <c r="B8" s="5" t="s">
        <v>8</v>
      </c>
      <c r="C8" s="3">
        <f>(C3-$I$3)*(C4-$I$4)</f>
        <v>5.0250000000000012</v>
      </c>
      <c r="D8" s="3">
        <f t="shared" ref="D8:H8" si="0">(D3-$I$3)*(D4-$I$4)</f>
        <v>0.54166666666666707</v>
      </c>
      <c r="E8" s="3">
        <f t="shared" si="0"/>
        <v>0.17500000000000007</v>
      </c>
      <c r="F8" s="3">
        <f t="shared" si="0"/>
        <v>0.14166666666666627</v>
      </c>
      <c r="G8" s="3">
        <f t="shared" si="0"/>
        <v>1.3416666666666661</v>
      </c>
      <c r="H8" s="3">
        <f t="shared" si="0"/>
        <v>3.524999999999999</v>
      </c>
      <c r="I8" s="2">
        <f>SUM(C8:H8)</f>
        <v>10.75</v>
      </c>
      <c r="K8" s="13" t="s">
        <v>14</v>
      </c>
      <c r="L8" s="14">
        <v>1</v>
      </c>
      <c r="M8" s="14">
        <f>I11</f>
        <v>0.93523353886554106</v>
      </c>
      <c r="N8" s="15">
        <f>I17</f>
        <v>0.9543547881791723</v>
      </c>
    </row>
    <row r="9" spans="2:17" x14ac:dyDescent="0.25">
      <c r="B9" s="5" t="s">
        <v>9</v>
      </c>
      <c r="C9" s="3">
        <f>(C3-$I3)^2</f>
        <v>124.69444444444439</v>
      </c>
      <c r="D9" s="3">
        <f t="shared" ref="D9:H9" si="1">(D3-$I3)^2</f>
        <v>4.694444444444434</v>
      </c>
      <c r="E9" s="3">
        <f t="shared" si="1"/>
        <v>1.3611111111111056</v>
      </c>
      <c r="F9" s="3">
        <f t="shared" si="1"/>
        <v>8.027777777777791</v>
      </c>
      <c r="G9" s="3">
        <f t="shared" si="1"/>
        <v>14.694444444444462</v>
      </c>
      <c r="H9" s="3">
        <f t="shared" si="1"/>
        <v>61.36111111111115</v>
      </c>
      <c r="I9" s="2">
        <f>SUM(C9:H9)</f>
        <v>214.83333333333334</v>
      </c>
      <c r="K9" s="13" t="s">
        <v>15</v>
      </c>
      <c r="L9" s="16">
        <f>I11</f>
        <v>0.93523353886554106</v>
      </c>
      <c r="M9" s="16">
        <v>1</v>
      </c>
      <c r="N9" s="17">
        <f>I23</f>
        <v>0.99145569982972981</v>
      </c>
    </row>
    <row r="10" spans="2:17" x14ac:dyDescent="0.25">
      <c r="B10" s="5" t="s">
        <v>10</v>
      </c>
      <c r="C10" s="3">
        <f>(C4-$I4)^2</f>
        <v>0.20250000000000015</v>
      </c>
      <c r="D10" s="3">
        <f t="shared" ref="D10:H10" si="2">(D4-$I4)^2</f>
        <v>6.2500000000000222E-2</v>
      </c>
      <c r="E10" s="3">
        <f t="shared" si="2"/>
        <v>2.2500000000000107E-2</v>
      </c>
      <c r="F10" s="3">
        <f t="shared" si="2"/>
        <v>2.4999999999999823E-3</v>
      </c>
      <c r="G10" s="3">
        <f t="shared" si="2"/>
        <v>0.12249999999999975</v>
      </c>
      <c r="H10" s="3">
        <f t="shared" si="2"/>
        <v>0.20249999999999976</v>
      </c>
      <c r="I10" s="2">
        <f>SUM(C10:H10)</f>
        <v>0.61499999999999999</v>
      </c>
      <c r="K10" s="7" t="s">
        <v>16</v>
      </c>
      <c r="L10" s="18">
        <f>I17</f>
        <v>0.9543547881791723</v>
      </c>
      <c r="M10" s="18">
        <f>I23</f>
        <v>0.99145569982972981</v>
      </c>
      <c r="N10" s="19">
        <v>1</v>
      </c>
    </row>
    <row r="11" spans="2:17" x14ac:dyDescent="0.25">
      <c r="H11" s="21" t="s">
        <v>3</v>
      </c>
      <c r="I11" s="20">
        <f>I8/SQRT(I9*I10)</f>
        <v>0.93523353886554106</v>
      </c>
    </row>
    <row r="12" spans="2:17" x14ac:dyDescent="0.25">
      <c r="K12" s="2" t="s">
        <v>20</v>
      </c>
      <c r="L12" s="9">
        <f>SQRT((M10^2+L10^2-2*L10*L9*M10)/(1-L9^2))</f>
        <v>0.99440891590153591</v>
      </c>
    </row>
    <row r="13" spans="2:17" x14ac:dyDescent="0.25">
      <c r="B13" s="4" t="s">
        <v>4</v>
      </c>
      <c r="I13" s="6" t="s">
        <v>11</v>
      </c>
      <c r="K13" s="2" t="s">
        <v>17</v>
      </c>
      <c r="L13" s="9">
        <f>L12^2/(1-L12^2)*L5/L4</f>
        <v>133.0181937911585</v>
      </c>
    </row>
    <row r="14" spans="2:17" x14ac:dyDescent="0.25">
      <c r="B14" s="5" t="s">
        <v>8</v>
      </c>
      <c r="C14" s="3">
        <f>(C3-$I$3)*(C5-$I$5)</f>
        <v>64.952777777777754</v>
      </c>
      <c r="D14" s="3">
        <f t="shared" ref="D14:H14" si="3">(D3-$I$3)*(D5-$I$5)</f>
        <v>6.1027777777777708</v>
      </c>
      <c r="E14" s="3">
        <f t="shared" si="3"/>
        <v>2.002777777777772</v>
      </c>
      <c r="F14" s="3">
        <f t="shared" si="3"/>
        <v>4.2027777777777837</v>
      </c>
      <c r="G14" s="3">
        <f t="shared" si="3"/>
        <v>16.036111111111122</v>
      </c>
      <c r="H14" s="3">
        <f t="shared" si="3"/>
        <v>36.686111111111124</v>
      </c>
      <c r="I14" s="2">
        <f>SUM(C14:H14)</f>
        <v>129.98333333333332</v>
      </c>
      <c r="K14" s="2" t="s">
        <v>18</v>
      </c>
      <c r="L14" s="9">
        <v>9.5500000000000007</v>
      </c>
    </row>
    <row r="15" spans="2:17" x14ac:dyDescent="0.25">
      <c r="B15" s="5" t="s">
        <v>9</v>
      </c>
      <c r="C15" s="3">
        <f>(C3-$I3)^2</f>
        <v>124.69444444444439</v>
      </c>
      <c r="D15" s="3">
        <f t="shared" ref="D15:H15" si="4">(D3-$I3)^2</f>
        <v>4.694444444444434</v>
      </c>
      <c r="E15" s="3">
        <f t="shared" si="4"/>
        <v>1.3611111111111056</v>
      </c>
      <c r="F15" s="3">
        <f t="shared" si="4"/>
        <v>8.027777777777791</v>
      </c>
      <c r="G15" s="3">
        <f t="shared" si="4"/>
        <v>14.694444444444462</v>
      </c>
      <c r="H15" s="3">
        <f t="shared" si="4"/>
        <v>61.36111111111115</v>
      </c>
      <c r="I15" s="2">
        <f>SUM(C15:H15)</f>
        <v>214.83333333333334</v>
      </c>
    </row>
    <row r="16" spans="2:17" ht="15" customHeight="1" x14ac:dyDescent="0.25">
      <c r="B16" s="5" t="s">
        <v>10</v>
      </c>
      <c r="C16" s="3">
        <f>(C5-$I5)^2</f>
        <v>33.833611111111111</v>
      </c>
      <c r="D16" s="3">
        <f t="shared" ref="D16:H16" si="5">(D5-$I5)^2</f>
        <v>7.9336111111111096</v>
      </c>
      <c r="E16" s="3">
        <f t="shared" si="5"/>
        <v>2.9469444444444388</v>
      </c>
      <c r="F16" s="3">
        <f t="shared" si="5"/>
        <v>2.2002777777777807</v>
      </c>
      <c r="G16" s="3">
        <f t="shared" si="5"/>
        <v>17.500277777777779</v>
      </c>
      <c r="H16" s="3">
        <f t="shared" si="5"/>
        <v>21.933611111111112</v>
      </c>
      <c r="I16" s="2">
        <f>SUM(C16:H16)</f>
        <v>86.348333333333329</v>
      </c>
      <c r="K16" s="10" t="s">
        <v>21</v>
      </c>
      <c r="L16" s="10"/>
      <c r="M16" s="10"/>
      <c r="N16" s="10"/>
      <c r="O16" s="10"/>
      <c r="P16" s="10"/>
      <c r="Q16" s="10"/>
    </row>
    <row r="17" spans="2:17" x14ac:dyDescent="0.25">
      <c r="H17" s="21" t="s">
        <v>4</v>
      </c>
      <c r="I17" s="20">
        <f>I14/SQRT(I15*I16)</f>
        <v>0.9543547881791723</v>
      </c>
      <c r="K17" s="10"/>
      <c r="L17" s="10"/>
      <c r="M17" s="10"/>
      <c r="N17" s="10"/>
      <c r="O17" s="10"/>
      <c r="P17" s="10"/>
      <c r="Q17" s="10"/>
    </row>
    <row r="18" spans="2:17" x14ac:dyDescent="0.25">
      <c r="K18" s="10"/>
      <c r="L18" s="10"/>
      <c r="M18" s="10"/>
      <c r="N18" s="10"/>
      <c r="O18" s="10"/>
      <c r="P18" s="10"/>
      <c r="Q18" s="10"/>
    </row>
    <row r="19" spans="2:17" x14ac:dyDescent="0.25">
      <c r="B19" s="4" t="s">
        <v>5</v>
      </c>
      <c r="I19" s="6" t="s">
        <v>11</v>
      </c>
    </row>
    <row r="20" spans="2:17" x14ac:dyDescent="0.25">
      <c r="B20" s="5" t="s">
        <v>8</v>
      </c>
      <c r="C20" s="3">
        <f>(C4-$I$4)*(C5-$I$5)</f>
        <v>2.617500000000001</v>
      </c>
      <c r="D20" s="3">
        <f t="shared" ref="D20:H20" si="6">(D4-$I$4)*(D5-$I$5)</f>
        <v>0.70416666666666783</v>
      </c>
      <c r="E20" s="3">
        <f t="shared" si="6"/>
        <v>0.25750000000000034</v>
      </c>
      <c r="F20" s="3">
        <f t="shared" si="6"/>
        <v>7.416666666666645E-2</v>
      </c>
      <c r="G20" s="3">
        <f t="shared" si="6"/>
        <v>1.4641666666666653</v>
      </c>
      <c r="H20" s="3">
        <f t="shared" si="6"/>
        <v>2.107499999999999</v>
      </c>
      <c r="I20" s="2">
        <f>SUM(C20:H20)</f>
        <v>7.2249999999999996</v>
      </c>
    </row>
    <row r="21" spans="2:17" x14ac:dyDescent="0.25">
      <c r="B21" s="5" t="s">
        <v>9</v>
      </c>
      <c r="C21" s="3">
        <f>(C4-$I4)^2</f>
        <v>0.20250000000000015</v>
      </c>
      <c r="D21" s="3">
        <f t="shared" ref="D21:H21" si="7">(D4-$I4)^2</f>
        <v>6.2500000000000222E-2</v>
      </c>
      <c r="E21" s="3">
        <f t="shared" si="7"/>
        <v>2.2500000000000107E-2</v>
      </c>
      <c r="F21" s="3">
        <f t="shared" si="7"/>
        <v>2.4999999999999823E-3</v>
      </c>
      <c r="G21" s="3">
        <f t="shared" si="7"/>
        <v>0.12249999999999975</v>
      </c>
      <c r="H21" s="3">
        <f t="shared" si="7"/>
        <v>0.20249999999999976</v>
      </c>
      <c r="I21" s="2">
        <f>SUM(C21:H21)</f>
        <v>0.61499999999999999</v>
      </c>
    </row>
    <row r="22" spans="2:17" x14ac:dyDescent="0.25">
      <c r="B22" s="5" t="s">
        <v>10</v>
      </c>
      <c r="C22" s="3">
        <f>(C5-$I5)^2</f>
        <v>33.833611111111111</v>
      </c>
      <c r="D22" s="3">
        <f t="shared" ref="D22:H22" si="8">(D5-$I5)^2</f>
        <v>7.9336111111111096</v>
      </c>
      <c r="E22" s="3">
        <f t="shared" si="8"/>
        <v>2.9469444444444388</v>
      </c>
      <c r="F22" s="3">
        <f t="shared" si="8"/>
        <v>2.2002777777777807</v>
      </c>
      <c r="G22" s="3">
        <f t="shared" si="8"/>
        <v>17.500277777777779</v>
      </c>
      <c r="H22" s="3">
        <f t="shared" si="8"/>
        <v>21.933611111111112</v>
      </c>
      <c r="I22" s="2">
        <f>SUM(C22:H22)</f>
        <v>86.348333333333329</v>
      </c>
    </row>
    <row r="23" spans="2:17" x14ac:dyDescent="0.25">
      <c r="H23" s="21" t="s">
        <v>5</v>
      </c>
      <c r="I23" s="20">
        <f>I20/SQRT(I21*I22)</f>
        <v>0.99145569982972981</v>
      </c>
    </row>
    <row r="25" spans="2:17" x14ac:dyDescent="0.25">
      <c r="B25" s="4" t="s">
        <v>0</v>
      </c>
      <c r="I25" s="6" t="s">
        <v>11</v>
      </c>
    </row>
    <row r="26" spans="2:17" x14ac:dyDescent="0.25">
      <c r="B26" s="5" t="s">
        <v>8</v>
      </c>
      <c r="C26" s="3">
        <f>(C3-$I$3)*(C3-$I$3)</f>
        <v>124.69444444444439</v>
      </c>
      <c r="D26" s="3">
        <f t="shared" ref="D26:H26" si="9">(D3-$I$3)*(D3-$I$3)</f>
        <v>4.694444444444434</v>
      </c>
      <c r="E26" s="3">
        <f t="shared" si="9"/>
        <v>1.3611111111111056</v>
      </c>
      <c r="F26" s="3">
        <f t="shared" si="9"/>
        <v>8.027777777777791</v>
      </c>
      <c r="G26" s="3">
        <f t="shared" si="9"/>
        <v>14.694444444444462</v>
      </c>
      <c r="H26" s="3">
        <f t="shared" si="9"/>
        <v>61.36111111111115</v>
      </c>
      <c r="I26" s="2">
        <f>SUM(C26:H26)</f>
        <v>214.83333333333334</v>
      </c>
    </row>
    <row r="27" spans="2:17" x14ac:dyDescent="0.25">
      <c r="B27" s="5" t="s">
        <v>9</v>
      </c>
      <c r="C27" s="3">
        <f>(C3-$I3)^2</f>
        <v>124.69444444444439</v>
      </c>
      <c r="D27" s="3">
        <f t="shared" ref="D27:H27" si="10">(D3-$I3)^2</f>
        <v>4.694444444444434</v>
      </c>
      <c r="E27" s="3">
        <f t="shared" si="10"/>
        <v>1.3611111111111056</v>
      </c>
      <c r="F27" s="3">
        <f t="shared" si="10"/>
        <v>8.027777777777791</v>
      </c>
      <c r="G27" s="3">
        <f t="shared" si="10"/>
        <v>14.694444444444462</v>
      </c>
      <c r="H27" s="3">
        <f t="shared" si="10"/>
        <v>61.36111111111115</v>
      </c>
      <c r="I27" s="2">
        <f>SUM(C27:H27)</f>
        <v>214.83333333333334</v>
      </c>
    </row>
    <row r="28" spans="2:17" x14ac:dyDescent="0.25">
      <c r="B28" s="5" t="s">
        <v>10</v>
      </c>
      <c r="C28" s="3">
        <f>(C3-$I3)^2</f>
        <v>124.69444444444439</v>
      </c>
      <c r="D28" s="3">
        <f t="shared" ref="D28:H28" si="11">(D3-$I3)^2</f>
        <v>4.694444444444434</v>
      </c>
      <c r="E28" s="3">
        <f t="shared" si="11"/>
        <v>1.3611111111111056</v>
      </c>
      <c r="F28" s="3">
        <f t="shared" si="11"/>
        <v>8.027777777777791</v>
      </c>
      <c r="G28" s="3">
        <f t="shared" si="11"/>
        <v>14.694444444444462</v>
      </c>
      <c r="H28" s="3">
        <f t="shared" si="11"/>
        <v>61.36111111111115</v>
      </c>
      <c r="I28" s="2">
        <f>SUM(C28:H28)</f>
        <v>214.83333333333334</v>
      </c>
    </row>
    <row r="29" spans="2:17" x14ac:dyDescent="0.25">
      <c r="H29" s="21" t="s">
        <v>0</v>
      </c>
      <c r="I29" s="20">
        <f>I26/SQRT(I27*I28)</f>
        <v>1</v>
      </c>
    </row>
    <row r="31" spans="2:17" x14ac:dyDescent="0.25">
      <c r="H31" s="22" t="s">
        <v>12</v>
      </c>
      <c r="I31" s="22"/>
    </row>
    <row r="32" spans="2:17" x14ac:dyDescent="0.25">
      <c r="H32" s="23" t="s">
        <v>1</v>
      </c>
      <c r="I32" s="24">
        <v>1</v>
      </c>
    </row>
    <row r="33" spans="8:9" x14ac:dyDescent="0.25">
      <c r="H33" s="23" t="s">
        <v>2</v>
      </c>
      <c r="I33" s="24">
        <v>1</v>
      </c>
    </row>
  </sheetData>
  <mergeCells count="2">
    <mergeCell ref="H31:I31"/>
    <mergeCell ref="K16:Q1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E7C6-C191-4CB2-B325-4C22CE41D7FE}">
  <dimension ref="B2:O33"/>
  <sheetViews>
    <sheetView workbookViewId="0"/>
  </sheetViews>
  <sheetFormatPr defaultRowHeight="15" x14ac:dyDescent="0.25"/>
  <cols>
    <col min="2" max="2" width="14.140625" customWidth="1"/>
  </cols>
  <sheetData>
    <row r="2" spans="2:15" x14ac:dyDescent="0.25">
      <c r="J2" s="6" t="s">
        <v>6</v>
      </c>
      <c r="L2" s="2" t="s">
        <v>7</v>
      </c>
      <c r="M2" s="9">
        <v>7</v>
      </c>
    </row>
    <row r="3" spans="2:15" x14ac:dyDescent="0.25">
      <c r="B3" s="5" t="s">
        <v>16</v>
      </c>
      <c r="C3" s="3">
        <v>10</v>
      </c>
      <c r="D3" s="3">
        <v>12</v>
      </c>
      <c r="E3" s="3">
        <v>12</v>
      </c>
      <c r="F3" s="3">
        <v>14</v>
      </c>
      <c r="G3" s="3">
        <v>16</v>
      </c>
      <c r="H3" s="3">
        <v>17</v>
      </c>
      <c r="I3" s="3">
        <v>18</v>
      </c>
      <c r="J3" s="2">
        <f>SUM(C3:I3)/$M$2</f>
        <v>14.142857142857142</v>
      </c>
      <c r="L3" s="7" t="s">
        <v>19</v>
      </c>
      <c r="M3" s="8">
        <v>3</v>
      </c>
    </row>
    <row r="4" spans="2:15" x14ac:dyDescent="0.25">
      <c r="B4" s="5" t="s">
        <v>14</v>
      </c>
      <c r="C4" s="3">
        <v>0.2</v>
      </c>
      <c r="D4" s="3">
        <v>0.5</v>
      </c>
      <c r="E4" s="3">
        <v>0.3</v>
      </c>
      <c r="F4" s="3">
        <v>0.5</v>
      </c>
      <c r="G4" s="3">
        <v>0.5</v>
      </c>
      <c r="H4" s="3">
        <v>0.6</v>
      </c>
      <c r="I4" s="3">
        <v>0.8</v>
      </c>
      <c r="J4" s="2">
        <f>SUM(C4:I4)/$M$2</f>
        <v>0.48571428571428577</v>
      </c>
      <c r="L4" s="2" t="s">
        <v>23</v>
      </c>
      <c r="M4" s="9">
        <f>M3-1</f>
        <v>2</v>
      </c>
    </row>
    <row r="5" spans="2:15" x14ac:dyDescent="0.25">
      <c r="B5" s="5" t="s">
        <v>15</v>
      </c>
      <c r="C5" s="3">
        <v>0.8</v>
      </c>
      <c r="D5" s="3">
        <v>0.2</v>
      </c>
      <c r="E5" s="3">
        <v>1</v>
      </c>
      <c r="F5" s="3">
        <v>1.2</v>
      </c>
      <c r="G5" s="3">
        <v>0.9</v>
      </c>
      <c r="H5" s="3">
        <v>1</v>
      </c>
      <c r="I5" s="3">
        <v>1.1000000000000001</v>
      </c>
      <c r="J5" s="2">
        <f>SUM(C5:I5)/$M$2</f>
        <v>0.8857142857142859</v>
      </c>
      <c r="L5" s="7" t="s">
        <v>24</v>
      </c>
      <c r="M5" s="8">
        <f>M2-M3</f>
        <v>4</v>
      </c>
    </row>
    <row r="6" spans="2:15" x14ac:dyDescent="0.25">
      <c r="J6" s="1"/>
    </row>
    <row r="7" spans="2:15" x14ac:dyDescent="0.25">
      <c r="B7" s="4" t="s">
        <v>4</v>
      </c>
      <c r="J7" s="6" t="s">
        <v>11</v>
      </c>
      <c r="L7" s="2" t="s">
        <v>13</v>
      </c>
      <c r="M7" s="11" t="s">
        <v>16</v>
      </c>
      <c r="N7" s="11" t="s">
        <v>14</v>
      </c>
      <c r="O7" s="12" t="s">
        <v>15</v>
      </c>
    </row>
    <row r="8" spans="2:15" x14ac:dyDescent="0.25">
      <c r="B8" s="5" t="s">
        <v>8</v>
      </c>
      <c r="C8" s="3">
        <f>(C3-$J$3)*(C4-$J$4)</f>
        <v>1.1836734693877551</v>
      </c>
      <c r="D8" s="3">
        <f t="shared" ref="D8:I8" si="0">(D3-$J$3)*(D4-$J$4)</f>
        <v>-3.0612244897959068E-2</v>
      </c>
      <c r="E8" s="3">
        <f t="shared" si="0"/>
        <v>0.39795918367346944</v>
      </c>
      <c r="F8" s="3">
        <f t="shared" si="0"/>
        <v>-2.0408163265305977E-3</v>
      </c>
      <c r="G8" s="3">
        <f t="shared" si="0"/>
        <v>2.6530612244897871E-2</v>
      </c>
      <c r="H8" s="3">
        <f t="shared" ref="H8" si="1">(H3-$J$3)*(H4-$J$4)</f>
        <v>0.32653061224489782</v>
      </c>
      <c r="I8" s="3">
        <f t="shared" si="0"/>
        <v>1.2122448979591838</v>
      </c>
      <c r="J8" s="2">
        <f>SUM(C8:I8)</f>
        <v>3.1142857142857143</v>
      </c>
      <c r="L8" s="13" t="s">
        <v>16</v>
      </c>
      <c r="M8" s="14">
        <v>1</v>
      </c>
      <c r="N8" s="14">
        <f>J11</f>
        <v>0.89597448081419717</v>
      </c>
      <c r="O8" s="15">
        <f>J17</f>
        <v>0.4635801295271828</v>
      </c>
    </row>
    <row r="9" spans="2:15" x14ac:dyDescent="0.25">
      <c r="B9" s="5" t="s">
        <v>9</v>
      </c>
      <c r="C9" s="3">
        <f>(C3-$J3)^2</f>
        <v>17.163265306122444</v>
      </c>
      <c r="D9" s="3">
        <f t="shared" ref="D9:I10" si="2">(D3-$J3)^2</f>
        <v>4.5918367346938753</v>
      </c>
      <c r="E9" s="3">
        <f t="shared" si="2"/>
        <v>4.5918367346938753</v>
      </c>
      <c r="F9" s="3">
        <f t="shared" si="2"/>
        <v>2.0408163265305979E-2</v>
      </c>
      <c r="G9" s="3">
        <f t="shared" si="2"/>
        <v>3.4489795918367365</v>
      </c>
      <c r="H9" s="3">
        <f t="shared" ref="H9" si="3">(H3-$J3)^2</f>
        <v>8.1632653061224527</v>
      </c>
      <c r="I9" s="3">
        <f t="shared" si="2"/>
        <v>14.877551020408168</v>
      </c>
      <c r="J9" s="2">
        <f>SUM(C9:I9)</f>
        <v>52.857142857142854</v>
      </c>
      <c r="L9" s="13" t="s">
        <v>14</v>
      </c>
      <c r="M9" s="16">
        <f>J11</f>
        <v>0.89597448081419717</v>
      </c>
      <c r="N9" s="16">
        <v>1</v>
      </c>
      <c r="O9" s="17">
        <f>J23</f>
        <v>0.2040679359109617</v>
      </c>
    </row>
    <row r="10" spans="2:15" x14ac:dyDescent="0.25">
      <c r="B10" s="5" t="s">
        <v>10</v>
      </c>
      <c r="C10" s="3">
        <f>(C4-$J4)^2</f>
        <v>8.1632653061224511E-2</v>
      </c>
      <c r="D10" s="3">
        <f t="shared" si="2"/>
        <v>2.0408163265305977E-4</v>
      </c>
      <c r="E10" s="3">
        <f t="shared" si="2"/>
        <v>3.4489795918367372E-2</v>
      </c>
      <c r="F10" s="3">
        <f t="shared" si="2"/>
        <v>2.0408163265305977E-4</v>
      </c>
      <c r="G10" s="3">
        <f t="shared" si="2"/>
        <v>2.0408163265305977E-4</v>
      </c>
      <c r="H10" s="3">
        <f t="shared" ref="H10" si="4">(H4-$J4)^2</f>
        <v>1.3061224489795902E-2</v>
      </c>
      <c r="I10" s="3">
        <f t="shared" si="2"/>
        <v>9.8775510204081624E-2</v>
      </c>
      <c r="J10" s="2">
        <f>SUM(C10:I10)</f>
        <v>0.22857142857142859</v>
      </c>
      <c r="L10" s="7" t="s">
        <v>15</v>
      </c>
      <c r="M10" s="18">
        <f>J17</f>
        <v>0.4635801295271828</v>
      </c>
      <c r="N10" s="18">
        <f>J23</f>
        <v>0.2040679359109617</v>
      </c>
      <c r="O10" s="19">
        <v>1</v>
      </c>
    </row>
    <row r="11" spans="2:15" x14ac:dyDescent="0.25">
      <c r="I11" s="21" t="s">
        <v>4</v>
      </c>
      <c r="J11" s="20">
        <f>J8/SQRT(J9*J10)</f>
        <v>0.89597448081419717</v>
      </c>
    </row>
    <row r="12" spans="2:15" x14ac:dyDescent="0.25">
      <c r="L12" s="2" t="s">
        <v>20</v>
      </c>
      <c r="M12" s="9">
        <f>SQRT((M9^2+M10^2-2*M10*M9*N10)/(1-N10^2))</f>
        <v>0.94074983876049967</v>
      </c>
    </row>
    <row r="13" spans="2:15" x14ac:dyDescent="0.25">
      <c r="B13" s="4" t="s">
        <v>5</v>
      </c>
      <c r="J13" s="6" t="s">
        <v>11</v>
      </c>
      <c r="L13" s="2" t="s">
        <v>17</v>
      </c>
      <c r="M13" s="9">
        <f>M12^2/(1-M12^2)*M5/M4</f>
        <v>15.392855961164852</v>
      </c>
    </row>
    <row r="14" spans="2:15" x14ac:dyDescent="0.25">
      <c r="B14" s="5" t="s">
        <v>8</v>
      </c>
      <c r="C14" s="3">
        <f>(C3-$J$3)*(C5-$J$5)</f>
        <v>0.35510204081632707</v>
      </c>
      <c r="D14" s="3">
        <f t="shared" ref="D14:I14" si="5">(D3-$J$3)*(D5-$J$5)</f>
        <v>1.4693877551020409</v>
      </c>
      <c r="E14" s="3">
        <f t="shared" si="5"/>
        <v>-0.24489795918367302</v>
      </c>
      <c r="F14" s="3">
        <f t="shared" si="5"/>
        <v>-4.4897959183673279E-2</v>
      </c>
      <c r="G14" s="3">
        <f t="shared" si="5"/>
        <v>2.6530612244897667E-2</v>
      </c>
      <c r="H14" s="3">
        <f t="shared" ref="H14" si="6">(H3-$J$3)*(H5-$J$5)</f>
        <v>0.32653061224489749</v>
      </c>
      <c r="I14" s="3">
        <f t="shared" si="5"/>
        <v>0.82653061224489766</v>
      </c>
      <c r="J14" s="2">
        <f>SUM(C14:I14)</f>
        <v>2.7142857142857144</v>
      </c>
      <c r="L14" s="2" t="s">
        <v>18</v>
      </c>
      <c r="M14" s="9">
        <v>6.94</v>
      </c>
    </row>
    <row r="15" spans="2:15" x14ac:dyDescent="0.25">
      <c r="B15" s="5" t="s">
        <v>9</v>
      </c>
      <c r="C15" s="3">
        <f>(C3-$J3)^2</f>
        <v>17.163265306122444</v>
      </c>
      <c r="D15" s="3">
        <f t="shared" ref="D15:I15" si="7">(D3-$J3)^2</f>
        <v>4.5918367346938753</v>
      </c>
      <c r="E15" s="3">
        <f t="shared" si="7"/>
        <v>4.5918367346938753</v>
      </c>
      <c r="F15" s="3">
        <f t="shared" si="7"/>
        <v>2.0408163265305979E-2</v>
      </c>
      <c r="G15" s="3">
        <f t="shared" si="7"/>
        <v>3.4489795918367365</v>
      </c>
      <c r="H15" s="3">
        <f t="shared" ref="H15" si="8">(H3-$J3)^2</f>
        <v>8.1632653061224527</v>
      </c>
      <c r="I15" s="3">
        <f t="shared" si="7"/>
        <v>14.877551020408168</v>
      </c>
      <c r="J15" s="2">
        <f>SUM(C15:I15)</f>
        <v>52.857142857142854</v>
      </c>
    </row>
    <row r="16" spans="2:15" ht="15" customHeight="1" x14ac:dyDescent="0.25">
      <c r="B16" s="5" t="s">
        <v>10</v>
      </c>
      <c r="C16" s="3">
        <f>(C5-$J5)^2</f>
        <v>7.346938775510228E-3</v>
      </c>
      <c r="D16" s="3">
        <f t="shared" ref="D16:I16" si="9">(D5-$J5)^2</f>
        <v>0.47020408163265337</v>
      </c>
      <c r="E16" s="3">
        <f t="shared" si="9"/>
        <v>1.3061224489795875E-2</v>
      </c>
      <c r="F16" s="3">
        <f t="shared" si="9"/>
        <v>9.8775510204081485E-2</v>
      </c>
      <c r="G16" s="3">
        <f t="shared" si="9"/>
        <v>2.040816326530566E-4</v>
      </c>
      <c r="H16" s="3">
        <f t="shared" ref="H16" si="10">(H5-$J5)^2</f>
        <v>1.3061224489795875E-2</v>
      </c>
      <c r="I16" s="3">
        <f t="shared" si="9"/>
        <v>4.5918367346938736E-2</v>
      </c>
      <c r="J16" s="2">
        <f>SUM(C16:I16)</f>
        <v>0.64857142857142869</v>
      </c>
      <c r="L16" s="25" t="s">
        <v>25</v>
      </c>
      <c r="M16" s="26"/>
      <c r="N16" s="26"/>
      <c r="O16" s="27"/>
    </row>
    <row r="17" spans="2:15" x14ac:dyDescent="0.25">
      <c r="I17" s="21" t="s">
        <v>5</v>
      </c>
      <c r="J17" s="20">
        <f>J14/SQRT(J15*J16)</f>
        <v>0.4635801295271828</v>
      </c>
      <c r="L17" s="28"/>
      <c r="M17" s="29"/>
      <c r="N17" s="29"/>
      <c r="O17" s="30"/>
    </row>
    <row r="19" spans="2:15" x14ac:dyDescent="0.25">
      <c r="B19" s="4" t="s">
        <v>3</v>
      </c>
      <c r="J19" s="6" t="s">
        <v>11</v>
      </c>
    </row>
    <row r="20" spans="2:15" x14ac:dyDescent="0.25">
      <c r="B20" s="5" t="s">
        <v>8</v>
      </c>
      <c r="C20" s="3">
        <f>(C4-$J$4)*(C5-$J$5)</f>
        <v>2.4489795918367391E-2</v>
      </c>
      <c r="D20" s="3">
        <f t="shared" ref="D20:I20" si="11">(D4-$J$4)*(D5-$J$5)</f>
        <v>-9.795918367346907E-3</v>
      </c>
      <c r="E20" s="3">
        <f t="shared" si="11"/>
        <v>-2.1224489795918341E-2</v>
      </c>
      <c r="F20" s="3">
        <f t="shared" si="11"/>
        <v>4.4897959183673279E-3</v>
      </c>
      <c r="G20" s="3">
        <f t="shared" si="11"/>
        <v>2.040816326530582E-4</v>
      </c>
      <c r="H20" s="3">
        <f t="shared" ref="H20" si="12">(H4-$J$4)*(H5-$J$5)</f>
        <v>1.3061224489795889E-2</v>
      </c>
      <c r="I20" s="3">
        <f t="shared" si="11"/>
        <v>6.7346938775510179E-2</v>
      </c>
      <c r="J20" s="2">
        <f>SUM(C20:I20)</f>
        <v>7.8571428571428598E-2</v>
      </c>
    </row>
    <row r="21" spans="2:15" x14ac:dyDescent="0.25">
      <c r="B21" s="5" t="s">
        <v>9</v>
      </c>
      <c r="C21" s="3">
        <f>(C4-$J4)^2</f>
        <v>8.1632653061224511E-2</v>
      </c>
      <c r="D21" s="3">
        <f t="shared" ref="D21:I22" si="13">(D4-$J4)^2</f>
        <v>2.0408163265305977E-4</v>
      </c>
      <c r="E21" s="3">
        <f t="shared" si="13"/>
        <v>3.4489795918367372E-2</v>
      </c>
      <c r="F21" s="3">
        <f t="shared" si="13"/>
        <v>2.0408163265305977E-4</v>
      </c>
      <c r="G21" s="3">
        <f t="shared" si="13"/>
        <v>2.0408163265305977E-4</v>
      </c>
      <c r="H21" s="3">
        <f t="shared" ref="H21" si="14">(H4-$J4)^2</f>
        <v>1.3061224489795902E-2</v>
      </c>
      <c r="I21" s="3">
        <f t="shared" si="13"/>
        <v>9.8775510204081624E-2</v>
      </c>
      <c r="J21" s="2">
        <f>SUM(C21:I21)</f>
        <v>0.22857142857142859</v>
      </c>
    </row>
    <row r="22" spans="2:15" x14ac:dyDescent="0.25">
      <c r="B22" s="5" t="s">
        <v>10</v>
      </c>
      <c r="C22" s="3">
        <f>(C5-$J5)^2</f>
        <v>7.346938775510228E-3</v>
      </c>
      <c r="D22" s="3">
        <f t="shared" si="13"/>
        <v>0.47020408163265337</v>
      </c>
      <c r="E22" s="3">
        <f t="shared" si="13"/>
        <v>1.3061224489795875E-2</v>
      </c>
      <c r="F22" s="3">
        <f t="shared" si="13"/>
        <v>9.8775510204081485E-2</v>
      </c>
      <c r="G22" s="3">
        <f t="shared" si="13"/>
        <v>2.040816326530566E-4</v>
      </c>
      <c r="H22" s="3">
        <f t="shared" ref="H22" si="15">(H5-$J5)^2</f>
        <v>1.3061224489795875E-2</v>
      </c>
      <c r="I22" s="3">
        <f t="shared" si="13"/>
        <v>4.5918367346938736E-2</v>
      </c>
      <c r="J22" s="2">
        <f>SUM(C22:I22)</f>
        <v>0.64857142857142869</v>
      </c>
    </row>
    <row r="23" spans="2:15" x14ac:dyDescent="0.25">
      <c r="I23" s="21" t="s">
        <v>3</v>
      </c>
      <c r="J23" s="20">
        <f>J20/SQRT(J21*J22)</f>
        <v>0.2040679359109617</v>
      </c>
    </row>
    <row r="25" spans="2:15" x14ac:dyDescent="0.25">
      <c r="B25" s="4" t="s">
        <v>2</v>
      </c>
      <c r="J25" s="6" t="s">
        <v>11</v>
      </c>
    </row>
    <row r="26" spans="2:15" x14ac:dyDescent="0.25">
      <c r="B26" s="5" t="s">
        <v>8</v>
      </c>
      <c r="C26" s="3">
        <f>(C3-$J$3)*(C3-$J$3)</f>
        <v>17.163265306122444</v>
      </c>
      <c r="D26" s="3">
        <f t="shared" ref="D26:I26" si="16">(D3-$J$3)*(D3-$J$3)</f>
        <v>4.5918367346938753</v>
      </c>
      <c r="E26" s="3">
        <f t="shared" si="16"/>
        <v>4.5918367346938753</v>
      </c>
      <c r="F26" s="3">
        <f t="shared" si="16"/>
        <v>2.0408163265305979E-2</v>
      </c>
      <c r="G26" s="3">
        <f t="shared" si="16"/>
        <v>3.4489795918367365</v>
      </c>
      <c r="H26" s="3">
        <f t="shared" ref="H26" si="17">(H3-$J$3)*(H3-$J$3)</f>
        <v>8.1632653061224527</v>
      </c>
      <c r="I26" s="3">
        <f t="shared" si="16"/>
        <v>14.877551020408168</v>
      </c>
      <c r="J26" s="2">
        <f>SUM(C26:I26)</f>
        <v>52.857142857142854</v>
      </c>
    </row>
    <row r="27" spans="2:15" x14ac:dyDescent="0.25">
      <c r="B27" s="5" t="s">
        <v>9</v>
      </c>
      <c r="C27" s="3">
        <f>(C3-$J3)^2</f>
        <v>17.163265306122444</v>
      </c>
      <c r="D27" s="3">
        <f t="shared" ref="D27:I27" si="18">(D3-$J3)^2</f>
        <v>4.5918367346938753</v>
      </c>
      <c r="E27" s="3">
        <f t="shared" si="18"/>
        <v>4.5918367346938753</v>
      </c>
      <c r="F27" s="3">
        <f t="shared" si="18"/>
        <v>2.0408163265305979E-2</v>
      </c>
      <c r="G27" s="3">
        <f t="shared" si="18"/>
        <v>3.4489795918367365</v>
      </c>
      <c r="H27" s="3">
        <f t="shared" ref="H27" si="19">(H3-$J3)^2</f>
        <v>8.1632653061224527</v>
      </c>
      <c r="I27" s="3">
        <f t="shared" si="18"/>
        <v>14.877551020408168</v>
      </c>
      <c r="J27" s="2">
        <f>SUM(C27:I27)</f>
        <v>52.857142857142854</v>
      </c>
    </row>
    <row r="28" spans="2:15" x14ac:dyDescent="0.25">
      <c r="B28" s="5" t="s">
        <v>10</v>
      </c>
      <c r="C28" s="3">
        <f>(C3-$J3)^2</f>
        <v>17.163265306122444</v>
      </c>
      <c r="D28" s="3">
        <f t="shared" ref="D28:I28" si="20">(D3-$J3)^2</f>
        <v>4.5918367346938753</v>
      </c>
      <c r="E28" s="3">
        <f t="shared" si="20"/>
        <v>4.5918367346938753</v>
      </c>
      <c r="F28" s="3">
        <f t="shared" si="20"/>
        <v>2.0408163265305979E-2</v>
      </c>
      <c r="G28" s="3">
        <f t="shared" si="20"/>
        <v>3.4489795918367365</v>
      </c>
      <c r="H28" s="3">
        <f t="shared" ref="H28" si="21">(H3-$J3)^2</f>
        <v>8.1632653061224527</v>
      </c>
      <c r="I28" s="3">
        <f t="shared" si="20"/>
        <v>14.877551020408168</v>
      </c>
      <c r="J28" s="2">
        <f>SUM(C28:I28)</f>
        <v>52.857142857142854</v>
      </c>
    </row>
    <row r="29" spans="2:15" x14ac:dyDescent="0.25">
      <c r="I29" s="21" t="s">
        <v>2</v>
      </c>
      <c r="J29" s="20">
        <f>J26/SQRT(J27*J28)</f>
        <v>1</v>
      </c>
    </row>
    <row r="31" spans="2:15" x14ac:dyDescent="0.25">
      <c r="I31" s="22" t="s">
        <v>22</v>
      </c>
      <c r="J31" s="22"/>
    </row>
    <row r="32" spans="2:15" x14ac:dyDescent="0.25">
      <c r="I32" s="23" t="s">
        <v>0</v>
      </c>
      <c r="J32" s="24">
        <v>1</v>
      </c>
    </row>
    <row r="33" spans="9:10" x14ac:dyDescent="0.25">
      <c r="I33" s="23" t="s">
        <v>1</v>
      </c>
      <c r="J33" s="24">
        <v>1</v>
      </c>
    </row>
  </sheetData>
  <mergeCells count="2">
    <mergeCell ref="I31:J31"/>
    <mergeCell ref="L16:O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2.1</vt:lpstr>
      <vt:lpstr>Задача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2020-04-27T05:27:33Z</dcterms:created>
  <dcterms:modified xsi:type="dcterms:W3CDTF">2020-04-27T09:42:03Z</dcterms:modified>
</cp:coreProperties>
</file>