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work\s2p\pdfparse\"/>
    </mc:Choice>
  </mc:AlternateContent>
  <bookViews>
    <workbookView xWindow="0" yWindow="1800" windowWidth="20490" windowHeight="7890"/>
  </bookViews>
  <sheets>
    <sheet name="BOE extract format" sheetId="1" r:id="rId1"/>
  </sheets>
  <definedNames>
    <definedName name="_xlnm._FilterDatabase" localSheetId="0" hidden="1">'BOE extract format'!$A$5:$W$44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Q44" i="1"/>
  <c r="Q43" i="1"/>
  <c r="R43" i="1" s="1"/>
  <c r="S43" i="1" s="1"/>
  <c r="Q42" i="1"/>
  <c r="R42" i="1" s="1"/>
  <c r="S42" i="1" s="1"/>
  <c r="Q41" i="1"/>
  <c r="Q40" i="1"/>
  <c r="R40" i="1" s="1"/>
  <c r="Q39" i="1"/>
  <c r="R39" i="1" s="1"/>
  <c r="S39" i="1" s="1"/>
  <c r="Q38" i="1"/>
  <c r="R38" i="1" s="1"/>
  <c r="S38" i="1" s="1"/>
  <c r="Q37" i="1"/>
  <c r="Q36" i="1"/>
  <c r="R36" i="1" s="1"/>
  <c r="Q35" i="1"/>
  <c r="R35" i="1" s="1"/>
  <c r="S35" i="1" s="1"/>
  <c r="Q34" i="1"/>
  <c r="R34" i="1" s="1"/>
  <c r="S34" i="1" s="1"/>
  <c r="Q33" i="1"/>
  <c r="Q32" i="1"/>
  <c r="R32" i="1" s="1"/>
  <c r="Q31" i="1"/>
  <c r="R31" i="1" s="1"/>
  <c r="S31" i="1" s="1"/>
  <c r="Q30" i="1"/>
  <c r="R30" i="1" s="1"/>
  <c r="Q29" i="1"/>
  <c r="Q28" i="1"/>
  <c r="R28" i="1" s="1"/>
  <c r="Q27" i="1"/>
  <c r="R27" i="1" s="1"/>
  <c r="S27" i="1" s="1"/>
  <c r="Q26" i="1"/>
  <c r="Q25" i="1"/>
  <c r="Q24" i="1"/>
  <c r="R24" i="1" s="1"/>
  <c r="Q23" i="1"/>
  <c r="R23" i="1" s="1"/>
  <c r="S23" i="1" s="1"/>
  <c r="Q22" i="1"/>
  <c r="Q21" i="1"/>
  <c r="Q20" i="1"/>
  <c r="R20" i="1" s="1"/>
  <c r="Q19" i="1"/>
  <c r="R19" i="1" s="1"/>
  <c r="S19" i="1" s="1"/>
  <c r="Q18" i="1"/>
  <c r="Q17" i="1"/>
  <c r="Q16" i="1"/>
  <c r="R16" i="1" s="1"/>
  <c r="O16" i="1"/>
  <c r="Q15" i="1"/>
  <c r="O15" i="1"/>
  <c r="Q11" i="1"/>
  <c r="R11" i="1" s="1"/>
  <c r="S11" i="1" s="1"/>
  <c r="O11" i="1"/>
  <c r="Q10" i="1"/>
  <c r="R10" i="1" s="1"/>
  <c r="O10" i="1"/>
  <c r="Q9" i="1"/>
  <c r="O9" i="1"/>
  <c r="Q8" i="1"/>
  <c r="R8" i="1" s="1"/>
  <c r="S8" i="1" s="1"/>
  <c r="O8" i="1"/>
  <c r="Q7" i="1"/>
  <c r="R7" i="1" s="1"/>
  <c r="O7" i="1"/>
  <c r="S40" i="1" l="1"/>
  <c r="S36" i="1"/>
  <c r="S32" i="1"/>
  <c r="S30" i="1"/>
  <c r="S28" i="1"/>
  <c r="R26" i="1"/>
  <c r="S26" i="1" s="1"/>
  <c r="S24" i="1"/>
  <c r="R22" i="1"/>
  <c r="S22" i="1" s="1"/>
  <c r="S20" i="1"/>
  <c r="R18" i="1"/>
  <c r="S18" i="1" s="1"/>
  <c r="S16" i="1"/>
  <c r="R17" i="1"/>
  <c r="S17" i="1" s="1"/>
  <c r="R21" i="1"/>
  <c r="S21" i="1" s="1"/>
  <c r="R25" i="1"/>
  <c r="S25" i="1" s="1"/>
  <c r="R29" i="1"/>
  <c r="S29" i="1" s="1"/>
  <c r="R33" i="1"/>
  <c r="S33" i="1" s="1"/>
  <c r="R37" i="1"/>
  <c r="S37" i="1" s="1"/>
  <c r="R41" i="1"/>
  <c r="S41" i="1" s="1"/>
  <c r="R44" i="1"/>
  <c r="S44" i="1" s="1"/>
  <c r="R15" i="1"/>
  <c r="S15" i="1" s="1"/>
  <c r="S10" i="1"/>
  <c r="S7" i="1"/>
  <c r="R9" i="1"/>
  <c r="S9" i="1" s="1"/>
  <c r="Q14" i="1" l="1"/>
  <c r="Q13" i="1"/>
  <c r="R13" i="1" s="1"/>
  <c r="S13" i="1" s="1"/>
  <c r="Q12" i="1"/>
  <c r="R12" i="1" s="1"/>
  <c r="Q6" i="1"/>
  <c r="R6" i="1" s="1"/>
  <c r="O14" i="1"/>
  <c r="O13" i="1"/>
  <c r="O12" i="1"/>
  <c r="R14" i="1" l="1"/>
  <c r="S14" i="1" s="1"/>
  <c r="S12" i="1"/>
  <c r="S6" i="1"/>
  <c r="O6" i="1"/>
</calcChain>
</file>

<file path=xl/sharedStrings.xml><?xml version="1.0" encoding="utf-8"?>
<sst xmlns="http://schemas.openxmlformats.org/spreadsheetml/2006/main" count="298" uniqueCount="102">
  <si>
    <t>Bobst India Pvt Ltd</t>
  </si>
  <si>
    <t>Bill of entry extract</t>
  </si>
  <si>
    <t>BOE no</t>
  </si>
  <si>
    <t>BOE date</t>
  </si>
  <si>
    <t>Vendor name</t>
  </si>
  <si>
    <t>Vendor Invoice number</t>
  </si>
  <si>
    <t>Vendor Invoice date</t>
  </si>
  <si>
    <t>Part code</t>
  </si>
  <si>
    <t>HSN code</t>
  </si>
  <si>
    <t>Description of goods</t>
  </si>
  <si>
    <t>Inv value in Cur</t>
  </si>
  <si>
    <t>freight in Cur</t>
  </si>
  <si>
    <t>Fx rate</t>
  </si>
  <si>
    <t>Amount in INR</t>
  </si>
  <si>
    <t>Assesible value</t>
  </si>
  <si>
    <t>BCD</t>
  </si>
  <si>
    <t>Surcharge</t>
  </si>
  <si>
    <t>IGST</t>
  </si>
  <si>
    <t>country of origin</t>
  </si>
  <si>
    <t>airway bill no</t>
  </si>
  <si>
    <t>airway bill date</t>
  </si>
  <si>
    <t>CHA</t>
  </si>
  <si>
    <t>IC AUTOMATION</t>
  </si>
  <si>
    <t>F399194</t>
  </si>
  <si>
    <t>SAM8319P07107</t>
  </si>
  <si>
    <t>CABLES:CORDON ADAPT BAUMULLER/LNZE</t>
  </si>
  <si>
    <t>FRANCE</t>
  </si>
  <si>
    <t>BHAGWATI SHIPPING PVT.LTD.</t>
  </si>
  <si>
    <t>F398642</t>
  </si>
  <si>
    <t>SAM8319P01105</t>
  </si>
  <si>
    <t>CABLES: CORDON MOTEUR</t>
  </si>
  <si>
    <t>F398643</t>
  </si>
  <si>
    <t>SAM8319P01407</t>
  </si>
  <si>
    <t>CABLES: ECLM-CORDON MOTEUR SPEEDTEC</t>
  </si>
  <si>
    <t>F398645</t>
  </si>
  <si>
    <t>SAM8319P03915</t>
  </si>
  <si>
    <t>CABLES;ECLM-CORDON PROLONG SPEEDTEC</t>
  </si>
  <si>
    <t>F398646</t>
  </si>
  <si>
    <t>SAM6502P00027</t>
  </si>
  <si>
    <t>CABLES: FIL UL CSA-STYLE</t>
  </si>
  <si>
    <t>SAM8319P02610</t>
  </si>
  <si>
    <t>CABLES:ECLM-CORDON MOTEUR-SPEEDTEC</t>
  </si>
  <si>
    <t>SAM8319P03710</t>
  </si>
  <si>
    <t>SAM8319P07309</t>
  </si>
  <si>
    <t xml:space="preserve">CABLES:PROLONGATEUR M/F BAUMULLER </t>
  </si>
  <si>
    <t>SAM8319P02305</t>
  </si>
  <si>
    <t xml:space="preserve">CABLES:ECLV-CORDON PROLONGATEUR </t>
  </si>
  <si>
    <t>SAM8319P03015</t>
  </si>
  <si>
    <t>CABLES:ECLV-CORDON VENTILATEUR-CONN.M17</t>
  </si>
  <si>
    <t>SAM8319P04915</t>
  </si>
  <si>
    <t>CABLES:ECLR-PROLONG RESOLVEUR</t>
  </si>
  <si>
    <t>SAM8319P04916</t>
  </si>
  <si>
    <t>SAM8319P08915</t>
  </si>
  <si>
    <t>SAM8319P08930</t>
  </si>
  <si>
    <t>SAM8319P03914</t>
  </si>
  <si>
    <t>SAM8319P04612</t>
  </si>
  <si>
    <t>CABLES: CORDON MOTEUR-SPEEDTEC</t>
  </si>
  <si>
    <t>SAM8319P04917</t>
  </si>
  <si>
    <t>SAM8319P04919</t>
  </si>
  <si>
    <t>SAM8319PO7527</t>
  </si>
  <si>
    <t>CABLES: CORDON HAN24</t>
  </si>
  <si>
    <t>SAM6502P00105</t>
  </si>
  <si>
    <t>F398647</t>
  </si>
  <si>
    <t>SAM6502P00030</t>
  </si>
  <si>
    <t>F398944</t>
  </si>
  <si>
    <t>SAM6507P00110</t>
  </si>
  <si>
    <t>CABLE 1AWG2/0-67MM GRIS PVC UL</t>
  </si>
  <si>
    <t>SAM8319P02505</t>
  </si>
  <si>
    <t>SAM8319P03105</t>
  </si>
  <si>
    <t>CABLES:ECLM-CORDON MOTEUR SPEEDTEC</t>
  </si>
  <si>
    <t>CABLES:ECLE-CORDON CODEUR HYP-</t>
  </si>
  <si>
    <t>SAM8319P02616</t>
  </si>
  <si>
    <t>SAM8319P02618</t>
  </si>
  <si>
    <t>CABLES:ECLM-CORDON MOTEUR SPEEDTEC-</t>
  </si>
  <si>
    <t>CABLES:CORDON ADAPT BAUMULLER/LENZE</t>
  </si>
  <si>
    <t>SAM8319P07113</t>
  </si>
  <si>
    <t>F398945</t>
  </si>
  <si>
    <t>CABLES:EMBASE OUT RESEAUX ARM</t>
  </si>
  <si>
    <t>SAM8319P07704</t>
  </si>
  <si>
    <t>F398946</t>
  </si>
  <si>
    <t>SAM8319P08717</t>
  </si>
  <si>
    <t>CABLES:PROLONGATEUR ETHERNETM12</t>
  </si>
  <si>
    <t>F398947</t>
  </si>
  <si>
    <t>SAM8314P09250</t>
  </si>
  <si>
    <t>CABLES:ROLLONGE M12 TYPE B PROFIBUS</t>
  </si>
  <si>
    <t>F398948</t>
  </si>
  <si>
    <t>CABLES: RALLONGE M12 TYPE B PROFIBUS</t>
  </si>
  <si>
    <t>F399189</t>
  </si>
  <si>
    <t>BSA2371057213</t>
  </si>
  <si>
    <t>CABLES:CORDON CDE INTERFACE GI BRUSH</t>
  </si>
  <si>
    <t>F399190</t>
  </si>
  <si>
    <t>F399191</t>
  </si>
  <si>
    <t>BSA2371057223</t>
  </si>
  <si>
    <t>F399192</t>
  </si>
  <si>
    <t>CABLES: PROLONGATEUR ETHERNET M12 CODAGE</t>
  </si>
  <si>
    <t>SAM8319P04904</t>
  </si>
  <si>
    <t>F399193</t>
  </si>
  <si>
    <t>CABLES:CORDON CDE INTERFACE</t>
  </si>
  <si>
    <t>UOM</t>
  </si>
  <si>
    <t>M</t>
  </si>
  <si>
    <t>Quantity in UOM</t>
  </si>
  <si>
    <t>BOE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</si>
</sst>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/>
    <xf numFmtId="164" fontId="0" fillId="0" borderId="0" xfId="1" applyNumberFormat="1" applyFont="1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/>
    <xf numFmtId="164" fontId="0" fillId="3" borderId="1" xfId="1" applyNumberFormat="1" applyFont="1" applyFill="1" applyBorder="1"/>
    <xf numFmtId="164" fontId="1" fillId="2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4" fontId="0" fillId="4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 applyAlignment="1"/>
    <xf numFmtId="0" fontId="0" fillId="6" borderId="1" xfId="0" applyFill="1" applyBorder="1"/>
    <xf numFmtId="14" fontId="0" fillId="6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topLeftCell="E1" workbookViewId="0">
      <selection activeCell="Q6" sqref="Q6"/>
    </sheetView>
  </sheetViews>
  <sheetFormatPr defaultRowHeight="15" x14ac:dyDescent="0.25"/>
  <cols>
    <col min="1" max="1" width="12.5703125" customWidth="1"/>
    <col min="2" max="2" width="10.5703125" bestFit="1" customWidth="1"/>
    <col min="3" max="3" width="15" bestFit="1" customWidth="1"/>
    <col min="4" max="4" width="13.85546875" bestFit="1" customWidth="1"/>
    <col min="5" max="5" width="11.28515625" bestFit="1" customWidth="1"/>
    <col min="6" max="6" width="14.7109375" bestFit="1" customWidth="1"/>
    <col min="7" max="7" width="9.140625" bestFit="1" customWidth="1"/>
    <col min="8" max="8" width="37.42578125" bestFit="1" customWidth="1"/>
    <col min="9" max="9" width="9.140625" customWidth="1"/>
    <col min="10" max="10" width="9.7109375" customWidth="1"/>
    <col min="11" max="11" width="8.28515625" customWidth="1"/>
    <col min="12" max="12" width="8.7109375" bestFit="1" customWidth="1"/>
    <col min="13" max="13" width="8.5703125" bestFit="1" customWidth="1"/>
    <col min="14" max="14" width="6.5703125" bestFit="1" customWidth="1"/>
    <col min="15" max="16" width="11.5703125" style="6" bestFit="1" customWidth="1"/>
    <col min="17" max="17" width="9" style="6" bestFit="1" customWidth="1"/>
    <col min="18" max="18" width="9.5703125" style="6" bestFit="1" customWidth="1"/>
    <col min="19" max="19" width="10" style="6" bestFit="1" customWidth="1"/>
    <col min="20" max="20" width="9.7109375" bestFit="1" customWidth="1"/>
    <col min="21" max="21" width="11" bestFit="1" customWidth="1"/>
    <col min="22" max="22" width="10.5703125" bestFit="1" customWidth="1"/>
    <col min="23" max="23" width="28.28515625" bestFit="1" customWidth="1"/>
  </cols>
  <sheetData>
    <row r="1" spans="1:16384" ht="6.75" customHeight="1" x14ac:dyDescent="0.25"/>
    <row r="2" spans="1:16384" x14ac:dyDescent="0.25">
      <c r="A2" s="1" t="s">
        <v>0</v>
      </c>
    </row>
    <row r="3" spans="1:16384" x14ac:dyDescent="0.25">
      <c r="A3" s="1" t="s">
        <v>1</v>
      </c>
    </row>
    <row r="4" spans="1:16384" ht="7.5" customHeight="1" x14ac:dyDescent="0.25"/>
    <row r="5" spans="1:16384" s="2" customFormat="1" ht="45" x14ac:dyDescent="0.2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101</v>
      </c>
      <c r="J5" s="8" t="s">
        <v>100</v>
      </c>
      <c r="K5" s="8" t="s">
        <v>98</v>
      </c>
      <c r="L5" s="8" t="s">
        <v>10</v>
      </c>
      <c r="M5" s="8" t="s">
        <v>11</v>
      </c>
      <c r="N5" s="8" t="s">
        <v>12</v>
      </c>
      <c r="O5" s="13" t="s">
        <v>13</v>
      </c>
      <c r="P5" s="13" t="s">
        <v>14</v>
      </c>
      <c r="Q5" s="13" t="s">
        <v>15</v>
      </c>
      <c r="R5" s="13" t="s">
        <v>16</v>
      </c>
      <c r="S5" s="13" t="s">
        <v>17</v>
      </c>
      <c r="T5" s="8" t="s">
        <v>18</v>
      </c>
      <c r="U5" s="8" t="s">
        <v>19</v>
      </c>
      <c r="V5" s="8" t="s">
        <v>20</v>
      </c>
      <c r="W5" s="8" t="s">
        <v>21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3" customFormat="1" x14ac:dyDescent="0.25">
      <c r="A6" s="14">
        <v>6465098</v>
      </c>
      <c r="B6" s="15">
        <v>43844</v>
      </c>
      <c r="C6" s="14" t="s">
        <v>22</v>
      </c>
      <c r="D6" s="14" t="s">
        <v>23</v>
      </c>
      <c r="E6" s="15">
        <v>43818</v>
      </c>
      <c r="F6" s="14" t="s">
        <v>24</v>
      </c>
      <c r="G6" s="14">
        <v>85444999</v>
      </c>
      <c r="H6" s="14" t="s">
        <v>25</v>
      </c>
      <c r="I6" s="14">
        <v>1</v>
      </c>
      <c r="J6" s="17">
        <v>7</v>
      </c>
      <c r="K6" s="17" t="s">
        <v>99</v>
      </c>
      <c r="L6" s="14">
        <v>604.32000000000005</v>
      </c>
      <c r="M6" s="14">
        <v>56.1</v>
      </c>
      <c r="N6" s="14">
        <v>81.5</v>
      </c>
      <c r="O6" s="16">
        <f t="shared" ref="O6:O18" si="0">L6*N6</f>
        <v>49252.08</v>
      </c>
      <c r="P6" s="16">
        <v>4893.68</v>
      </c>
      <c r="Q6" s="16">
        <f t="shared" ref="Q6:Q11" si="1">P6*7.5%</f>
        <v>367.02600000000001</v>
      </c>
      <c r="R6" s="16">
        <f t="shared" ref="R6:R11" si="2">Q6*10%</f>
        <v>36.702600000000004</v>
      </c>
      <c r="S6" s="16">
        <f t="shared" ref="S6:S15" si="3">SUM(P6:R6)*18%</f>
        <v>953.53354799999988</v>
      </c>
      <c r="T6" s="14" t="s">
        <v>26</v>
      </c>
      <c r="U6" s="18">
        <v>1030863297</v>
      </c>
      <c r="V6" s="19">
        <v>43840</v>
      </c>
      <c r="W6" s="14" t="s">
        <v>27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3" customFormat="1" x14ac:dyDescent="0.25">
      <c r="A7" s="9">
        <v>6465098</v>
      </c>
      <c r="B7" s="10">
        <v>43844</v>
      </c>
      <c r="C7" s="9" t="s">
        <v>22</v>
      </c>
      <c r="D7" s="9" t="s">
        <v>23</v>
      </c>
      <c r="E7" s="10">
        <v>43818</v>
      </c>
      <c r="F7" s="9" t="s">
        <v>40</v>
      </c>
      <c r="G7" s="9">
        <v>85444999</v>
      </c>
      <c r="H7" s="9" t="s">
        <v>41</v>
      </c>
      <c r="I7" s="9">
        <v>1</v>
      </c>
      <c r="J7" s="11">
        <v>10</v>
      </c>
      <c r="K7" s="11" t="s">
        <v>99</v>
      </c>
      <c r="L7" s="9">
        <v>604.32000000000005</v>
      </c>
      <c r="M7" s="9">
        <v>56.1</v>
      </c>
      <c r="N7" s="9">
        <v>81.5</v>
      </c>
      <c r="O7" s="12">
        <f t="shared" si="0"/>
        <v>49252.08</v>
      </c>
      <c r="P7" s="12">
        <v>13907</v>
      </c>
      <c r="Q7" s="12">
        <f t="shared" si="1"/>
        <v>1043.0249999999999</v>
      </c>
      <c r="R7" s="12">
        <f t="shared" si="2"/>
        <v>104.30249999999999</v>
      </c>
      <c r="S7" s="12">
        <f t="shared" si="3"/>
        <v>2709.7789499999999</v>
      </c>
      <c r="T7" s="9" t="s">
        <v>26</v>
      </c>
      <c r="U7" s="9">
        <v>1030863297</v>
      </c>
      <c r="V7" s="10">
        <v>43840</v>
      </c>
      <c r="W7" s="9" t="s">
        <v>27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3" customFormat="1" x14ac:dyDescent="0.25">
      <c r="A8" s="9">
        <v>6465098</v>
      </c>
      <c r="B8" s="10">
        <v>43844</v>
      </c>
      <c r="C8" s="9" t="s">
        <v>22</v>
      </c>
      <c r="D8" s="9" t="s">
        <v>23</v>
      </c>
      <c r="E8" s="10">
        <v>43818</v>
      </c>
      <c r="F8" s="9" t="s">
        <v>42</v>
      </c>
      <c r="G8" s="9">
        <v>85444999</v>
      </c>
      <c r="H8" s="9" t="s">
        <v>41</v>
      </c>
      <c r="I8" s="9">
        <v>1</v>
      </c>
      <c r="J8" s="11">
        <v>10</v>
      </c>
      <c r="K8" s="11" t="s">
        <v>99</v>
      </c>
      <c r="L8" s="9">
        <v>604.32000000000005</v>
      </c>
      <c r="M8" s="9">
        <v>56.1</v>
      </c>
      <c r="N8" s="9">
        <v>81.5</v>
      </c>
      <c r="O8" s="12">
        <f t="shared" si="0"/>
        <v>49252.08</v>
      </c>
      <c r="P8" s="12">
        <v>18033</v>
      </c>
      <c r="Q8" s="12">
        <f t="shared" si="1"/>
        <v>1352.4749999999999</v>
      </c>
      <c r="R8" s="12">
        <f t="shared" si="2"/>
        <v>135.2475</v>
      </c>
      <c r="S8" s="12">
        <f t="shared" si="3"/>
        <v>3513.7300499999997</v>
      </c>
      <c r="T8" s="9" t="s">
        <v>26</v>
      </c>
      <c r="U8" s="9">
        <v>1030863297</v>
      </c>
      <c r="V8" s="10">
        <v>43840</v>
      </c>
      <c r="W8" s="9" t="s">
        <v>27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3" customFormat="1" x14ac:dyDescent="0.25">
      <c r="A9" s="9">
        <v>6465098</v>
      </c>
      <c r="B9" s="10">
        <v>43844</v>
      </c>
      <c r="C9" s="9" t="s">
        <v>22</v>
      </c>
      <c r="D9" s="9" t="s">
        <v>23</v>
      </c>
      <c r="E9" s="10">
        <v>43818</v>
      </c>
      <c r="F9" s="9" t="s">
        <v>43</v>
      </c>
      <c r="G9" s="9">
        <v>85444999</v>
      </c>
      <c r="H9" s="9" t="s">
        <v>44</v>
      </c>
      <c r="I9" s="9">
        <v>1</v>
      </c>
      <c r="J9" s="11">
        <v>9</v>
      </c>
      <c r="K9" s="11" t="s">
        <v>99</v>
      </c>
      <c r="L9" s="9">
        <v>604.32000000000005</v>
      </c>
      <c r="M9" s="9">
        <v>56.1</v>
      </c>
      <c r="N9" s="9">
        <v>81.5</v>
      </c>
      <c r="O9" s="12">
        <f t="shared" si="0"/>
        <v>49252.08</v>
      </c>
      <c r="P9" s="12">
        <v>4942</v>
      </c>
      <c r="Q9" s="12">
        <f t="shared" si="1"/>
        <v>370.65</v>
      </c>
      <c r="R9" s="12">
        <f t="shared" si="2"/>
        <v>37.064999999999998</v>
      </c>
      <c r="S9" s="12">
        <f t="shared" si="3"/>
        <v>962.9486999999998</v>
      </c>
      <c r="T9" s="9" t="s">
        <v>26</v>
      </c>
      <c r="U9" s="9">
        <v>1030863297</v>
      </c>
      <c r="V9" s="10">
        <v>43840</v>
      </c>
      <c r="W9" s="9" t="s">
        <v>27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3" customFormat="1" x14ac:dyDescent="0.25">
      <c r="A10" s="9">
        <v>6465098</v>
      </c>
      <c r="B10" s="10">
        <v>43844</v>
      </c>
      <c r="C10" s="9" t="s">
        <v>22</v>
      </c>
      <c r="D10" s="9" t="s">
        <v>23</v>
      </c>
      <c r="E10" s="10">
        <v>43818</v>
      </c>
      <c r="F10" s="9" t="s">
        <v>45</v>
      </c>
      <c r="G10" s="9">
        <v>85444999</v>
      </c>
      <c r="H10" s="9" t="s">
        <v>46</v>
      </c>
      <c r="I10" s="9">
        <v>2</v>
      </c>
      <c r="J10" s="11">
        <v>10</v>
      </c>
      <c r="K10" s="11" t="s">
        <v>99</v>
      </c>
      <c r="L10" s="9">
        <v>604.32000000000005</v>
      </c>
      <c r="M10" s="9">
        <v>56.1</v>
      </c>
      <c r="N10" s="9">
        <v>81.5</v>
      </c>
      <c r="O10" s="12">
        <f t="shared" si="0"/>
        <v>49252.08</v>
      </c>
      <c r="P10" s="12">
        <v>8650</v>
      </c>
      <c r="Q10" s="12">
        <f t="shared" si="1"/>
        <v>648.75</v>
      </c>
      <c r="R10" s="12">
        <f t="shared" si="2"/>
        <v>64.875</v>
      </c>
      <c r="S10" s="12">
        <f t="shared" si="3"/>
        <v>1685.4524999999999</v>
      </c>
      <c r="T10" s="9" t="s">
        <v>26</v>
      </c>
      <c r="U10" s="9">
        <v>1030863297</v>
      </c>
      <c r="V10" s="10">
        <v>43840</v>
      </c>
      <c r="W10" s="9" t="s">
        <v>27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3" customFormat="1" x14ac:dyDescent="0.25">
      <c r="A11" s="9">
        <v>6465098</v>
      </c>
      <c r="B11" s="10">
        <v>43844</v>
      </c>
      <c r="C11" s="9" t="s">
        <v>22</v>
      </c>
      <c r="D11" s="9" t="s">
        <v>23</v>
      </c>
      <c r="E11" s="10">
        <v>43818</v>
      </c>
      <c r="F11" s="9" t="s">
        <v>47</v>
      </c>
      <c r="G11" s="9">
        <v>85444999</v>
      </c>
      <c r="H11" s="9" t="s">
        <v>48</v>
      </c>
      <c r="I11" s="9">
        <v>1</v>
      </c>
      <c r="J11" s="11">
        <v>15</v>
      </c>
      <c r="K11" s="11" t="s">
        <v>99</v>
      </c>
      <c r="L11" s="9">
        <v>604.32000000000005</v>
      </c>
      <c r="M11" s="9">
        <v>56.1</v>
      </c>
      <c r="N11" s="9">
        <v>81.5</v>
      </c>
      <c r="O11" s="12">
        <f t="shared" si="0"/>
        <v>49252.08</v>
      </c>
      <c r="P11" s="12">
        <v>3410</v>
      </c>
      <c r="Q11" s="12">
        <f t="shared" si="1"/>
        <v>255.75</v>
      </c>
      <c r="R11" s="12">
        <f t="shared" si="2"/>
        <v>25.575000000000003</v>
      </c>
      <c r="S11" s="12">
        <f t="shared" si="3"/>
        <v>664.43849999999998</v>
      </c>
      <c r="T11" s="9" t="s">
        <v>26</v>
      </c>
      <c r="U11" s="9">
        <v>1030863297</v>
      </c>
      <c r="V11" s="10">
        <v>43840</v>
      </c>
      <c r="W11" s="9" t="s">
        <v>27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3" customFormat="1" x14ac:dyDescent="0.25">
      <c r="A12" s="3">
        <v>6465098</v>
      </c>
      <c r="B12" s="4">
        <v>43844</v>
      </c>
      <c r="C12" s="3" t="s">
        <v>22</v>
      </c>
      <c r="D12" s="3" t="s">
        <v>28</v>
      </c>
      <c r="E12" s="4">
        <v>43804</v>
      </c>
      <c r="F12" s="3" t="s">
        <v>29</v>
      </c>
      <c r="G12" s="3">
        <v>85444999</v>
      </c>
      <c r="H12" s="3" t="s">
        <v>30</v>
      </c>
      <c r="I12" s="3">
        <v>1</v>
      </c>
      <c r="J12" s="5">
        <v>5</v>
      </c>
      <c r="K12" s="5" t="s">
        <v>99</v>
      </c>
      <c r="L12" s="3">
        <v>34.4</v>
      </c>
      <c r="M12" s="3">
        <v>3.19</v>
      </c>
      <c r="N12" s="3">
        <v>81.5</v>
      </c>
      <c r="O12" s="7">
        <f t="shared" si="0"/>
        <v>2803.6</v>
      </c>
      <c r="P12" s="7">
        <v>3064</v>
      </c>
      <c r="Q12" s="7">
        <f t="shared" ref="Q12" si="4">P12*7.5%</f>
        <v>229.79999999999998</v>
      </c>
      <c r="R12" s="7">
        <f t="shared" ref="R12" si="5">Q12*10%</f>
        <v>22.98</v>
      </c>
      <c r="S12" s="7">
        <f t="shared" si="3"/>
        <v>597.0204</v>
      </c>
      <c r="T12" s="3" t="s">
        <v>26</v>
      </c>
      <c r="U12" s="3">
        <v>1030863297</v>
      </c>
      <c r="V12" s="4">
        <v>43840</v>
      </c>
      <c r="W12" s="3" t="s">
        <v>27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A13" s="3">
        <v>6465098</v>
      </c>
      <c r="B13" s="4">
        <v>43844</v>
      </c>
      <c r="C13" s="3" t="s">
        <v>22</v>
      </c>
      <c r="D13" s="3" t="s">
        <v>31</v>
      </c>
      <c r="E13" s="4">
        <v>43804</v>
      </c>
      <c r="F13" s="3" t="s">
        <v>32</v>
      </c>
      <c r="G13" s="3">
        <v>85444999</v>
      </c>
      <c r="H13" s="3" t="s">
        <v>33</v>
      </c>
      <c r="I13" s="3">
        <v>4</v>
      </c>
      <c r="J13" s="5">
        <v>28</v>
      </c>
      <c r="K13" s="5" t="s">
        <v>99</v>
      </c>
      <c r="L13" s="3">
        <v>240</v>
      </c>
      <c r="M13" s="3">
        <v>22.28</v>
      </c>
      <c r="N13" s="3">
        <v>81.5</v>
      </c>
      <c r="O13" s="7">
        <f t="shared" si="0"/>
        <v>19560</v>
      </c>
      <c r="P13" s="7">
        <v>21381.49</v>
      </c>
      <c r="Q13" s="7">
        <f>P13*7.5%</f>
        <v>1603.61175</v>
      </c>
      <c r="R13" s="7">
        <f>Q13*10%</f>
        <v>160.361175</v>
      </c>
      <c r="S13" s="7">
        <f t="shared" si="3"/>
        <v>4166.1833264999996</v>
      </c>
      <c r="T13" s="3" t="s">
        <v>26</v>
      </c>
      <c r="U13" s="3">
        <v>1030863297</v>
      </c>
      <c r="V13" s="4">
        <v>43840</v>
      </c>
      <c r="W13" s="3" t="s">
        <v>27</v>
      </c>
    </row>
    <row r="14" spans="1:16384" x14ac:dyDescent="0.25">
      <c r="A14" s="3">
        <v>6465098</v>
      </c>
      <c r="B14" s="4">
        <v>43844</v>
      </c>
      <c r="C14" s="3" t="s">
        <v>22</v>
      </c>
      <c r="D14" s="3" t="s">
        <v>34</v>
      </c>
      <c r="E14" s="4">
        <v>43809</v>
      </c>
      <c r="F14" s="3" t="s">
        <v>35</v>
      </c>
      <c r="G14" s="3">
        <v>85444999</v>
      </c>
      <c r="H14" s="3" t="s">
        <v>36</v>
      </c>
      <c r="I14" s="3">
        <v>4</v>
      </c>
      <c r="J14" s="5">
        <v>60</v>
      </c>
      <c r="K14" s="5" t="s">
        <v>99</v>
      </c>
      <c r="L14" s="3">
        <v>2251.33</v>
      </c>
      <c r="M14" s="3">
        <v>208.98</v>
      </c>
      <c r="N14" s="3">
        <v>81.5</v>
      </c>
      <c r="O14" s="7">
        <f t="shared" si="0"/>
        <v>183483.39499999999</v>
      </c>
      <c r="P14" s="7">
        <v>46522.21</v>
      </c>
      <c r="Q14" s="7">
        <f>P14*7.5%</f>
        <v>3489.1657499999997</v>
      </c>
      <c r="R14" s="7">
        <f>Q14*10%</f>
        <v>348.91657499999997</v>
      </c>
      <c r="S14" s="7">
        <f t="shared" si="3"/>
        <v>9064.8526184999992</v>
      </c>
      <c r="T14" s="3" t="s">
        <v>26</v>
      </c>
      <c r="U14" s="3">
        <v>1030863297</v>
      </c>
      <c r="V14" s="4">
        <v>43840</v>
      </c>
      <c r="W14" s="3" t="s">
        <v>27</v>
      </c>
    </row>
    <row r="15" spans="1:16384" x14ac:dyDescent="0.25">
      <c r="A15" s="3">
        <v>6465098</v>
      </c>
      <c r="B15" s="4">
        <v>43844</v>
      </c>
      <c r="C15" s="3" t="s">
        <v>22</v>
      </c>
      <c r="D15" s="3" t="s">
        <v>34</v>
      </c>
      <c r="E15" s="4">
        <v>43809</v>
      </c>
      <c r="F15" s="3" t="s">
        <v>49</v>
      </c>
      <c r="G15" s="3">
        <v>85444999</v>
      </c>
      <c r="H15" s="3" t="s">
        <v>50</v>
      </c>
      <c r="I15" s="3">
        <v>3</v>
      </c>
      <c r="J15" s="5">
        <v>45</v>
      </c>
      <c r="K15" s="5" t="s">
        <v>99</v>
      </c>
      <c r="L15" s="3">
        <v>2251.33</v>
      </c>
      <c r="M15" s="3">
        <v>208.98</v>
      </c>
      <c r="N15" s="3">
        <v>81.5</v>
      </c>
      <c r="O15" s="7">
        <f t="shared" si="0"/>
        <v>183483.39499999999</v>
      </c>
      <c r="P15" s="7">
        <v>18941</v>
      </c>
      <c r="Q15" s="7">
        <f>P15*7.5%</f>
        <v>1420.575</v>
      </c>
      <c r="R15" s="7">
        <f>Q15*10%</f>
        <v>142.0575</v>
      </c>
      <c r="S15" s="7">
        <f t="shared" si="3"/>
        <v>3690.6538499999997</v>
      </c>
      <c r="T15" s="3" t="s">
        <v>26</v>
      </c>
      <c r="U15" s="3">
        <v>1030863297</v>
      </c>
      <c r="V15" s="4">
        <v>43840</v>
      </c>
      <c r="W15" s="3" t="s">
        <v>27</v>
      </c>
    </row>
    <row r="16" spans="1:16384" x14ac:dyDescent="0.25">
      <c r="A16" s="3">
        <v>6465098</v>
      </c>
      <c r="B16" s="4">
        <v>43844</v>
      </c>
      <c r="C16" s="3" t="s">
        <v>22</v>
      </c>
      <c r="D16" s="3" t="s">
        <v>34</v>
      </c>
      <c r="E16" s="4">
        <v>43809</v>
      </c>
      <c r="F16" s="3" t="s">
        <v>51</v>
      </c>
      <c r="G16" s="3">
        <v>85444999</v>
      </c>
      <c r="H16" s="3" t="s">
        <v>50</v>
      </c>
      <c r="I16" s="3">
        <v>1</v>
      </c>
      <c r="J16" s="5">
        <v>16</v>
      </c>
      <c r="K16" s="5" t="s">
        <v>99</v>
      </c>
      <c r="L16" s="3">
        <v>2251.33</v>
      </c>
      <c r="M16" s="3">
        <v>208.98</v>
      </c>
      <c r="N16" s="3">
        <v>81.5</v>
      </c>
      <c r="O16" s="7">
        <f t="shared" si="0"/>
        <v>183483.39499999999</v>
      </c>
      <c r="P16" s="7">
        <v>6558</v>
      </c>
      <c r="Q16" s="7">
        <f t="shared" ref="Q16:Q44" si="6">P16*7.5%</f>
        <v>491.84999999999997</v>
      </c>
      <c r="R16" s="7">
        <f t="shared" ref="R16:R44" si="7">Q16*10%</f>
        <v>49.185000000000002</v>
      </c>
      <c r="S16" s="7">
        <f t="shared" ref="S16:S44" si="8">SUM(P16:R16)*18%</f>
        <v>1277.8263000000002</v>
      </c>
      <c r="T16" s="3" t="s">
        <v>26</v>
      </c>
      <c r="U16" s="3">
        <v>1030863297</v>
      </c>
      <c r="V16" s="4">
        <v>43840</v>
      </c>
      <c r="W16" s="3" t="s">
        <v>27</v>
      </c>
    </row>
    <row r="17" spans="1:23" x14ac:dyDescent="0.25">
      <c r="A17" s="3">
        <v>6465098</v>
      </c>
      <c r="B17" s="4">
        <v>43844</v>
      </c>
      <c r="C17" s="3" t="s">
        <v>22</v>
      </c>
      <c r="D17" s="3" t="s">
        <v>34</v>
      </c>
      <c r="E17" s="4">
        <v>43809</v>
      </c>
      <c r="F17" s="3" t="s">
        <v>52</v>
      </c>
      <c r="G17" s="3">
        <v>85444999</v>
      </c>
      <c r="H17" s="3" t="s">
        <v>30</v>
      </c>
      <c r="I17" s="3">
        <v>2</v>
      </c>
      <c r="J17" s="5">
        <v>30</v>
      </c>
      <c r="K17" s="5" t="s">
        <v>99</v>
      </c>
      <c r="L17" s="3">
        <v>2251.33</v>
      </c>
      <c r="M17" s="3">
        <v>208.98</v>
      </c>
      <c r="N17" s="3">
        <v>81.5</v>
      </c>
      <c r="O17" s="7">
        <f t="shared" si="0"/>
        <v>183483.39499999999</v>
      </c>
      <c r="P17" s="7">
        <v>10548</v>
      </c>
      <c r="Q17" s="7">
        <f t="shared" si="6"/>
        <v>791.1</v>
      </c>
      <c r="R17" s="7">
        <f t="shared" si="7"/>
        <v>79.110000000000014</v>
      </c>
      <c r="S17" s="7">
        <f t="shared" si="8"/>
        <v>2055.2778000000003</v>
      </c>
      <c r="T17" s="3" t="s">
        <v>26</v>
      </c>
      <c r="U17" s="3">
        <v>1030863297</v>
      </c>
      <c r="V17" s="4">
        <v>43840</v>
      </c>
      <c r="W17" s="3" t="s">
        <v>27</v>
      </c>
    </row>
    <row r="18" spans="1:23" x14ac:dyDescent="0.25">
      <c r="A18" s="3">
        <v>6465098</v>
      </c>
      <c r="B18" s="4">
        <v>43844</v>
      </c>
      <c r="C18" s="3" t="s">
        <v>22</v>
      </c>
      <c r="D18" s="3" t="s">
        <v>34</v>
      </c>
      <c r="E18" s="4">
        <v>43809</v>
      </c>
      <c r="F18" s="3" t="s">
        <v>53</v>
      </c>
      <c r="G18" s="3">
        <v>85444999</v>
      </c>
      <c r="H18" s="3" t="s">
        <v>30</v>
      </c>
      <c r="I18" s="3">
        <v>1</v>
      </c>
      <c r="J18" s="5">
        <v>30</v>
      </c>
      <c r="K18" s="5" t="s">
        <v>99</v>
      </c>
      <c r="L18" s="3">
        <v>2251.33</v>
      </c>
      <c r="M18" s="3">
        <v>208.98</v>
      </c>
      <c r="N18" s="3">
        <v>81.5</v>
      </c>
      <c r="O18" s="7">
        <f t="shared" si="0"/>
        <v>183483.39499999999</v>
      </c>
      <c r="P18" s="7">
        <v>7453</v>
      </c>
      <c r="Q18" s="7">
        <f t="shared" si="6"/>
        <v>558.97500000000002</v>
      </c>
      <c r="R18" s="7">
        <f t="shared" si="7"/>
        <v>55.897500000000008</v>
      </c>
      <c r="S18" s="7">
        <f t="shared" si="8"/>
        <v>1452.21705</v>
      </c>
      <c r="T18" s="3" t="s">
        <v>26</v>
      </c>
      <c r="U18" s="3">
        <v>1030863297</v>
      </c>
      <c r="V18" s="4">
        <v>43840</v>
      </c>
      <c r="W18" s="3" t="s">
        <v>27</v>
      </c>
    </row>
    <row r="19" spans="1:23" x14ac:dyDescent="0.25">
      <c r="A19" s="3">
        <v>6465098</v>
      </c>
      <c r="B19" s="4">
        <v>43844</v>
      </c>
      <c r="C19" s="3" t="s">
        <v>22</v>
      </c>
      <c r="D19" s="3" t="s">
        <v>34</v>
      </c>
      <c r="E19" s="4">
        <v>43809</v>
      </c>
      <c r="F19" s="3" t="s">
        <v>54</v>
      </c>
      <c r="G19" s="3">
        <v>85444999</v>
      </c>
      <c r="H19" s="3" t="s">
        <v>36</v>
      </c>
      <c r="I19" s="3">
        <v>2</v>
      </c>
      <c r="J19" s="5">
        <v>28</v>
      </c>
      <c r="K19" s="5" t="s">
        <v>99</v>
      </c>
      <c r="L19" s="3">
        <v>2251.33</v>
      </c>
      <c r="M19" s="3">
        <v>208.98</v>
      </c>
      <c r="N19" s="3">
        <v>81.5</v>
      </c>
      <c r="O19" s="7">
        <f t="shared" ref="O19:O20" si="9">L19*N19</f>
        <v>183483.39499999999</v>
      </c>
      <c r="P19" s="7">
        <v>22294</v>
      </c>
      <c r="Q19" s="7">
        <f t="shared" si="6"/>
        <v>1672.05</v>
      </c>
      <c r="R19" s="7">
        <f t="shared" si="7"/>
        <v>167.20500000000001</v>
      </c>
      <c r="S19" s="7">
        <f t="shared" si="8"/>
        <v>4343.9858999999997</v>
      </c>
      <c r="T19" s="3" t="s">
        <v>26</v>
      </c>
      <c r="U19" s="3">
        <v>1030863297</v>
      </c>
      <c r="V19" s="4">
        <v>43840</v>
      </c>
      <c r="W19" s="3" t="s">
        <v>27</v>
      </c>
    </row>
    <row r="20" spans="1:23" x14ac:dyDescent="0.25">
      <c r="A20" s="3">
        <v>6465098</v>
      </c>
      <c r="B20" s="4">
        <v>43844</v>
      </c>
      <c r="C20" s="3" t="s">
        <v>22</v>
      </c>
      <c r="D20" s="3" t="s">
        <v>34</v>
      </c>
      <c r="E20" s="4">
        <v>43809</v>
      </c>
      <c r="F20" s="3" t="s">
        <v>35</v>
      </c>
      <c r="G20" s="3">
        <v>85444999</v>
      </c>
      <c r="H20" s="3" t="s">
        <v>36</v>
      </c>
      <c r="I20" s="3">
        <v>2</v>
      </c>
      <c r="J20" s="5">
        <v>30</v>
      </c>
      <c r="K20" s="5" t="s">
        <v>99</v>
      </c>
      <c r="L20" s="3">
        <v>2251.33</v>
      </c>
      <c r="M20" s="3">
        <v>208.98</v>
      </c>
      <c r="N20" s="3">
        <v>81.5</v>
      </c>
      <c r="O20" s="7">
        <f t="shared" si="9"/>
        <v>183483.39499999999</v>
      </c>
      <c r="P20" s="7">
        <v>23261</v>
      </c>
      <c r="Q20" s="7">
        <f t="shared" si="6"/>
        <v>1744.575</v>
      </c>
      <c r="R20" s="7">
        <f t="shared" si="7"/>
        <v>174.45750000000001</v>
      </c>
      <c r="S20" s="7">
        <f t="shared" si="8"/>
        <v>4532.4058500000001</v>
      </c>
      <c r="T20" s="3" t="s">
        <v>26</v>
      </c>
      <c r="U20" s="3">
        <v>1030863297</v>
      </c>
      <c r="V20" s="4">
        <v>43840</v>
      </c>
      <c r="W20" s="3" t="s">
        <v>27</v>
      </c>
    </row>
    <row r="21" spans="1:23" x14ac:dyDescent="0.25">
      <c r="A21" s="3">
        <v>6465098</v>
      </c>
      <c r="B21" s="4">
        <v>43844</v>
      </c>
      <c r="C21" s="3" t="s">
        <v>22</v>
      </c>
      <c r="D21" s="3" t="s">
        <v>34</v>
      </c>
      <c r="E21" s="4">
        <v>43809</v>
      </c>
      <c r="F21" s="3" t="s">
        <v>55</v>
      </c>
      <c r="G21" s="3">
        <v>85444999</v>
      </c>
      <c r="H21" s="3" t="s">
        <v>56</v>
      </c>
      <c r="I21" s="3">
        <v>1</v>
      </c>
      <c r="J21" s="5">
        <v>12</v>
      </c>
      <c r="K21" s="5" t="s">
        <v>99</v>
      </c>
      <c r="L21" s="3">
        <v>2251.33</v>
      </c>
      <c r="M21" s="3">
        <v>208.98</v>
      </c>
      <c r="N21" s="3">
        <v>81.5</v>
      </c>
      <c r="O21" s="7">
        <f t="shared" ref="O21:O22" si="10">L21*N21</f>
        <v>183483.39499999999</v>
      </c>
      <c r="P21" s="7">
        <v>15857</v>
      </c>
      <c r="Q21" s="7">
        <f t="shared" si="6"/>
        <v>1189.2749999999999</v>
      </c>
      <c r="R21" s="7">
        <f t="shared" si="7"/>
        <v>118.92749999999999</v>
      </c>
      <c r="S21" s="7">
        <f t="shared" si="8"/>
        <v>3089.7364500000003</v>
      </c>
      <c r="T21" s="3" t="s">
        <v>26</v>
      </c>
      <c r="U21" s="3">
        <v>1030863297</v>
      </c>
      <c r="V21" s="4">
        <v>43840</v>
      </c>
      <c r="W21" s="3" t="s">
        <v>27</v>
      </c>
    </row>
    <row r="22" spans="1:23" x14ac:dyDescent="0.25">
      <c r="A22" s="3">
        <v>6465098</v>
      </c>
      <c r="B22" s="4">
        <v>43844</v>
      </c>
      <c r="C22" s="3" t="s">
        <v>22</v>
      </c>
      <c r="D22" s="3" t="s">
        <v>34</v>
      </c>
      <c r="E22" s="4">
        <v>43809</v>
      </c>
      <c r="F22" s="3" t="s">
        <v>51</v>
      </c>
      <c r="G22" s="3">
        <v>85444999</v>
      </c>
      <c r="H22" s="3" t="s">
        <v>50</v>
      </c>
      <c r="I22" s="3">
        <v>2</v>
      </c>
      <c r="J22" s="5">
        <v>32</v>
      </c>
      <c r="K22" s="5" t="s">
        <v>99</v>
      </c>
      <c r="L22" s="3">
        <v>2251.33</v>
      </c>
      <c r="M22" s="3">
        <v>208.98</v>
      </c>
      <c r="N22" s="3">
        <v>81.5</v>
      </c>
      <c r="O22" s="7">
        <f t="shared" si="10"/>
        <v>183483.39499999999</v>
      </c>
      <c r="P22" s="7">
        <v>13117</v>
      </c>
      <c r="Q22" s="7">
        <f t="shared" si="6"/>
        <v>983.77499999999998</v>
      </c>
      <c r="R22" s="7">
        <f t="shared" si="7"/>
        <v>98.377499999999998</v>
      </c>
      <c r="S22" s="7">
        <f t="shared" si="8"/>
        <v>2555.8474499999998</v>
      </c>
      <c r="T22" s="3" t="s">
        <v>26</v>
      </c>
      <c r="U22" s="3">
        <v>1030863297</v>
      </c>
      <c r="V22" s="4">
        <v>43840</v>
      </c>
      <c r="W22" s="3" t="s">
        <v>27</v>
      </c>
    </row>
    <row r="23" spans="1:23" x14ac:dyDescent="0.25">
      <c r="A23" s="3">
        <v>6465098</v>
      </c>
      <c r="B23" s="4">
        <v>43844</v>
      </c>
      <c r="C23" s="3" t="s">
        <v>22</v>
      </c>
      <c r="D23" s="3" t="s">
        <v>34</v>
      </c>
      <c r="E23" s="4">
        <v>43809</v>
      </c>
      <c r="F23" s="3" t="s">
        <v>57</v>
      </c>
      <c r="G23" s="3">
        <v>85444999</v>
      </c>
      <c r="H23" s="3" t="s">
        <v>50</v>
      </c>
      <c r="I23" s="3">
        <v>1</v>
      </c>
      <c r="J23" s="5">
        <v>17</v>
      </c>
      <c r="K23" s="5" t="s">
        <v>99</v>
      </c>
      <c r="L23" s="3">
        <v>2251.33</v>
      </c>
      <c r="M23" s="3">
        <v>208.98</v>
      </c>
      <c r="N23" s="3">
        <v>81.5</v>
      </c>
      <c r="O23" s="7">
        <f t="shared" ref="O23" si="11">L23*N23</f>
        <v>183483.39499999999</v>
      </c>
      <c r="P23" s="7">
        <v>6803</v>
      </c>
      <c r="Q23" s="7">
        <f t="shared" si="6"/>
        <v>510.22499999999997</v>
      </c>
      <c r="R23" s="7">
        <f t="shared" si="7"/>
        <v>51.022500000000001</v>
      </c>
      <c r="S23" s="7">
        <f t="shared" si="8"/>
        <v>1325.5645500000001</v>
      </c>
      <c r="T23" s="3" t="s">
        <v>26</v>
      </c>
      <c r="U23" s="3">
        <v>1030863297</v>
      </c>
      <c r="V23" s="4">
        <v>43840</v>
      </c>
      <c r="W23" s="3" t="s">
        <v>27</v>
      </c>
    </row>
    <row r="24" spans="1:23" x14ac:dyDescent="0.25">
      <c r="A24" s="3">
        <v>6465098</v>
      </c>
      <c r="B24" s="4">
        <v>43844</v>
      </c>
      <c r="C24" s="3" t="s">
        <v>22</v>
      </c>
      <c r="D24" s="3" t="s">
        <v>34</v>
      </c>
      <c r="E24" s="4">
        <v>43809</v>
      </c>
      <c r="F24" s="3" t="s">
        <v>58</v>
      </c>
      <c r="G24" s="3">
        <v>85444999</v>
      </c>
      <c r="H24" s="3" t="s">
        <v>50</v>
      </c>
      <c r="I24" s="3">
        <v>1</v>
      </c>
      <c r="J24" s="5">
        <v>19</v>
      </c>
      <c r="K24" s="5" t="s">
        <v>99</v>
      </c>
      <c r="L24" s="3">
        <v>2251.33</v>
      </c>
      <c r="M24" s="3">
        <v>208.98</v>
      </c>
      <c r="N24" s="3">
        <v>81.5</v>
      </c>
      <c r="O24" s="7">
        <f t="shared" ref="O24" si="12">L24*N24</f>
        <v>183483.39499999999</v>
      </c>
      <c r="P24" s="7">
        <v>7283</v>
      </c>
      <c r="Q24" s="7">
        <f t="shared" si="6"/>
        <v>546.22500000000002</v>
      </c>
      <c r="R24" s="7">
        <f t="shared" si="7"/>
        <v>54.622500000000002</v>
      </c>
      <c r="S24" s="7">
        <f t="shared" si="8"/>
        <v>1419.0925500000001</v>
      </c>
      <c r="T24" s="3" t="s">
        <v>26</v>
      </c>
      <c r="U24" s="3">
        <v>1030863297</v>
      </c>
      <c r="V24" s="4">
        <v>43840</v>
      </c>
      <c r="W24" s="3" t="s">
        <v>27</v>
      </c>
    </row>
    <row r="25" spans="1:23" x14ac:dyDescent="0.25">
      <c r="A25" s="3">
        <v>6465098</v>
      </c>
      <c r="B25" s="4">
        <v>43844</v>
      </c>
      <c r="C25" s="3" t="s">
        <v>22</v>
      </c>
      <c r="D25" s="3" t="s">
        <v>34</v>
      </c>
      <c r="E25" s="4">
        <v>43809</v>
      </c>
      <c r="F25" s="3" t="s">
        <v>59</v>
      </c>
      <c r="G25" s="3">
        <v>85444999</v>
      </c>
      <c r="H25" s="3" t="s">
        <v>60</v>
      </c>
      <c r="I25" s="3">
        <v>1</v>
      </c>
      <c r="J25" s="5">
        <v>27</v>
      </c>
      <c r="K25" s="5" t="s">
        <v>99</v>
      </c>
      <c r="L25" s="3">
        <v>2251.33</v>
      </c>
      <c r="M25" s="3">
        <v>208.98</v>
      </c>
      <c r="N25" s="3">
        <v>81.5</v>
      </c>
      <c r="O25" s="7">
        <f t="shared" ref="O25:O29" si="13">L25*N25</f>
        <v>183483.39499999999</v>
      </c>
      <c r="P25" s="7">
        <v>21927</v>
      </c>
      <c r="Q25" s="7">
        <f t="shared" si="6"/>
        <v>1644.5249999999999</v>
      </c>
      <c r="R25" s="7">
        <f t="shared" si="7"/>
        <v>164.45249999999999</v>
      </c>
      <c r="S25" s="7">
        <f t="shared" si="8"/>
        <v>4272.47595</v>
      </c>
      <c r="T25" s="3" t="s">
        <v>26</v>
      </c>
      <c r="U25" s="3">
        <v>1030863297</v>
      </c>
      <c r="V25" s="4">
        <v>43840</v>
      </c>
      <c r="W25" s="3" t="s">
        <v>27</v>
      </c>
    </row>
    <row r="26" spans="1:23" x14ac:dyDescent="0.25">
      <c r="A26" s="3">
        <v>6465098</v>
      </c>
      <c r="B26" s="4">
        <v>43844</v>
      </c>
      <c r="C26" s="3" t="s">
        <v>22</v>
      </c>
      <c r="D26" s="3" t="s">
        <v>37</v>
      </c>
      <c r="E26" s="4">
        <v>43809</v>
      </c>
      <c r="F26" s="3" t="s">
        <v>38</v>
      </c>
      <c r="G26" s="3">
        <v>85444999</v>
      </c>
      <c r="H26" s="3" t="s">
        <v>39</v>
      </c>
      <c r="I26" s="3">
        <v>1</v>
      </c>
      <c r="J26" s="5">
        <v>100</v>
      </c>
      <c r="K26" s="5" t="s">
        <v>99</v>
      </c>
      <c r="L26" s="3">
        <v>157</v>
      </c>
      <c r="M26" s="3">
        <v>14.57</v>
      </c>
      <c r="N26" s="3">
        <v>81.5</v>
      </c>
      <c r="O26" s="7">
        <f t="shared" si="13"/>
        <v>12795.5</v>
      </c>
      <c r="P26" s="7">
        <v>8730</v>
      </c>
      <c r="Q26" s="7">
        <f t="shared" si="6"/>
        <v>654.75</v>
      </c>
      <c r="R26" s="7">
        <f t="shared" si="7"/>
        <v>65.475000000000009</v>
      </c>
      <c r="S26" s="7">
        <f t="shared" si="8"/>
        <v>1701.0405000000001</v>
      </c>
      <c r="T26" s="3" t="s">
        <v>26</v>
      </c>
      <c r="U26" s="3">
        <v>1030863297</v>
      </c>
      <c r="V26" s="4">
        <v>43840</v>
      </c>
      <c r="W26" s="3" t="s">
        <v>27</v>
      </c>
    </row>
    <row r="27" spans="1:23" x14ac:dyDescent="0.25">
      <c r="A27" s="3">
        <v>6465098</v>
      </c>
      <c r="B27" s="4">
        <v>43844</v>
      </c>
      <c r="C27" s="3" t="s">
        <v>22</v>
      </c>
      <c r="D27" s="3" t="s">
        <v>37</v>
      </c>
      <c r="E27" s="4">
        <v>43809</v>
      </c>
      <c r="F27" s="3" t="s">
        <v>61</v>
      </c>
      <c r="G27" s="3">
        <v>85444999</v>
      </c>
      <c r="H27" s="3" t="s">
        <v>39</v>
      </c>
      <c r="I27" s="3">
        <v>1</v>
      </c>
      <c r="J27" s="5">
        <v>100</v>
      </c>
      <c r="K27" s="5" t="s">
        <v>99</v>
      </c>
      <c r="L27" s="3">
        <v>157</v>
      </c>
      <c r="M27" s="3">
        <v>14.57</v>
      </c>
      <c r="N27" s="3">
        <v>81.5</v>
      </c>
      <c r="O27" s="7">
        <f t="shared" si="13"/>
        <v>12795.5</v>
      </c>
      <c r="P27" s="7">
        <v>5256</v>
      </c>
      <c r="Q27" s="7">
        <f t="shared" si="6"/>
        <v>394.2</v>
      </c>
      <c r="R27" s="7">
        <f t="shared" si="7"/>
        <v>39.42</v>
      </c>
      <c r="S27" s="7">
        <f t="shared" si="8"/>
        <v>1024.1315999999999</v>
      </c>
      <c r="T27" s="3" t="s">
        <v>26</v>
      </c>
      <c r="U27" s="3">
        <v>1030863297</v>
      </c>
      <c r="V27" s="4">
        <v>43840</v>
      </c>
      <c r="W27" s="3" t="s">
        <v>27</v>
      </c>
    </row>
    <row r="28" spans="1:23" x14ac:dyDescent="0.25">
      <c r="A28" s="3">
        <v>6465098</v>
      </c>
      <c r="B28" s="4">
        <v>43844</v>
      </c>
      <c r="C28" s="3" t="s">
        <v>22</v>
      </c>
      <c r="D28" s="3" t="s">
        <v>62</v>
      </c>
      <c r="E28" s="4">
        <v>43809</v>
      </c>
      <c r="F28" s="3" t="s">
        <v>63</v>
      </c>
      <c r="G28" s="3">
        <v>85444999</v>
      </c>
      <c r="H28" s="3" t="s">
        <v>39</v>
      </c>
      <c r="I28" s="3">
        <v>1</v>
      </c>
      <c r="J28" s="5">
        <v>100</v>
      </c>
      <c r="K28" s="5" t="s">
        <v>99</v>
      </c>
      <c r="L28" s="3">
        <v>1210</v>
      </c>
      <c r="M28" s="3">
        <v>112.32</v>
      </c>
      <c r="N28" s="3">
        <v>81.5</v>
      </c>
      <c r="O28" s="7">
        <f t="shared" si="13"/>
        <v>98615</v>
      </c>
      <c r="P28" s="7">
        <v>107797</v>
      </c>
      <c r="Q28" s="7">
        <f t="shared" si="6"/>
        <v>8084.7749999999996</v>
      </c>
      <c r="R28" s="7">
        <f t="shared" si="7"/>
        <v>808.47749999999996</v>
      </c>
      <c r="S28" s="7">
        <f t="shared" si="8"/>
        <v>21004.245449999999</v>
      </c>
      <c r="T28" s="3" t="s">
        <v>26</v>
      </c>
      <c r="U28" s="3">
        <v>1030863297</v>
      </c>
      <c r="V28" s="4">
        <v>43840</v>
      </c>
      <c r="W28" s="3" t="s">
        <v>27</v>
      </c>
    </row>
    <row r="29" spans="1:23" x14ac:dyDescent="0.25">
      <c r="A29" s="3">
        <v>6465098</v>
      </c>
      <c r="B29" s="4">
        <v>43844</v>
      </c>
      <c r="C29" s="3" t="s">
        <v>22</v>
      </c>
      <c r="D29" s="3" t="s">
        <v>64</v>
      </c>
      <c r="E29" s="4">
        <v>43811</v>
      </c>
      <c r="F29" s="3" t="s">
        <v>65</v>
      </c>
      <c r="G29" s="3">
        <v>85444999</v>
      </c>
      <c r="H29" s="3" t="s">
        <v>66</v>
      </c>
      <c r="I29" s="3">
        <v>1</v>
      </c>
      <c r="J29" s="5">
        <v>112</v>
      </c>
      <c r="K29" s="5" t="s">
        <v>99</v>
      </c>
      <c r="L29" s="3">
        <v>1595.14</v>
      </c>
      <c r="M29" s="3">
        <v>148.07</v>
      </c>
      <c r="N29" s="3">
        <v>81.5</v>
      </c>
      <c r="O29" s="7">
        <f t="shared" si="13"/>
        <v>130003.91</v>
      </c>
      <c r="P29" s="7">
        <v>86409</v>
      </c>
      <c r="Q29" s="7">
        <f t="shared" si="6"/>
        <v>6480.6750000000002</v>
      </c>
      <c r="R29" s="7">
        <f t="shared" si="7"/>
        <v>648.06750000000011</v>
      </c>
      <c r="S29" s="7">
        <f t="shared" si="8"/>
        <v>16836.79365</v>
      </c>
      <c r="T29" s="3" t="s">
        <v>26</v>
      </c>
      <c r="U29" s="3">
        <v>1030863297</v>
      </c>
      <c r="V29" s="4">
        <v>43840</v>
      </c>
      <c r="W29" s="3" t="s">
        <v>27</v>
      </c>
    </row>
    <row r="30" spans="1:23" x14ac:dyDescent="0.25">
      <c r="A30" s="3">
        <v>6465098</v>
      </c>
      <c r="B30" s="4">
        <v>43844</v>
      </c>
      <c r="C30" s="3" t="s">
        <v>22</v>
      </c>
      <c r="D30" s="3" t="s">
        <v>64</v>
      </c>
      <c r="E30" s="4">
        <v>43811</v>
      </c>
      <c r="F30" s="3" t="s">
        <v>67</v>
      </c>
      <c r="G30" s="3">
        <v>85444999</v>
      </c>
      <c r="H30" s="3" t="s">
        <v>69</v>
      </c>
      <c r="I30" s="3">
        <v>1</v>
      </c>
      <c r="J30" s="5">
        <v>5</v>
      </c>
      <c r="K30" s="5" t="s">
        <v>99</v>
      </c>
      <c r="L30" s="3">
        <v>1595.14</v>
      </c>
      <c r="M30" s="3">
        <v>148.07</v>
      </c>
      <c r="N30" s="3">
        <v>81.5</v>
      </c>
      <c r="O30" s="7">
        <f t="shared" ref="O30:O31" si="14">L30*N30</f>
        <v>130003.91</v>
      </c>
      <c r="P30" s="7">
        <v>4898</v>
      </c>
      <c r="Q30" s="7">
        <f t="shared" si="6"/>
        <v>367.34999999999997</v>
      </c>
      <c r="R30" s="7">
        <f t="shared" si="7"/>
        <v>36.734999999999999</v>
      </c>
      <c r="S30" s="7">
        <f t="shared" si="8"/>
        <v>954.37529999999992</v>
      </c>
      <c r="T30" s="3" t="s">
        <v>26</v>
      </c>
      <c r="U30" s="3">
        <v>1030863297</v>
      </c>
      <c r="V30" s="4">
        <v>43840</v>
      </c>
      <c r="W30" s="3" t="s">
        <v>27</v>
      </c>
    </row>
    <row r="31" spans="1:23" x14ac:dyDescent="0.25">
      <c r="A31" s="3">
        <v>6465098</v>
      </c>
      <c r="B31" s="4">
        <v>43844</v>
      </c>
      <c r="C31" s="3" t="s">
        <v>22</v>
      </c>
      <c r="D31" s="3" t="s">
        <v>64</v>
      </c>
      <c r="E31" s="4">
        <v>43811</v>
      </c>
      <c r="F31" s="3" t="s">
        <v>68</v>
      </c>
      <c r="G31" s="3">
        <v>85444999</v>
      </c>
      <c r="H31" s="3" t="s">
        <v>70</v>
      </c>
      <c r="I31" s="3">
        <v>1</v>
      </c>
      <c r="J31" s="5">
        <v>5</v>
      </c>
      <c r="K31" s="5" t="s">
        <v>99</v>
      </c>
      <c r="L31" s="3">
        <v>1595.14</v>
      </c>
      <c r="M31" s="3">
        <v>148.07</v>
      </c>
      <c r="N31" s="3">
        <v>81.5</v>
      </c>
      <c r="O31" s="7">
        <f t="shared" si="14"/>
        <v>130003.91</v>
      </c>
      <c r="P31" s="7">
        <v>3817</v>
      </c>
      <c r="Q31" s="7">
        <f t="shared" si="6"/>
        <v>286.27499999999998</v>
      </c>
      <c r="R31" s="7">
        <f t="shared" si="7"/>
        <v>28.627499999999998</v>
      </c>
      <c r="S31" s="7">
        <f t="shared" si="8"/>
        <v>743.74244999999985</v>
      </c>
      <c r="T31" s="3" t="s">
        <v>26</v>
      </c>
      <c r="U31" s="3">
        <v>1030863297</v>
      </c>
      <c r="V31" s="4">
        <v>43840</v>
      </c>
      <c r="W31" s="3" t="s">
        <v>27</v>
      </c>
    </row>
    <row r="32" spans="1:23" x14ac:dyDescent="0.25">
      <c r="A32" s="3">
        <v>6465098</v>
      </c>
      <c r="B32" s="4">
        <v>43844</v>
      </c>
      <c r="C32" s="3" t="s">
        <v>22</v>
      </c>
      <c r="D32" s="3" t="s">
        <v>64</v>
      </c>
      <c r="E32" s="4">
        <v>43811</v>
      </c>
      <c r="F32" s="3" t="s">
        <v>71</v>
      </c>
      <c r="G32" s="3">
        <v>85444999</v>
      </c>
      <c r="H32" s="3" t="s">
        <v>73</v>
      </c>
      <c r="I32" s="3">
        <v>1</v>
      </c>
      <c r="J32" s="5">
        <v>16</v>
      </c>
      <c r="K32" s="5" t="s">
        <v>99</v>
      </c>
      <c r="L32" s="3">
        <v>1595.14</v>
      </c>
      <c r="M32" s="3">
        <v>148.07</v>
      </c>
      <c r="N32" s="3">
        <v>81.5</v>
      </c>
      <c r="O32" s="7">
        <f t="shared" ref="O32:O33" si="15">L32*N32</f>
        <v>130003.91</v>
      </c>
      <c r="P32" s="7">
        <v>19211</v>
      </c>
      <c r="Q32" s="7">
        <f t="shared" si="6"/>
        <v>1440.825</v>
      </c>
      <c r="R32" s="7">
        <f t="shared" si="7"/>
        <v>144.08250000000001</v>
      </c>
      <c r="S32" s="7">
        <f t="shared" si="8"/>
        <v>3743.2633500000002</v>
      </c>
      <c r="T32" s="3" t="s">
        <v>26</v>
      </c>
      <c r="U32" s="3">
        <v>1030863297</v>
      </c>
      <c r="V32" s="4">
        <v>43840</v>
      </c>
      <c r="W32" s="3" t="s">
        <v>27</v>
      </c>
    </row>
    <row r="33" spans="1:23" x14ac:dyDescent="0.25">
      <c r="A33" s="3">
        <v>6465098</v>
      </c>
      <c r="B33" s="4">
        <v>43844</v>
      </c>
      <c r="C33" s="3" t="s">
        <v>22</v>
      </c>
      <c r="D33" s="3" t="s">
        <v>64</v>
      </c>
      <c r="E33" s="4">
        <v>43811</v>
      </c>
      <c r="F33" s="3" t="s">
        <v>72</v>
      </c>
      <c r="G33" s="3">
        <v>85444999</v>
      </c>
      <c r="H33" s="3" t="s">
        <v>73</v>
      </c>
      <c r="I33" s="3">
        <v>1</v>
      </c>
      <c r="J33" s="5">
        <v>18</v>
      </c>
      <c r="K33" s="5" t="s">
        <v>99</v>
      </c>
      <c r="L33" s="3">
        <v>1595.14</v>
      </c>
      <c r="M33" s="3">
        <v>148.07</v>
      </c>
      <c r="N33" s="3">
        <v>81.5</v>
      </c>
      <c r="O33" s="7">
        <f t="shared" si="15"/>
        <v>130003.91</v>
      </c>
      <c r="P33" s="7">
        <v>20979</v>
      </c>
      <c r="Q33" s="7">
        <f t="shared" si="6"/>
        <v>1573.425</v>
      </c>
      <c r="R33" s="7">
        <f t="shared" si="7"/>
        <v>157.3425</v>
      </c>
      <c r="S33" s="7">
        <f t="shared" si="8"/>
        <v>4087.7581499999997</v>
      </c>
      <c r="T33" s="3" t="s">
        <v>26</v>
      </c>
      <c r="U33" s="3">
        <v>1030863297</v>
      </c>
      <c r="V33" s="4">
        <v>43840</v>
      </c>
      <c r="W33" s="3" t="s">
        <v>27</v>
      </c>
    </row>
    <row r="34" spans="1:23" x14ac:dyDescent="0.25">
      <c r="A34" s="3">
        <v>6465098</v>
      </c>
      <c r="B34" s="4">
        <v>43844</v>
      </c>
      <c r="C34" s="3" t="s">
        <v>22</v>
      </c>
      <c r="D34" s="3" t="s">
        <v>64</v>
      </c>
      <c r="E34" s="4">
        <v>43811</v>
      </c>
      <c r="F34" s="3" t="s">
        <v>75</v>
      </c>
      <c r="G34" s="3">
        <v>85444999</v>
      </c>
      <c r="H34" s="3" t="s">
        <v>74</v>
      </c>
      <c r="I34" s="3">
        <v>1</v>
      </c>
      <c r="J34" s="5">
        <v>13</v>
      </c>
      <c r="K34" s="5" t="s">
        <v>99</v>
      </c>
      <c r="L34" s="3">
        <v>1595.14</v>
      </c>
      <c r="M34" s="3">
        <v>148.07</v>
      </c>
      <c r="N34" s="3">
        <v>81.5</v>
      </c>
      <c r="O34" s="7">
        <f t="shared" ref="O34:O43" si="16">L34*N34</f>
        <v>130003.91</v>
      </c>
      <c r="P34" s="7">
        <v>6793</v>
      </c>
      <c r="Q34" s="7">
        <f t="shared" si="6"/>
        <v>509.47499999999997</v>
      </c>
      <c r="R34" s="7">
        <f t="shared" si="7"/>
        <v>50.947499999999998</v>
      </c>
      <c r="S34" s="7">
        <f t="shared" si="8"/>
        <v>1323.6160500000001</v>
      </c>
      <c r="T34" s="3" t="s">
        <v>26</v>
      </c>
      <c r="U34" s="3">
        <v>1030863297</v>
      </c>
      <c r="V34" s="4">
        <v>43840</v>
      </c>
      <c r="W34" s="3" t="s">
        <v>27</v>
      </c>
    </row>
    <row r="35" spans="1:23" x14ac:dyDescent="0.25">
      <c r="A35" s="3">
        <v>6465098</v>
      </c>
      <c r="B35" s="4">
        <v>43844</v>
      </c>
      <c r="C35" s="3" t="s">
        <v>22</v>
      </c>
      <c r="D35" s="3" t="s">
        <v>76</v>
      </c>
      <c r="E35" s="4">
        <v>43811</v>
      </c>
      <c r="F35" s="3" t="s">
        <v>78</v>
      </c>
      <c r="G35" s="3">
        <v>85444999</v>
      </c>
      <c r="H35" s="3" t="s">
        <v>77</v>
      </c>
      <c r="I35" s="3">
        <v>10</v>
      </c>
      <c r="J35" s="5">
        <v>40</v>
      </c>
      <c r="K35" s="5" t="s">
        <v>99</v>
      </c>
      <c r="L35" s="3">
        <v>1250</v>
      </c>
      <c r="M35" s="3">
        <v>116.03</v>
      </c>
      <c r="N35" s="3">
        <v>81.5</v>
      </c>
      <c r="O35" s="7">
        <f t="shared" si="16"/>
        <v>101875</v>
      </c>
      <c r="P35" s="7">
        <v>111360</v>
      </c>
      <c r="Q35" s="7">
        <f t="shared" si="6"/>
        <v>8352</v>
      </c>
      <c r="R35" s="7">
        <f t="shared" si="7"/>
        <v>835.2</v>
      </c>
      <c r="S35" s="7">
        <f t="shared" si="8"/>
        <v>21698.495999999999</v>
      </c>
      <c r="T35" s="3" t="s">
        <v>26</v>
      </c>
      <c r="U35" s="3">
        <v>1030863297</v>
      </c>
      <c r="V35" s="4">
        <v>43840</v>
      </c>
      <c r="W35" s="3" t="s">
        <v>27</v>
      </c>
    </row>
    <row r="36" spans="1:23" x14ac:dyDescent="0.25">
      <c r="A36" s="3">
        <v>6465098</v>
      </c>
      <c r="B36" s="4">
        <v>43844</v>
      </c>
      <c r="C36" s="3" t="s">
        <v>22</v>
      </c>
      <c r="D36" s="3" t="s">
        <v>79</v>
      </c>
      <c r="E36" s="4">
        <v>43811</v>
      </c>
      <c r="F36" s="3" t="s">
        <v>80</v>
      </c>
      <c r="G36" s="3">
        <v>85444999</v>
      </c>
      <c r="H36" s="3" t="s">
        <v>81</v>
      </c>
      <c r="I36" s="3">
        <v>1</v>
      </c>
      <c r="J36" s="5">
        <v>17</v>
      </c>
      <c r="K36" s="5" t="s">
        <v>99</v>
      </c>
      <c r="L36" s="3">
        <v>138</v>
      </c>
      <c r="M36" s="3">
        <v>12.88</v>
      </c>
      <c r="N36" s="3">
        <v>81.5</v>
      </c>
      <c r="O36" s="7">
        <f t="shared" si="16"/>
        <v>11247</v>
      </c>
      <c r="P36" s="7">
        <v>12365</v>
      </c>
      <c r="Q36" s="7">
        <f t="shared" si="6"/>
        <v>927.375</v>
      </c>
      <c r="R36" s="7">
        <f t="shared" si="7"/>
        <v>92.737500000000011</v>
      </c>
      <c r="S36" s="7">
        <f t="shared" si="8"/>
        <v>2409.3202499999998</v>
      </c>
      <c r="T36" s="3" t="s">
        <v>26</v>
      </c>
      <c r="U36" s="3">
        <v>1030863297</v>
      </c>
      <c r="V36" s="4">
        <v>43840</v>
      </c>
      <c r="W36" s="3" t="s">
        <v>27</v>
      </c>
    </row>
    <row r="37" spans="1:23" x14ac:dyDescent="0.25">
      <c r="A37" s="3">
        <v>6465098</v>
      </c>
      <c r="B37" s="4">
        <v>43844</v>
      </c>
      <c r="C37" s="3" t="s">
        <v>22</v>
      </c>
      <c r="D37" s="3" t="s">
        <v>82</v>
      </c>
      <c r="E37" s="4">
        <v>43815</v>
      </c>
      <c r="F37" s="3" t="s">
        <v>83</v>
      </c>
      <c r="G37" s="3">
        <v>85444999</v>
      </c>
      <c r="H37" s="3" t="s">
        <v>84</v>
      </c>
      <c r="I37" s="3">
        <v>1</v>
      </c>
      <c r="J37" s="5">
        <v>25</v>
      </c>
      <c r="K37" s="5" t="s">
        <v>99</v>
      </c>
      <c r="L37" s="3">
        <v>71.38</v>
      </c>
      <c r="M37" s="3">
        <v>6.63</v>
      </c>
      <c r="N37" s="3">
        <v>81.5</v>
      </c>
      <c r="O37" s="7">
        <f t="shared" si="16"/>
        <v>5817.4699999999993</v>
      </c>
      <c r="P37" s="7">
        <v>6359</v>
      </c>
      <c r="Q37" s="7">
        <f t="shared" si="6"/>
        <v>476.92499999999995</v>
      </c>
      <c r="R37" s="7">
        <f t="shared" si="7"/>
        <v>47.692499999999995</v>
      </c>
      <c r="S37" s="7">
        <f t="shared" si="8"/>
        <v>1239.05115</v>
      </c>
      <c r="T37" s="3" t="s">
        <v>26</v>
      </c>
      <c r="U37" s="3">
        <v>1030863297</v>
      </c>
      <c r="V37" s="4">
        <v>43840</v>
      </c>
      <c r="W37" s="3" t="s">
        <v>27</v>
      </c>
    </row>
    <row r="38" spans="1:23" x14ac:dyDescent="0.25">
      <c r="A38" s="3">
        <v>6465098</v>
      </c>
      <c r="B38" s="4">
        <v>43844</v>
      </c>
      <c r="C38" s="3" t="s">
        <v>22</v>
      </c>
      <c r="D38" s="3" t="s">
        <v>85</v>
      </c>
      <c r="E38" s="4">
        <v>43815</v>
      </c>
      <c r="F38" s="3" t="s">
        <v>83</v>
      </c>
      <c r="G38" s="3">
        <v>85444999</v>
      </c>
      <c r="H38" s="3" t="s">
        <v>86</v>
      </c>
      <c r="I38" s="3">
        <v>4</v>
      </c>
      <c r="J38" s="5">
        <v>100</v>
      </c>
      <c r="K38" s="5" t="s">
        <v>99</v>
      </c>
      <c r="L38" s="3">
        <v>285.52</v>
      </c>
      <c r="M38" s="3">
        <v>26.5</v>
      </c>
      <c r="N38" s="3">
        <v>81.5</v>
      </c>
      <c r="O38" s="7">
        <f t="shared" si="16"/>
        <v>23269.879999999997</v>
      </c>
      <c r="P38" s="7">
        <v>25436</v>
      </c>
      <c r="Q38" s="7">
        <f t="shared" si="6"/>
        <v>1907.6999999999998</v>
      </c>
      <c r="R38" s="7">
        <f t="shared" si="7"/>
        <v>190.76999999999998</v>
      </c>
      <c r="S38" s="7">
        <f t="shared" si="8"/>
        <v>4956.2046</v>
      </c>
      <c r="T38" s="3" t="s">
        <v>26</v>
      </c>
      <c r="U38" s="3">
        <v>1030863297</v>
      </c>
      <c r="V38" s="4">
        <v>43840</v>
      </c>
      <c r="W38" s="3" t="s">
        <v>27</v>
      </c>
    </row>
    <row r="39" spans="1:23" x14ac:dyDescent="0.25">
      <c r="A39" s="3">
        <v>6465098</v>
      </c>
      <c r="B39" s="4">
        <v>43844</v>
      </c>
      <c r="C39" s="3" t="s">
        <v>22</v>
      </c>
      <c r="D39" s="3" t="s">
        <v>87</v>
      </c>
      <c r="E39" s="4">
        <v>43818</v>
      </c>
      <c r="F39" s="3" t="s">
        <v>88</v>
      </c>
      <c r="G39" s="3">
        <v>85444999</v>
      </c>
      <c r="H39" s="3" t="s">
        <v>89</v>
      </c>
      <c r="I39" s="3">
        <v>2</v>
      </c>
      <c r="J39" s="5">
        <v>18</v>
      </c>
      <c r="K39" s="5" t="s">
        <v>99</v>
      </c>
      <c r="L39" s="3">
        <v>107</v>
      </c>
      <c r="M39" s="3">
        <v>9.93</v>
      </c>
      <c r="N39" s="3">
        <v>81.5</v>
      </c>
      <c r="O39" s="7">
        <f t="shared" si="16"/>
        <v>8720.5</v>
      </c>
      <c r="P39" s="7">
        <v>9532</v>
      </c>
      <c r="Q39" s="7">
        <f t="shared" si="6"/>
        <v>714.9</v>
      </c>
      <c r="R39" s="7">
        <f t="shared" si="7"/>
        <v>71.489999999999995</v>
      </c>
      <c r="S39" s="7">
        <f t="shared" si="8"/>
        <v>1857.3101999999999</v>
      </c>
      <c r="T39" s="3" t="s">
        <v>26</v>
      </c>
      <c r="U39" s="3">
        <v>1030863297</v>
      </c>
      <c r="V39" s="4">
        <v>43840</v>
      </c>
      <c r="W39" s="3" t="s">
        <v>27</v>
      </c>
    </row>
    <row r="40" spans="1:23" x14ac:dyDescent="0.25">
      <c r="A40" s="3">
        <v>6465098</v>
      </c>
      <c r="B40" s="4">
        <v>43844</v>
      </c>
      <c r="C40" s="3" t="s">
        <v>22</v>
      </c>
      <c r="D40" s="3" t="s">
        <v>90</v>
      </c>
      <c r="E40" s="4">
        <v>43818</v>
      </c>
      <c r="F40" s="3" t="s">
        <v>88</v>
      </c>
      <c r="G40" s="3">
        <v>85444999</v>
      </c>
      <c r="H40" s="3" t="s">
        <v>89</v>
      </c>
      <c r="I40" s="3">
        <v>8</v>
      </c>
      <c r="J40" s="5">
        <v>72</v>
      </c>
      <c r="K40" s="5" t="s">
        <v>99</v>
      </c>
      <c r="L40" s="3">
        <v>428</v>
      </c>
      <c r="M40" s="3">
        <v>39.729999999999997</v>
      </c>
      <c r="N40" s="3">
        <v>81.5</v>
      </c>
      <c r="O40" s="7">
        <f t="shared" si="16"/>
        <v>34882</v>
      </c>
      <c r="P40" s="7">
        <v>38130.120000000003</v>
      </c>
      <c r="Q40" s="7">
        <f t="shared" si="6"/>
        <v>2859.759</v>
      </c>
      <c r="R40" s="7">
        <f t="shared" si="7"/>
        <v>285.97590000000002</v>
      </c>
      <c r="S40" s="7">
        <f t="shared" si="8"/>
        <v>7429.6538819999996</v>
      </c>
      <c r="T40" s="3" t="s">
        <v>26</v>
      </c>
      <c r="U40" s="3">
        <v>1030863297</v>
      </c>
      <c r="V40" s="4">
        <v>43840</v>
      </c>
      <c r="W40" s="3" t="s">
        <v>27</v>
      </c>
    </row>
    <row r="41" spans="1:23" x14ac:dyDescent="0.25">
      <c r="A41" s="3">
        <v>6465098</v>
      </c>
      <c r="B41" s="4">
        <v>43844</v>
      </c>
      <c r="C41" s="3" t="s">
        <v>22</v>
      </c>
      <c r="D41" s="3" t="s">
        <v>91</v>
      </c>
      <c r="E41" s="4">
        <v>43818</v>
      </c>
      <c r="F41" s="3" t="s">
        <v>92</v>
      </c>
      <c r="G41" s="3">
        <v>85444999</v>
      </c>
      <c r="H41" s="3" t="s">
        <v>89</v>
      </c>
      <c r="I41" s="3">
        <v>2</v>
      </c>
      <c r="J41" s="5">
        <v>30</v>
      </c>
      <c r="K41" s="5" t="s">
        <v>99</v>
      </c>
      <c r="L41" s="3">
        <v>155</v>
      </c>
      <c r="M41" s="3">
        <v>14.39</v>
      </c>
      <c r="N41" s="3">
        <v>81.5</v>
      </c>
      <c r="O41" s="7">
        <f t="shared" si="16"/>
        <v>12632.5</v>
      </c>
      <c r="P41" s="7">
        <v>13808.95</v>
      </c>
      <c r="Q41" s="7">
        <f t="shared" si="6"/>
        <v>1035.6712500000001</v>
      </c>
      <c r="R41" s="7">
        <f t="shared" si="7"/>
        <v>103.56712500000002</v>
      </c>
      <c r="S41" s="7">
        <f t="shared" si="8"/>
        <v>2690.6739075</v>
      </c>
      <c r="T41" s="3" t="s">
        <v>26</v>
      </c>
      <c r="U41" s="3">
        <v>1030863297</v>
      </c>
      <c r="V41" s="4">
        <v>43840</v>
      </c>
      <c r="W41" s="3" t="s">
        <v>27</v>
      </c>
    </row>
    <row r="42" spans="1:23" x14ac:dyDescent="0.25">
      <c r="A42" s="3">
        <v>6465098</v>
      </c>
      <c r="B42" s="4">
        <v>43844</v>
      </c>
      <c r="C42" s="3" t="s">
        <v>22</v>
      </c>
      <c r="D42" s="3" t="s">
        <v>93</v>
      </c>
      <c r="E42" s="4">
        <v>43818</v>
      </c>
      <c r="F42" s="3" t="s">
        <v>80</v>
      </c>
      <c r="G42" s="3">
        <v>85444999</v>
      </c>
      <c r="H42" s="3" t="s">
        <v>94</v>
      </c>
      <c r="I42" s="3">
        <v>1</v>
      </c>
      <c r="J42" s="5">
        <v>17</v>
      </c>
      <c r="K42" s="5" t="s">
        <v>99</v>
      </c>
      <c r="L42" s="3">
        <v>306.32</v>
      </c>
      <c r="M42" s="3">
        <v>28.43</v>
      </c>
      <c r="N42" s="3">
        <v>81.5</v>
      </c>
      <c r="O42" s="7">
        <f t="shared" si="16"/>
        <v>24965.079999999998</v>
      </c>
      <c r="P42" s="7">
        <v>12365</v>
      </c>
      <c r="Q42" s="7">
        <f t="shared" si="6"/>
        <v>927.375</v>
      </c>
      <c r="R42" s="7">
        <f t="shared" si="7"/>
        <v>92.737500000000011</v>
      </c>
      <c r="S42" s="7">
        <f t="shared" si="8"/>
        <v>2409.3202499999998</v>
      </c>
      <c r="T42" s="3" t="s">
        <v>26</v>
      </c>
      <c r="U42" s="3">
        <v>1030863297</v>
      </c>
      <c r="V42" s="4">
        <v>43840</v>
      </c>
      <c r="W42" s="3" t="s">
        <v>27</v>
      </c>
    </row>
    <row r="43" spans="1:23" x14ac:dyDescent="0.25">
      <c r="A43" s="3">
        <v>6465098</v>
      </c>
      <c r="B43" s="4">
        <v>43844</v>
      </c>
      <c r="C43" s="3" t="s">
        <v>22</v>
      </c>
      <c r="D43" s="3" t="s">
        <v>93</v>
      </c>
      <c r="E43" s="4">
        <v>43818</v>
      </c>
      <c r="F43" s="3" t="s">
        <v>95</v>
      </c>
      <c r="G43" s="3">
        <v>85444999</v>
      </c>
      <c r="H43" s="3" t="s">
        <v>50</v>
      </c>
      <c r="I43" s="3">
        <v>4</v>
      </c>
      <c r="J43" s="5">
        <v>16</v>
      </c>
      <c r="K43" s="5" t="s">
        <v>99</v>
      </c>
      <c r="L43" s="3">
        <v>306.32</v>
      </c>
      <c r="M43" s="3">
        <v>28.43</v>
      </c>
      <c r="N43" s="3">
        <v>81.5</v>
      </c>
      <c r="O43" s="7">
        <f t="shared" si="16"/>
        <v>24965.079999999998</v>
      </c>
      <c r="P43" s="7">
        <v>14923</v>
      </c>
      <c r="Q43" s="7">
        <f t="shared" si="6"/>
        <v>1119.2249999999999</v>
      </c>
      <c r="R43" s="7">
        <f t="shared" si="7"/>
        <v>111.9225</v>
      </c>
      <c r="S43" s="7">
        <f t="shared" si="8"/>
        <v>2907.7465499999998</v>
      </c>
      <c r="T43" s="3" t="s">
        <v>26</v>
      </c>
      <c r="U43" s="3">
        <v>1030863297</v>
      </c>
      <c r="V43" s="4">
        <v>43840</v>
      </c>
      <c r="W43" s="3" t="s">
        <v>27</v>
      </c>
    </row>
    <row r="44" spans="1:23" x14ac:dyDescent="0.25">
      <c r="A44" s="3">
        <v>6465098</v>
      </c>
      <c r="B44" s="4">
        <v>43844</v>
      </c>
      <c r="C44" s="3" t="s">
        <v>22</v>
      </c>
      <c r="D44" s="3" t="s">
        <v>96</v>
      </c>
      <c r="E44" s="4">
        <v>43818</v>
      </c>
      <c r="F44" s="3" t="s">
        <v>92</v>
      </c>
      <c r="G44" s="3">
        <v>85444999</v>
      </c>
      <c r="H44" s="3" t="s">
        <v>97</v>
      </c>
      <c r="I44" s="3">
        <v>2</v>
      </c>
      <c r="J44" s="5">
        <v>30</v>
      </c>
      <c r="K44" s="5" t="s">
        <v>99</v>
      </c>
      <c r="L44" s="3">
        <v>155</v>
      </c>
      <c r="M44" s="3">
        <v>14.39</v>
      </c>
      <c r="N44" s="3">
        <v>81.5</v>
      </c>
      <c r="O44" s="7">
        <f t="shared" ref="O44" si="17">L44*N44</f>
        <v>12632.5</v>
      </c>
      <c r="P44" s="7">
        <v>13808</v>
      </c>
      <c r="Q44" s="7">
        <f t="shared" si="6"/>
        <v>1035.5999999999999</v>
      </c>
      <c r="R44" s="7">
        <f t="shared" si="7"/>
        <v>103.56</v>
      </c>
      <c r="S44" s="7">
        <f t="shared" si="8"/>
        <v>2690.4888000000001</v>
      </c>
      <c r="T44" s="3" t="s">
        <v>26</v>
      </c>
      <c r="U44" s="3">
        <v>1030863297</v>
      </c>
      <c r="V44" s="4">
        <v>43840</v>
      </c>
      <c r="W44" s="3" t="s">
        <v>27</v>
      </c>
    </row>
    <row r="1048576" spans="14:14" x14ac:dyDescent="0.25">
      <c r="N1048576" s="3"/>
    </row>
  </sheetData>
  <autoFilter ref="A5:W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 extract format</vt:lpstr>
    </vt:vector>
  </TitlesOfParts>
  <Company>Bobst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 Suchitra</dc:creator>
  <cp:lastModifiedBy>HP</cp:lastModifiedBy>
  <dcterms:created xsi:type="dcterms:W3CDTF">2020-01-24T09:57:34Z</dcterms:created>
  <dcterms:modified xsi:type="dcterms:W3CDTF">2020-02-26T04:30:33Z</dcterms:modified>
</cp:coreProperties>
</file>