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BDB1412-F877-4A03-9A66-4583562A143C}" xr6:coauthVersionLast="47" xr6:coauthVersionMax="47" xr10:uidLastSave="{00000000-0000-0000-0000-000000000000}"/>
  <bookViews>
    <workbookView xWindow="14295" yWindow="0" windowWidth="14610" windowHeight="15585" xr2:uid="{9B2B1238-D258-4374-96F2-272206989511}"/>
  </bookViews>
  <sheets>
    <sheet name="CLV_Project" sheetId="2" r:id="rId1"/>
  </sheets>
  <definedNames>
    <definedName name="ExternalData_1" localSheetId="0" hidden="1">'CLV_Project'!$A$2:$O$16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E63" i="2"/>
  <c r="A64" i="2"/>
  <c r="A65" i="2"/>
  <c r="A66" i="2"/>
  <c r="A56" i="2"/>
  <c r="A57" i="2"/>
  <c r="A58" i="2"/>
  <c r="A59" i="2"/>
  <c r="A60" i="2"/>
  <c r="A61" i="2"/>
  <c r="A62" i="2"/>
  <c r="A63" i="2"/>
  <c r="A54" i="2"/>
  <c r="A55" i="2"/>
  <c r="M38" i="2"/>
  <c r="L38" i="2"/>
  <c r="L39" i="2"/>
  <c r="L56" i="2" s="1"/>
  <c r="K40" i="2"/>
  <c r="K57" i="2" s="1"/>
  <c r="K38" i="2"/>
  <c r="K39" i="2"/>
  <c r="J38" i="2"/>
  <c r="J39" i="2"/>
  <c r="J40" i="2"/>
  <c r="J41" i="2"/>
  <c r="J58" i="2" s="1"/>
  <c r="I38" i="2"/>
  <c r="I39" i="2"/>
  <c r="I40" i="2"/>
  <c r="I41" i="2"/>
  <c r="I42" i="2"/>
  <c r="I59" i="2" s="1"/>
  <c r="H38" i="2"/>
  <c r="H39" i="2"/>
  <c r="H40" i="2"/>
  <c r="H41" i="2"/>
  <c r="H42" i="2"/>
  <c r="H43" i="2"/>
  <c r="H60" i="2" s="1"/>
  <c r="G38" i="2"/>
  <c r="G39" i="2"/>
  <c r="G40" i="2"/>
  <c r="G41" i="2"/>
  <c r="G42" i="2"/>
  <c r="G43" i="2"/>
  <c r="G44" i="2"/>
  <c r="G61" i="2" s="1"/>
  <c r="F38" i="2"/>
  <c r="F39" i="2"/>
  <c r="F40" i="2"/>
  <c r="F41" i="2"/>
  <c r="F42" i="2"/>
  <c r="F43" i="2"/>
  <c r="F44" i="2"/>
  <c r="F45" i="2"/>
  <c r="F62" i="2" s="1"/>
  <c r="E38" i="2"/>
  <c r="E39" i="2"/>
  <c r="E40" i="2"/>
  <c r="E41" i="2"/>
  <c r="E42" i="2"/>
  <c r="E43" i="2"/>
  <c r="E44" i="2"/>
  <c r="E45" i="2"/>
  <c r="E46" i="2"/>
  <c r="D38" i="2"/>
  <c r="D39" i="2"/>
  <c r="D40" i="2"/>
  <c r="D41" i="2"/>
  <c r="D42" i="2"/>
  <c r="D43" i="2"/>
  <c r="D44" i="2"/>
  <c r="D45" i="2"/>
  <c r="D46" i="2"/>
  <c r="D47" i="2"/>
  <c r="D64" i="2" s="1"/>
  <c r="C38" i="2"/>
  <c r="C39" i="2"/>
  <c r="C40" i="2"/>
  <c r="C41" i="2"/>
  <c r="C42" i="2"/>
  <c r="C43" i="2"/>
  <c r="C44" i="2"/>
  <c r="C45" i="2"/>
  <c r="C46" i="2"/>
  <c r="C47" i="2"/>
  <c r="C48" i="2"/>
  <c r="C65" i="2" s="1"/>
  <c r="C37" i="2"/>
  <c r="D37" i="2"/>
  <c r="E37" i="2"/>
  <c r="F37" i="2"/>
  <c r="G37" i="2"/>
  <c r="H37" i="2"/>
  <c r="I37" i="2"/>
  <c r="J37" i="2"/>
  <c r="K37" i="2"/>
  <c r="L37" i="2"/>
  <c r="M37" i="2"/>
  <c r="N37" i="2"/>
  <c r="N54" i="2" s="1"/>
  <c r="B38" i="2"/>
  <c r="B39" i="2"/>
  <c r="B40" i="2"/>
  <c r="B41" i="2"/>
  <c r="B42" i="2"/>
  <c r="B43" i="2"/>
  <c r="B44" i="2"/>
  <c r="B45" i="2"/>
  <c r="B46" i="2"/>
  <c r="B47" i="2"/>
  <c r="B48" i="2"/>
  <c r="B49" i="2"/>
  <c r="B66" i="2" s="1"/>
  <c r="B37" i="2"/>
  <c r="A38" i="2"/>
  <c r="A39" i="2"/>
  <c r="A40" i="2"/>
  <c r="A41" i="2"/>
  <c r="A42" i="2"/>
  <c r="A43" i="2"/>
  <c r="A44" i="2"/>
  <c r="A45" i="2"/>
  <c r="A46" i="2"/>
  <c r="A47" i="2"/>
  <c r="A48" i="2"/>
  <c r="A49" i="2"/>
  <c r="A37" i="2"/>
  <c r="C21" i="2"/>
  <c r="D21" i="2"/>
  <c r="E21" i="2"/>
  <c r="F21" i="2"/>
  <c r="G21" i="2"/>
  <c r="H21" i="2"/>
  <c r="I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C27" i="2"/>
  <c r="D27" i="2"/>
  <c r="E27" i="2"/>
  <c r="F27" i="2"/>
  <c r="G27" i="2"/>
  <c r="C28" i="2"/>
  <c r="D28" i="2"/>
  <c r="E28" i="2"/>
  <c r="F28" i="2"/>
  <c r="C29" i="2"/>
  <c r="D29" i="2"/>
  <c r="E29" i="2"/>
  <c r="C30" i="2"/>
  <c r="D30" i="2"/>
  <c r="C31" i="2"/>
  <c r="D20" i="2"/>
  <c r="E20" i="2"/>
  <c r="F20" i="2"/>
  <c r="G20" i="2"/>
  <c r="H20" i="2"/>
  <c r="I20" i="2"/>
  <c r="J20" i="2"/>
  <c r="K20" i="2"/>
  <c r="L20" i="2"/>
  <c r="M20" i="2"/>
  <c r="M33" i="2" s="1"/>
  <c r="N20" i="2"/>
  <c r="N33" i="2" s="1"/>
  <c r="B21" i="2"/>
  <c r="B22" i="2"/>
  <c r="B23" i="2"/>
  <c r="B24" i="2"/>
  <c r="B25" i="2"/>
  <c r="B26" i="2"/>
  <c r="B27" i="2"/>
  <c r="B28" i="2"/>
  <c r="B29" i="2"/>
  <c r="B30" i="2"/>
  <c r="B31" i="2"/>
  <c r="B3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6" i="2"/>
  <c r="C20" i="2"/>
  <c r="B20" i="2"/>
  <c r="A20" i="2"/>
  <c r="A32" i="2"/>
  <c r="A21" i="2"/>
  <c r="A22" i="2"/>
  <c r="A23" i="2"/>
  <c r="A24" i="2"/>
  <c r="A25" i="2"/>
  <c r="A26" i="2"/>
  <c r="A27" i="2"/>
  <c r="A28" i="2"/>
  <c r="A29" i="2"/>
  <c r="A30" i="2"/>
  <c r="A31" i="2"/>
  <c r="B50" i="2" l="1"/>
  <c r="C50" i="2" s="1"/>
  <c r="K33" i="2"/>
  <c r="H33" i="2"/>
  <c r="G33" i="2"/>
  <c r="B33" i="2"/>
  <c r="J33" i="2"/>
  <c r="F33" i="2"/>
  <c r="C33" i="2"/>
  <c r="I33" i="2"/>
  <c r="E33" i="2"/>
  <c r="L33" i="2"/>
  <c r="D33" i="2"/>
  <c r="D50" i="2" l="1"/>
  <c r="C51" i="2"/>
  <c r="C66" i="2" s="1"/>
  <c r="D51" i="2" l="1"/>
  <c r="D65" i="2" s="1"/>
  <c r="E50" i="2"/>
  <c r="E51" i="2" l="1"/>
  <c r="E64" i="2" s="1"/>
  <c r="F50" i="2"/>
  <c r="E65" i="2"/>
  <c r="D66" i="2"/>
  <c r="E66" i="2" s="1"/>
  <c r="F51" i="2" l="1"/>
  <c r="F63" i="2" s="1"/>
  <c r="G50" i="2"/>
  <c r="F65" i="2"/>
  <c r="H50" i="2" l="1"/>
  <c r="G51" i="2"/>
  <c r="G62" i="2" s="1"/>
  <c r="F64" i="2"/>
  <c r="F66" i="2"/>
  <c r="I50" i="2" l="1"/>
  <c r="H51" i="2"/>
  <c r="H61" i="2" s="1"/>
  <c r="G66" i="2"/>
  <c r="H66" i="2" s="1"/>
  <c r="G65" i="2"/>
  <c r="G64" i="2"/>
  <c r="G63" i="2"/>
  <c r="H63" i="2" s="1"/>
  <c r="I61" i="2" l="1"/>
  <c r="H64" i="2"/>
  <c r="I64" i="2" s="1"/>
  <c r="J50" i="2"/>
  <c r="I51" i="2"/>
  <c r="I60" i="2" s="1"/>
  <c r="H65" i="2"/>
  <c r="I65" i="2" s="1"/>
  <c r="H62" i="2"/>
  <c r="I62" i="2" s="1"/>
  <c r="I66" i="2" l="1"/>
  <c r="K50" i="2"/>
  <c r="J51" i="2"/>
  <c r="J59" i="2" s="1"/>
  <c r="I63" i="2"/>
  <c r="J66" i="2" l="1"/>
  <c r="J62" i="2"/>
  <c r="K62" i="2" s="1"/>
  <c r="J61" i="2"/>
  <c r="K61" i="2" s="1"/>
  <c r="L50" i="2"/>
  <c r="K51" i="2"/>
  <c r="K58" i="2" s="1"/>
  <c r="J64" i="2"/>
  <c r="K64" i="2" s="1"/>
  <c r="J63" i="2"/>
  <c r="K63" i="2" s="1"/>
  <c r="J60" i="2"/>
  <c r="J65" i="2"/>
  <c r="K65" i="2" s="1"/>
  <c r="L61" i="2" l="1"/>
  <c r="L64" i="2"/>
  <c r="K66" i="2"/>
  <c r="L66" i="2" s="1"/>
  <c r="K60" i="2"/>
  <c r="L60" i="2" s="1"/>
  <c r="M50" i="2"/>
  <c r="L51" i="2"/>
  <c r="L57" i="2" s="1"/>
  <c r="K59" i="2"/>
  <c r="L59" i="2" s="1"/>
  <c r="M61" i="2" l="1"/>
  <c r="N61" i="2" s="1"/>
  <c r="M64" i="2"/>
  <c r="N64" i="2" s="1"/>
  <c r="L58" i="2"/>
  <c r="M58" i="2" s="1"/>
  <c r="N58" i="2" s="1"/>
  <c r="L62" i="2"/>
  <c r="M62" i="2" s="1"/>
  <c r="N62" i="2" s="1"/>
  <c r="N50" i="2"/>
  <c r="N51" i="2" s="1"/>
  <c r="N55" i="2" s="1"/>
  <c r="M51" i="2"/>
  <c r="M56" i="2" s="1"/>
  <c r="N56" i="2" s="1"/>
  <c r="L65" i="2"/>
  <c r="M65" i="2" s="1"/>
  <c r="N65" i="2" s="1"/>
  <c r="L63" i="2"/>
  <c r="M63" i="2" s="1"/>
  <c r="N63" i="2" s="1"/>
  <c r="M57" i="2" l="1"/>
  <c r="N57" i="2" s="1"/>
  <c r="M60" i="2"/>
  <c r="N60" i="2" s="1"/>
  <c r="M66" i="2"/>
  <c r="N66" i="2" s="1"/>
  <c r="N67" i="2" s="1"/>
  <c r="M59" i="2"/>
  <c r="N5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610F49-35C9-43FB-9722-415C2E41CD8A}" keepAlive="1" name="Query - CLV_Project" description="Connection to the 'CLV_Project' query in the workbook." type="5" refreshedVersion="8" background="1" saveData="1">
    <dbPr connection="Provider=Microsoft.Mashup.OleDb.1;Data Source=$Workbook$;Location=CLV_Project;Extended Properties=&quot;&quot;" command="SELECT * FROM [CLV_Project]"/>
  </connection>
  <connection id="2" xr16:uid="{59D5A7F8-7B1D-43EA-AD25-5413A6390A3D}" keepAlive="1" name="Query - CLV_Project_3" description="Connection to the 'CLV_Project_3' query in the workbook." type="5" refreshedVersion="0" background="1">
    <dbPr connection="Provider=Microsoft.Mashup.OleDb.1;Data Source=$Workbook$;Location=CLV_Project_3;Extended Properties=&quot;&quot;" command="SELECT * FROM [CLV_Project_3]"/>
  </connection>
</connections>
</file>

<file path=xl/sharedStrings.xml><?xml version="1.0" encoding="utf-8"?>
<sst xmlns="http://schemas.openxmlformats.org/spreadsheetml/2006/main" count="24" uniqueCount="24">
  <si>
    <t>Registration_week</t>
  </si>
  <si>
    <t>Registrations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</si>
  <si>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</si>
  <si>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</si>
  <si>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</si>
  <si>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</si>
  <si>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</si>
  <si>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</si>
  <si>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</si>
  <si>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</si>
  <si>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</si>
  <si>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</si>
  <si>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</si>
  <si>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</si>
  <si>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</si>
  <si>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TOTAL</t>
  </si>
  <si>
    <t xml:space="preserve">Grand Total </t>
  </si>
  <si>
    <t>REVENUE MADE PER WEEK</t>
  </si>
  <si>
    <t>Cummulative</t>
  </si>
  <si>
    <t>Average</t>
  </si>
  <si>
    <t>Cumulative Growth</t>
  </si>
  <si>
    <t>Prediction</t>
  </si>
  <si>
    <t xml:space="preserve">Actuals </t>
  </si>
  <si>
    <t>AVERAGE of av purchase_in_weeks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</si>
</sst>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;@"/>
    <numFmt numFmtId="168" formatCode="0.0000"/>
    <numFmt numFmtId="172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0" applyNumberFormat="1"/>
    <xf numFmtId="0" fontId="2" fillId="0" borderId="0" xfId="0" applyFont="1"/>
    <xf numFmtId="168" fontId="0" fillId="0" borderId="0" xfId="0" applyNumberFormat="1"/>
    <xf numFmtId="172" fontId="2" fillId="0" borderId="0" xfId="0" applyNumberFormat="1" applyFont="1"/>
    <xf numFmtId="0" fontId="2" fillId="0" borderId="0" xfId="0" applyFont="1" applyAlignment="1"/>
    <xf numFmtId="165" fontId="2" fillId="0" borderId="0" xfId="0" applyNumberFormat="1" applyFont="1"/>
    <xf numFmtId="2" fontId="0" fillId="0" borderId="0" xfId="0" applyNumberFormat="1"/>
    <xf numFmtId="10" fontId="2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">
    <dxf>
      <numFmt numFmtId="165" formatCode="yyyy\-mm\-dd;@"/>
    </dxf>
  </dxfs>
  <tableStyles count="0" defaultTableStyle="TableStyleMedium2" defaultPivotStyle="PivotStyleLight16"/>
  <colors>
    <mruColors>
      <color rgb="FFFFCC66"/>
      <color rgb="FF26E64B"/>
      <color rgb="FFCFE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177B35-7A17-42EC-94B2-D4D104F39E01}" autoFormatId="16" applyNumberFormats="0" applyBorderFormats="0" applyFontFormats="0" applyPatternFormats="0" applyAlignmentFormats="0" applyWidthHeightFormats="0">
  <queryTableRefresh nextId="17">
    <queryTableFields count="15">
      <queryTableField id="1" name="Registration_week" tableColumnId="1"/>
      <queryTableField id="2" name="Registrations" tableColumnId="2"/>
      <queryTableField id="3" name="week_0" tableColumnId="3"/>
      <queryTableField id="4" name="week_1" tableColumnId="4"/>
      <queryTableField id="5" name="week_2" tableColumnId="5"/>
      <queryTableField id="6" name="week_3" tableColumnId="6"/>
      <queryTableField id="7" name="week_4" tableColumnId="7"/>
      <queryTableField id="8" name="week_5" tableColumnId="8"/>
      <queryTableField id="9" name="week_6" tableColumnId="9"/>
      <queryTableField id="10" name="week_7" tableColumnId="10"/>
      <queryTableField id="11" name="week_8" tableColumnId="11"/>
      <queryTableField id="12" name="week_9" tableColumnId="12"/>
      <queryTableField id="13" name="week_10" tableColumnId="13"/>
      <queryTableField id="14" name="week_11" tableColumnId="14"/>
      <queryTableField id="15" name="week_12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3A5B0-CD35-44A9-995F-E9A2D479A7F5}" name="CLV_Project" displayName="CLV_Project" ref="A2:O16" tableType="queryTable" totalsRowShown="0">
  <autoFilter ref="A2:O16" xr:uid="{B9E3A5B0-CD35-44A9-995F-E9A2D479A7F5}"/>
  <tableColumns count="15">
    <tableColumn id="1" xr3:uid="{C6AD16D0-E4D3-46A8-B4D2-385752B7F442}" uniqueName="1" name="Registration_week" queryTableFieldId="1" dataDxfId="0"/>
    <tableColumn id="2" xr3:uid="{B0D3C81A-E90B-4E98-89E8-911797D0752B}" uniqueName="2" name="Registrations" queryTableFieldId="2"/>
    <tableColumn id="3" xr3:uid="{60F8FECC-9BD2-4DCF-8D89-34E8D4DB59B2}" uniqueName="3" name="week_0" queryTableFieldId="3"/>
    <tableColumn id="4" xr3:uid="{E2C4380B-9DEB-4FEC-A1B9-8CDC4F468D6A}" uniqueName="4" name="week_1" queryTableFieldId="4"/>
    <tableColumn id="5" xr3:uid="{D06C2C2A-785E-4563-B8C6-FCE13FDE91F3}" uniqueName="5" name="week_2" queryTableFieldId="5"/>
    <tableColumn id="6" xr3:uid="{E0A57E19-CA26-4F5E-9E72-AC8D501C8932}" uniqueName="6" name="week_3" queryTableFieldId="6"/>
    <tableColumn id="7" xr3:uid="{854A091D-1836-4018-8B9F-B14FCB460A55}" uniqueName="7" name="week_4" queryTableFieldId="7"/>
    <tableColumn id="8" xr3:uid="{80BADDD6-7CFF-4027-87F4-2D7F3A9F64AA}" uniqueName="8" name="week_5" queryTableFieldId="8"/>
    <tableColumn id="9" xr3:uid="{8EB6486F-A72C-4147-9EE8-6E78F0D03C91}" uniqueName="9" name="week_6" queryTableFieldId="9"/>
    <tableColumn id="10" xr3:uid="{5D686D89-5EA9-445B-87DB-B315EC8482B7}" uniqueName="10" name="week_7" queryTableFieldId="10"/>
    <tableColumn id="11" xr3:uid="{A939CDD2-0632-4E97-847B-79ECA5734F83}" uniqueName="11" name="week_8" queryTableFieldId="11"/>
    <tableColumn id="12" xr3:uid="{9141A83D-02CA-45B8-BE43-AED6F470130D}" uniqueName="12" name="week_9" queryTableFieldId="12"/>
    <tableColumn id="13" xr3:uid="{B7257176-5D06-433F-B854-F06C24E1CDE2}" uniqueName="13" name="week_10" queryTableFieldId="13"/>
    <tableColumn id="14" xr3:uid="{897BF344-37E7-4D00-97C1-45A1FE15958C}" uniqueName="14" name="week_11" queryTableFieldId="14"/>
    <tableColumn id="15" xr3:uid="{98181681-6315-4CF1-A4E3-5B4E173C34E6}" uniqueName="15" name="week_12" queryTableField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6C3F-E7CF-4D60-A32E-EE1BEB67027C}">
  <dimension ref="A1:O67"/>
  <sheetViews>
    <sheetView showGridLines="0" tabSelected="1" topLeftCell="C1" workbookViewId="0">
      <selection activeCell="L11" sqref="L11"/>
    </sheetView>
  </sheetViews>
  <sheetFormatPr defaultRowHeight="15" x14ac:dyDescent="0.25"/>
  <cols>
    <col min="1" max="1" width="20.140625" bestFit="1" customWidth="1"/>
    <col min="2" max="2" width="14.85546875" bestFit="1" customWidth="1"/>
    <col min="3" max="12" width="10.140625" bestFit="1" customWidth="1"/>
    <col min="13" max="15" width="11.140625" bestFit="1" customWidth="1"/>
  </cols>
  <sheetData>
    <row r="1" spans="1:15" x14ac:dyDescent="0.25">
      <c r="A1" t="s">
        <v>17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s="1">
        <v>44136</v>
      </c>
      <c r="B3">
        <v>20275</v>
      </c>
      <c r="C3">
        <v>18833</v>
      </c>
      <c r="D3">
        <v>6553</v>
      </c>
      <c r="E3">
        <v>5365</v>
      </c>
      <c r="F3">
        <v>5255</v>
      </c>
      <c r="G3">
        <v>3210</v>
      </c>
      <c r="H3">
        <v>3076</v>
      </c>
      <c r="I3">
        <v>3319</v>
      </c>
      <c r="J3">
        <v>502</v>
      </c>
      <c r="K3">
        <v>157</v>
      </c>
      <c r="L3">
        <v>277</v>
      </c>
      <c r="M3">
        <v>465</v>
      </c>
      <c r="N3">
        <v>300</v>
      </c>
      <c r="O3">
        <v>365</v>
      </c>
    </row>
    <row r="4" spans="1:15" x14ac:dyDescent="0.25">
      <c r="A4" s="1">
        <v>44143</v>
      </c>
      <c r="B4">
        <v>16363</v>
      </c>
      <c r="C4">
        <v>19348</v>
      </c>
      <c r="D4">
        <v>6189</v>
      </c>
      <c r="E4">
        <v>4565</v>
      </c>
      <c r="F4">
        <v>3722</v>
      </c>
      <c r="G4">
        <v>4489</v>
      </c>
      <c r="H4">
        <v>1696</v>
      </c>
      <c r="I4">
        <v>639</v>
      </c>
      <c r="J4">
        <v>1126</v>
      </c>
      <c r="K4">
        <v>0</v>
      </c>
      <c r="L4">
        <v>195</v>
      </c>
      <c r="M4">
        <v>576</v>
      </c>
      <c r="N4">
        <v>333</v>
      </c>
      <c r="O4">
        <v>0</v>
      </c>
    </row>
    <row r="5" spans="1:15" x14ac:dyDescent="0.25">
      <c r="A5" s="1">
        <v>44150</v>
      </c>
      <c r="B5">
        <v>18062</v>
      </c>
      <c r="C5">
        <v>24657</v>
      </c>
      <c r="D5">
        <v>5296</v>
      </c>
      <c r="E5">
        <v>3903</v>
      </c>
      <c r="F5">
        <v>4061</v>
      </c>
      <c r="G5">
        <v>2982</v>
      </c>
      <c r="H5">
        <v>457</v>
      </c>
      <c r="I5">
        <v>514</v>
      </c>
      <c r="J5">
        <v>393</v>
      </c>
      <c r="K5">
        <v>374</v>
      </c>
      <c r="L5">
        <v>111</v>
      </c>
      <c r="M5">
        <v>79</v>
      </c>
      <c r="N5">
        <v>0</v>
      </c>
      <c r="O5">
        <v>0</v>
      </c>
    </row>
    <row r="6" spans="1:15" x14ac:dyDescent="0.25">
      <c r="A6" s="1">
        <v>44157</v>
      </c>
      <c r="B6">
        <v>19833</v>
      </c>
      <c r="C6">
        <v>32347</v>
      </c>
      <c r="D6">
        <v>4632</v>
      </c>
      <c r="E6">
        <v>4425</v>
      </c>
      <c r="F6">
        <v>2344</v>
      </c>
      <c r="G6">
        <v>727</v>
      </c>
      <c r="H6">
        <v>260</v>
      </c>
      <c r="I6">
        <v>126</v>
      </c>
      <c r="J6">
        <v>208</v>
      </c>
      <c r="K6">
        <v>679</v>
      </c>
      <c r="L6">
        <v>74</v>
      </c>
      <c r="M6">
        <v>0</v>
      </c>
      <c r="N6">
        <v>0</v>
      </c>
      <c r="O6">
        <v>0</v>
      </c>
    </row>
    <row r="7" spans="1:15" x14ac:dyDescent="0.25">
      <c r="A7" s="1">
        <v>44164</v>
      </c>
      <c r="B7">
        <v>22099</v>
      </c>
      <c r="C7">
        <v>29015</v>
      </c>
      <c r="D7">
        <v>7992</v>
      </c>
      <c r="E7">
        <v>5350</v>
      </c>
      <c r="F7">
        <v>1056</v>
      </c>
      <c r="G7">
        <v>273</v>
      </c>
      <c r="H7">
        <v>487</v>
      </c>
      <c r="I7">
        <v>134</v>
      </c>
      <c r="J7">
        <v>263</v>
      </c>
      <c r="K7">
        <v>119</v>
      </c>
      <c r="L7">
        <v>0</v>
      </c>
      <c r="M7">
        <v>0</v>
      </c>
      <c r="N7">
        <v>0</v>
      </c>
      <c r="O7">
        <v>0</v>
      </c>
    </row>
    <row r="8" spans="1:15" x14ac:dyDescent="0.25">
      <c r="A8" s="1">
        <v>44171</v>
      </c>
      <c r="B8">
        <v>28214</v>
      </c>
      <c r="C8">
        <v>33755</v>
      </c>
      <c r="D8">
        <v>9247</v>
      </c>
      <c r="E8">
        <v>2287</v>
      </c>
      <c r="F8">
        <v>966</v>
      </c>
      <c r="G8">
        <v>585</v>
      </c>
      <c r="H8">
        <v>756</v>
      </c>
      <c r="I8">
        <v>685</v>
      </c>
      <c r="J8">
        <v>62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1">
        <v>44178</v>
      </c>
      <c r="B9">
        <v>25239</v>
      </c>
      <c r="C9">
        <v>25360</v>
      </c>
      <c r="D9">
        <v>2712</v>
      </c>
      <c r="E9">
        <v>1012</v>
      </c>
      <c r="F9">
        <v>760</v>
      </c>
      <c r="G9">
        <v>1027</v>
      </c>
      <c r="H9">
        <v>750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1">
        <v>44185</v>
      </c>
      <c r="B10">
        <v>17848</v>
      </c>
      <c r="C10">
        <v>6574</v>
      </c>
      <c r="D10">
        <v>960</v>
      </c>
      <c r="E10">
        <v>373</v>
      </c>
      <c r="F10">
        <v>415</v>
      </c>
      <c r="G10">
        <v>321</v>
      </c>
      <c r="H10">
        <v>144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44192</v>
      </c>
      <c r="B11">
        <v>16550</v>
      </c>
      <c r="C11">
        <v>5608</v>
      </c>
      <c r="D11">
        <v>841</v>
      </c>
      <c r="E11">
        <v>75</v>
      </c>
      <c r="F11">
        <v>337</v>
      </c>
      <c r="G11">
        <v>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44199</v>
      </c>
      <c r="B12">
        <v>22794</v>
      </c>
      <c r="C12">
        <v>5201</v>
      </c>
      <c r="D12">
        <v>1464</v>
      </c>
      <c r="E12">
        <v>624</v>
      </c>
      <c r="F12">
        <v>108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s="1">
        <v>44206</v>
      </c>
      <c r="B13">
        <v>21479</v>
      </c>
      <c r="C13">
        <v>8568</v>
      </c>
      <c r="D13">
        <v>1255</v>
      </c>
      <c r="E13">
        <v>267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1">
        <v>44213</v>
      </c>
      <c r="B14">
        <v>20801</v>
      </c>
      <c r="C14">
        <v>18770</v>
      </c>
      <c r="D14">
        <v>2536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s="1">
        <v>44220</v>
      </c>
      <c r="B15">
        <v>19561</v>
      </c>
      <c r="C15">
        <v>3758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s="1" t="s">
        <v>15</v>
      </c>
      <c r="B16">
        <f>SUM(B3:B15)</f>
        <v>269118</v>
      </c>
      <c r="C16">
        <f t="shared" ref="C16:O16" si="0">SUM(C3:C15)</f>
        <v>231794</v>
      </c>
      <c r="D16">
        <f t="shared" si="0"/>
        <v>49677</v>
      </c>
      <c r="E16">
        <f t="shared" si="0"/>
        <v>28246</v>
      </c>
      <c r="F16">
        <f t="shared" si="0"/>
        <v>19024</v>
      </c>
      <c r="G16">
        <f t="shared" si="0"/>
        <v>13713</v>
      </c>
      <c r="H16">
        <f t="shared" si="0"/>
        <v>7626</v>
      </c>
      <c r="I16">
        <f t="shared" si="0"/>
        <v>5427</v>
      </c>
      <c r="J16">
        <f t="shared" si="0"/>
        <v>2554</v>
      </c>
      <c r="K16">
        <f t="shared" si="0"/>
        <v>1329</v>
      </c>
      <c r="L16">
        <f t="shared" si="0"/>
        <v>657</v>
      </c>
      <c r="M16">
        <f t="shared" si="0"/>
        <v>1120</v>
      </c>
      <c r="N16">
        <f t="shared" si="0"/>
        <v>633</v>
      </c>
      <c r="O16">
        <f t="shared" si="0"/>
        <v>365</v>
      </c>
    </row>
    <row r="17" spans="1:14" ht="17.25" customHeight="1" x14ac:dyDescent="0.25"/>
    <row r="18" spans="1:14" ht="17.25" customHeight="1" x14ac:dyDescent="0.25">
      <c r="A18" s="10" t="s">
        <v>23</v>
      </c>
      <c r="B18" s="10"/>
    </row>
    <row r="19" spans="1:14" ht="27" customHeight="1" x14ac:dyDescent="0.25">
      <c r="A19" s="2" t="s">
        <v>22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6</v>
      </c>
      <c r="I19" s="9">
        <v>7</v>
      </c>
      <c r="J19" s="9">
        <v>8</v>
      </c>
      <c r="K19" s="9">
        <v>9</v>
      </c>
      <c r="L19" s="9">
        <v>10</v>
      </c>
      <c r="M19" s="9">
        <v>11</v>
      </c>
      <c r="N19" s="9">
        <v>12</v>
      </c>
    </row>
    <row r="20" spans="1:14" ht="33" customHeight="1" x14ac:dyDescent="0.25">
      <c r="A20" s="1">
        <f>A3</f>
        <v>44136</v>
      </c>
      <c r="B20" s="3">
        <f>C3/$B3</f>
        <v>0.92887792848335393</v>
      </c>
      <c r="C20" s="3">
        <f>D3/$B3</f>
        <v>0.3232059186189889</v>
      </c>
      <c r="D20" s="3">
        <f>E3/$B3</f>
        <v>0.26461159062885325</v>
      </c>
      <c r="E20" s="3">
        <f>F3/$B3</f>
        <v>0.25918618988902592</v>
      </c>
      <c r="F20" s="3">
        <f>G3/$B3</f>
        <v>0.15832305795314427</v>
      </c>
      <c r="G20" s="3">
        <f>H3/$B3</f>
        <v>0.15171393341553638</v>
      </c>
      <c r="H20" s="3">
        <f>I3/$B3</f>
        <v>0.16369913686806412</v>
      </c>
      <c r="I20" s="3">
        <f>J3/$B3</f>
        <v>2.4759556103575834E-2</v>
      </c>
      <c r="J20" s="3">
        <f>K3/$B3</f>
        <v>7.7435265104808882E-3</v>
      </c>
      <c r="K20" s="3">
        <f>L3/$B3</f>
        <v>1.3662145499383478E-2</v>
      </c>
      <c r="L20" s="3">
        <f>M3/$B3</f>
        <v>2.2934648581997535E-2</v>
      </c>
      <c r="M20" s="3">
        <f>N3/$B3</f>
        <v>1.4796547472256474E-2</v>
      </c>
      <c r="N20" s="3">
        <f>O3/$B3</f>
        <v>1.8002466091245378E-2</v>
      </c>
    </row>
    <row r="21" spans="1:14" ht="33" customHeight="1" x14ac:dyDescent="0.25">
      <c r="A21" s="1">
        <f t="shared" ref="A21:A31" si="1">A4</f>
        <v>44143</v>
      </c>
      <c r="B21" s="3">
        <f>C4/$B4</f>
        <v>1.182423760924036</v>
      </c>
      <c r="C21" s="3">
        <f>D4/$B4</f>
        <v>0.37823137566460918</v>
      </c>
      <c r="D21" s="3">
        <f>E4/$B4</f>
        <v>0.27898307156389412</v>
      </c>
      <c r="E21" s="3">
        <f>F4/$B4</f>
        <v>0.22746440139338753</v>
      </c>
      <c r="F21" s="3">
        <f>G4/$B4</f>
        <v>0.2743384464951415</v>
      </c>
      <c r="G21" s="3">
        <f>H4/$B4</f>
        <v>0.10364847521848072</v>
      </c>
      <c r="H21" s="3">
        <f>I4/$B4</f>
        <v>3.905151867017051E-2</v>
      </c>
      <c r="I21" s="3">
        <f>J4/$B4</f>
        <v>6.8813787202835666E-2</v>
      </c>
      <c r="J21" s="3"/>
      <c r="K21" s="3">
        <f>L4/$B4</f>
        <v>1.1917130110615412E-2</v>
      </c>
      <c r="L21" s="3">
        <f>M4/$B4</f>
        <v>3.5201368942125527E-2</v>
      </c>
      <c r="M21" s="3">
        <f>N4/$B4</f>
        <v>2.0350791419666319E-2</v>
      </c>
      <c r="N21" s="3"/>
    </row>
    <row r="22" spans="1:14" ht="33" customHeight="1" x14ac:dyDescent="0.25">
      <c r="A22" s="1">
        <f t="shared" si="1"/>
        <v>44150</v>
      </c>
      <c r="B22" s="3">
        <f>C5/$B5</f>
        <v>1.3651312147049053</v>
      </c>
      <c r="C22" s="3">
        <f>D5/$B5</f>
        <v>0.2932122688517329</v>
      </c>
      <c r="D22" s="3">
        <f>E5/$B5</f>
        <v>0.2160890266858598</v>
      </c>
      <c r="E22" s="3">
        <f>F5/$B5</f>
        <v>0.22483667367954821</v>
      </c>
      <c r="F22" s="3">
        <f>G5/$B5</f>
        <v>0.16509799579227108</v>
      </c>
      <c r="G22" s="3">
        <f>H5/$B5</f>
        <v>2.5301738456427858E-2</v>
      </c>
      <c r="H22" s="3">
        <f>I5/$B5</f>
        <v>2.8457535156682538E-2</v>
      </c>
      <c r="I22" s="3">
        <f>J5/$B5</f>
        <v>2.175838777544015E-2</v>
      </c>
      <c r="J22" s="3">
        <f>K5/$B5</f>
        <v>2.0706455542021926E-2</v>
      </c>
      <c r="K22" s="3">
        <f>L5/$B5</f>
        <v>6.1454988373380575E-3</v>
      </c>
      <c r="L22" s="3">
        <f>M5/$B5</f>
        <v>4.3738234968442036E-3</v>
      </c>
      <c r="M22" s="3"/>
      <c r="N22" s="3"/>
    </row>
    <row r="23" spans="1:14" ht="33" customHeight="1" x14ac:dyDescent="0.25">
      <c r="A23" s="1">
        <f t="shared" si="1"/>
        <v>44157</v>
      </c>
      <c r="B23" s="3">
        <f>C6/$B6</f>
        <v>1.6309685877073565</v>
      </c>
      <c r="C23" s="3">
        <f>D6/$B6</f>
        <v>0.2335501436998941</v>
      </c>
      <c r="D23" s="3">
        <f>E6/$B6</f>
        <v>0.223112993495689</v>
      </c>
      <c r="E23" s="3">
        <f>F6/$B6</f>
        <v>0.11818686028336611</v>
      </c>
      <c r="F23" s="3">
        <f>G6/$B6</f>
        <v>3.6656078253416026E-2</v>
      </c>
      <c r="G23" s="3">
        <f>H6/$B6</f>
        <v>1.3109464024605456E-2</v>
      </c>
      <c r="H23" s="3">
        <f>I6/$B6</f>
        <v>6.3530479503857212E-3</v>
      </c>
      <c r="I23" s="3">
        <f>J6/$B6</f>
        <v>1.0487571219684364E-2</v>
      </c>
      <c r="J23" s="3">
        <f>K6/$B6</f>
        <v>3.4235869510411937E-2</v>
      </c>
      <c r="K23" s="3">
        <f>L6/$B6</f>
        <v>3.7311551454646298E-3</v>
      </c>
      <c r="L23" s="3"/>
      <c r="M23" s="3"/>
      <c r="N23" s="3"/>
    </row>
    <row r="24" spans="1:14" ht="33" customHeight="1" x14ac:dyDescent="0.25">
      <c r="A24" s="1">
        <f t="shared" si="1"/>
        <v>44164</v>
      </c>
      <c r="B24" s="3">
        <f>C7/$B7</f>
        <v>1.3129553373455813</v>
      </c>
      <c r="C24" s="3">
        <f>D7/$B7</f>
        <v>0.3616453233177972</v>
      </c>
      <c r="D24" s="3">
        <f>E7/$B7</f>
        <v>0.24209240237114801</v>
      </c>
      <c r="E24" s="3">
        <f>F7/$B7</f>
        <v>4.7784967645594825E-2</v>
      </c>
      <c r="F24" s="3">
        <f>G7/$B7</f>
        <v>1.2353500158378208E-2</v>
      </c>
      <c r="G24" s="3">
        <f>H7/$B7</f>
        <v>2.2037196253224128E-2</v>
      </c>
      <c r="H24" s="3">
        <f>I7/$B7</f>
        <v>6.0636227883614641E-3</v>
      </c>
      <c r="I24" s="3">
        <f>J7/$B7</f>
        <v>1.190099099506765E-2</v>
      </c>
      <c r="J24" s="3">
        <f>K7/$B7</f>
        <v>5.3848590433956288E-3</v>
      </c>
      <c r="K24" s="3"/>
      <c r="L24" s="3"/>
      <c r="M24" s="3"/>
      <c r="N24" s="3"/>
    </row>
    <row r="25" spans="1:14" ht="33" customHeight="1" x14ac:dyDescent="0.25">
      <c r="A25" s="1">
        <f t="shared" si="1"/>
        <v>44171</v>
      </c>
      <c r="B25" s="3">
        <f>C8/$B8</f>
        <v>1.196391862196073</v>
      </c>
      <c r="C25" s="3">
        <f>D8/$B8</f>
        <v>0.32774509108953004</v>
      </c>
      <c r="D25" s="3">
        <f>E8/$B8</f>
        <v>8.1059048699227337E-2</v>
      </c>
      <c r="E25" s="3">
        <f>F8/$B8</f>
        <v>3.4238321400723047E-2</v>
      </c>
      <c r="F25" s="3">
        <f>G8/$B8</f>
        <v>2.0734387183667682E-2</v>
      </c>
      <c r="G25" s="3">
        <f>H8/$B8</f>
        <v>2.6795208052739775E-2</v>
      </c>
      <c r="H25" s="3">
        <f>I8/$B8</f>
        <v>2.4278726873183526E-2</v>
      </c>
      <c r="I25" s="3">
        <f>J8/$B8</f>
        <v>2.1974906074998229E-3</v>
      </c>
      <c r="J25" s="3"/>
      <c r="K25" s="3"/>
      <c r="L25" s="3"/>
      <c r="M25" s="3"/>
      <c r="N25" s="3"/>
    </row>
    <row r="26" spans="1:14" ht="33" customHeight="1" x14ac:dyDescent="0.25">
      <c r="A26" s="1">
        <f t="shared" si="1"/>
        <v>44178</v>
      </c>
      <c r="B26" s="3">
        <f>C9/$B9</f>
        <v>1.0047941677562502</v>
      </c>
      <c r="C26" s="3">
        <f>D9/$B9</f>
        <v>0.10745275169380721</v>
      </c>
      <c r="D26" s="3">
        <f>E9/$B9</f>
        <v>4.0096675779547529E-2</v>
      </c>
      <c r="E26" s="3">
        <f>F9/$B9</f>
        <v>3.0112128055786679E-2</v>
      </c>
      <c r="F26" s="3">
        <f>G9/$B9</f>
        <v>4.0690994096438053E-2</v>
      </c>
      <c r="G26" s="3">
        <f>H9/$B9</f>
        <v>2.971591584452633E-2</v>
      </c>
      <c r="H26" s="3">
        <f>I9/$B9</f>
        <v>3.9621221126035102E-4</v>
      </c>
      <c r="I26" s="3"/>
      <c r="J26" s="3"/>
      <c r="K26" s="3"/>
      <c r="L26" s="3"/>
      <c r="M26" s="3"/>
      <c r="N26" s="3"/>
    </row>
    <row r="27" spans="1:14" ht="33" customHeight="1" x14ac:dyDescent="0.25">
      <c r="A27" s="1">
        <f t="shared" si="1"/>
        <v>44185</v>
      </c>
      <c r="B27" s="3">
        <f>C10/$B10</f>
        <v>0.36833258628417748</v>
      </c>
      <c r="C27" s="3">
        <f>D10/$B10</f>
        <v>5.3787539220080678E-2</v>
      </c>
      <c r="D27" s="3">
        <f>E10/$B10</f>
        <v>2.0898700134468848E-2</v>
      </c>
      <c r="E27" s="3">
        <f>F10/$B10</f>
        <v>2.325190497534738E-2</v>
      </c>
      <c r="F27" s="3">
        <f>G10/$B10</f>
        <v>1.7985208426714479E-2</v>
      </c>
      <c r="G27" s="3">
        <f>H10/$B10</f>
        <v>8.0681308830121024E-3</v>
      </c>
      <c r="H27" s="3"/>
      <c r="I27" s="3"/>
      <c r="J27" s="3"/>
      <c r="K27" s="3"/>
      <c r="L27" s="3"/>
      <c r="M27" s="3"/>
      <c r="N27" s="3"/>
    </row>
    <row r="28" spans="1:14" ht="33" customHeight="1" x14ac:dyDescent="0.25">
      <c r="A28" s="1">
        <f t="shared" si="1"/>
        <v>44192</v>
      </c>
      <c r="B28" s="3">
        <f>C11/$B11</f>
        <v>0.33885196374622356</v>
      </c>
      <c r="C28" s="3">
        <f>D11/$B11</f>
        <v>5.0815709969788521E-2</v>
      </c>
      <c r="D28" s="3">
        <f>E11/$B11</f>
        <v>4.5317220543806651E-3</v>
      </c>
      <c r="E28" s="3">
        <f>F11/$B11</f>
        <v>2.0362537764350454E-2</v>
      </c>
      <c r="F28" s="3">
        <f>G11/$B11</f>
        <v>5.9818731117824778E-3</v>
      </c>
      <c r="G28" s="3"/>
      <c r="H28" s="3"/>
      <c r="I28" s="3"/>
      <c r="J28" s="3"/>
      <c r="K28" s="3"/>
      <c r="L28" s="3"/>
      <c r="M28" s="3"/>
      <c r="N28" s="3"/>
    </row>
    <row r="29" spans="1:14" ht="33" customHeight="1" x14ac:dyDescent="0.25">
      <c r="A29" s="1">
        <f t="shared" si="1"/>
        <v>44199</v>
      </c>
      <c r="B29" s="3">
        <f>C12/$B12</f>
        <v>0.22817408089848207</v>
      </c>
      <c r="C29" s="3">
        <f>D12/$B12</f>
        <v>6.422742827059752E-2</v>
      </c>
      <c r="D29" s="3">
        <f>E12/$B12</f>
        <v>2.7375625164516977E-2</v>
      </c>
      <c r="E29" s="3">
        <f>F12/$B12</f>
        <v>4.7380889707817845E-3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33" customHeight="1" x14ac:dyDescent="0.25">
      <c r="A30" s="1">
        <f t="shared" si="1"/>
        <v>44206</v>
      </c>
      <c r="B30" s="3">
        <f>C13/$B13</f>
        <v>0.39890125238605151</v>
      </c>
      <c r="C30" s="3">
        <f>D13/$B13</f>
        <v>5.8429163368871918E-2</v>
      </c>
      <c r="D30" s="3">
        <f>E13/$B13</f>
        <v>1.2430746310349643E-2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33" customHeight="1" x14ac:dyDescent="0.25">
      <c r="A31" s="1">
        <f t="shared" si="1"/>
        <v>44213</v>
      </c>
      <c r="B31" s="3">
        <f>C14/$B14</f>
        <v>0.90236046343925769</v>
      </c>
      <c r="C31" s="3">
        <f>D14/$B14</f>
        <v>0.1219172155184847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3" customHeight="1" x14ac:dyDescent="0.25">
      <c r="A32" s="1">
        <f>A15</f>
        <v>44220</v>
      </c>
      <c r="B32" s="3">
        <f>C15/$B15</f>
        <v>0.19211696743520271</v>
      </c>
    </row>
    <row r="33" spans="1:14" x14ac:dyDescent="0.25">
      <c r="A33" s="5" t="s">
        <v>16</v>
      </c>
      <c r="B33" s="4">
        <f>AVERAGE(B20:B32)</f>
        <v>0.85002155179284256</v>
      </c>
      <c r="C33" s="4">
        <f>AVERAGE(C20:C32)</f>
        <v>0.19785166077368191</v>
      </c>
      <c r="D33" s="4">
        <f>AVERAGE(D20:D32)</f>
        <v>0.12829832753526685</v>
      </c>
      <c r="E33" s="4">
        <f>AVERAGE(E20:E32)</f>
        <v>9.9016207405791187E-2</v>
      </c>
      <c r="F33" s="4">
        <f>AVERAGE(F20:F32)</f>
        <v>8.1351282385661527E-2</v>
      </c>
      <c r="G33" s="4">
        <f>AVERAGE(G20:G32)</f>
        <v>4.7548757768569094E-2</v>
      </c>
      <c r="H33" s="4">
        <f>AVERAGE(H20:H32)</f>
        <v>3.8328542931158324E-2</v>
      </c>
      <c r="I33" s="4">
        <f>AVERAGE(I20:I32)</f>
        <v>2.3319630650683914E-2</v>
      </c>
      <c r="J33" s="4">
        <f>AVERAGE(J20:J32)</f>
        <v>1.7017677651577596E-2</v>
      </c>
      <c r="K33" s="4">
        <f>AVERAGE(K20:K32)</f>
        <v>8.8639823982003957E-3</v>
      </c>
      <c r="L33" s="4">
        <f>AVERAGE(L20:L32)</f>
        <v>2.0836613673655757E-2</v>
      </c>
      <c r="M33" s="4">
        <f>AVERAGE(M20:M32)</f>
        <v>1.7573669445961396E-2</v>
      </c>
      <c r="N33" s="4">
        <f>AVERAGE(N20:N32)</f>
        <v>1.8002466091245378E-2</v>
      </c>
    </row>
    <row r="36" spans="1:14" x14ac:dyDescent="0.25">
      <c r="A36" s="2" t="s">
        <v>18</v>
      </c>
      <c r="B36">
        <v>0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</row>
    <row r="37" spans="1:14" ht="21.75" customHeight="1" x14ac:dyDescent="0.25">
      <c r="A37" s="1">
        <f>A3</f>
        <v>44136</v>
      </c>
      <c r="B37" s="3">
        <f>SUM($C3:C3)/$B3</f>
        <v>0.92887792848335393</v>
      </c>
      <c r="C37" s="3">
        <f>SUM($C3:D3)/$B3</f>
        <v>1.2520838471023428</v>
      </c>
      <c r="D37" s="3">
        <f>SUM($C3:E3)/$B3</f>
        <v>1.5166954377311961</v>
      </c>
      <c r="E37" s="3">
        <f>SUM($C3:F3)/$B3</f>
        <v>1.7758816276202221</v>
      </c>
      <c r="F37" s="3">
        <f>SUM($C3:G3)/$B3</f>
        <v>1.9342046855733661</v>
      </c>
      <c r="G37" s="3">
        <f>SUM($C3:H3)/$B3</f>
        <v>2.0859186189889027</v>
      </c>
      <c r="H37" s="3">
        <f>SUM($C3:I3)/$B3</f>
        <v>2.2496177558569665</v>
      </c>
      <c r="I37" s="3">
        <f>SUM($C3:J3)/$B3</f>
        <v>2.2743773119605426</v>
      </c>
      <c r="J37" s="3">
        <f>SUM($C3:K3)/$B3</f>
        <v>2.2821208384710236</v>
      </c>
      <c r="K37" s="3">
        <f>SUM($C3:L3)/$B3</f>
        <v>2.2957829839704069</v>
      </c>
      <c r="L37" s="3">
        <f>SUM($C3:M3)/$B3</f>
        <v>2.3187176325524046</v>
      </c>
      <c r="M37" s="3">
        <f>SUM($C3:N3)/$B3</f>
        <v>2.333514180024661</v>
      </c>
      <c r="N37" s="3">
        <f>SUM($C3:O3)/$B3</f>
        <v>2.3515166461159063</v>
      </c>
    </row>
    <row r="38" spans="1:14" ht="21.75" customHeight="1" x14ac:dyDescent="0.25">
      <c r="A38" s="1">
        <f>A4</f>
        <v>44143</v>
      </c>
      <c r="B38" s="3">
        <f>SUM($C4:C4)/$B4</f>
        <v>1.182423760924036</v>
      </c>
      <c r="C38" s="3">
        <f>SUM($C4:D4)/$B4</f>
        <v>1.5606551365886452</v>
      </c>
      <c r="D38" s="3">
        <f>SUM($C4:E4)/$B4</f>
        <v>1.8396382081525393</v>
      </c>
      <c r="E38" s="3">
        <f>SUM($C4:F4)/$B4</f>
        <v>2.0671026095459268</v>
      </c>
      <c r="F38" s="3">
        <f>SUM($C4:G4)/$B4</f>
        <v>2.3414410560410683</v>
      </c>
      <c r="G38" s="3">
        <f>SUM($C4:H4)/$B4</f>
        <v>2.4450895312595491</v>
      </c>
      <c r="H38" s="3">
        <f>SUM($C4:I4)/$B4</f>
        <v>2.4841410499297196</v>
      </c>
      <c r="I38" s="3">
        <f>SUM($C4:J4)/$B4</f>
        <v>2.552954837132555</v>
      </c>
      <c r="J38" s="3">
        <f>SUM($C4:K4)/$B4</f>
        <v>2.552954837132555</v>
      </c>
      <c r="K38" s="3">
        <f>SUM($C4:L4)/$B4</f>
        <v>2.5648719672431706</v>
      </c>
      <c r="L38" s="3">
        <f>SUM($C4:M4)/$B4</f>
        <v>2.6000733361852961</v>
      </c>
      <c r="M38" s="3">
        <f>SUM($C4:N4)/$B4</f>
        <v>2.6204241276049625</v>
      </c>
    </row>
    <row r="39" spans="1:14" ht="21.75" customHeight="1" x14ac:dyDescent="0.25">
      <c r="A39" s="1">
        <f>A5</f>
        <v>44150</v>
      </c>
      <c r="B39" s="3">
        <f>SUM($C5:C5)/$B5</f>
        <v>1.3651312147049053</v>
      </c>
      <c r="C39" s="3">
        <f>SUM($C5:D5)/$B5</f>
        <v>1.6583434835566382</v>
      </c>
      <c r="D39" s="3">
        <f>SUM($C5:E5)/$B5</f>
        <v>1.8744325102424981</v>
      </c>
      <c r="E39" s="3">
        <f>SUM($C5:F5)/$B5</f>
        <v>2.0992691839220461</v>
      </c>
      <c r="F39" s="3">
        <f>SUM($C5:G5)/$B5</f>
        <v>2.2643671797143172</v>
      </c>
      <c r="G39" s="3">
        <f>SUM($C5:H5)/$B5</f>
        <v>2.289668918170745</v>
      </c>
      <c r="H39" s="3">
        <f>SUM($C5:I5)/$B5</f>
        <v>2.3181264533274279</v>
      </c>
      <c r="I39" s="3">
        <f>SUM($C5:J5)/$B5</f>
        <v>2.3398848411028679</v>
      </c>
      <c r="J39" s="3">
        <f>SUM($C5:K5)/$B5</f>
        <v>2.3605912966448899</v>
      </c>
      <c r="K39" s="3">
        <f>SUM($C5:L5)/$B5</f>
        <v>2.366736795482228</v>
      </c>
      <c r="L39" s="3">
        <f>SUM($C5:M5)/$B5</f>
        <v>2.3711106189790723</v>
      </c>
    </row>
    <row r="40" spans="1:14" ht="21.75" customHeight="1" x14ac:dyDescent="0.25">
      <c r="A40" s="1">
        <f>A6</f>
        <v>44157</v>
      </c>
      <c r="B40" s="3">
        <f>SUM($C6:C6)/$B6</f>
        <v>1.6309685877073565</v>
      </c>
      <c r="C40" s="3">
        <f>SUM($C6:D6)/$B6</f>
        <v>1.8645187314072504</v>
      </c>
      <c r="D40" s="3">
        <f>SUM($C6:E6)/$B6</f>
        <v>2.0876317249029395</v>
      </c>
      <c r="E40" s="3">
        <f>SUM($C6:F6)/$B6</f>
        <v>2.2058185851863055</v>
      </c>
      <c r="F40" s="3">
        <f>SUM($C6:G6)/$B6</f>
        <v>2.2424746634397215</v>
      </c>
      <c r="G40" s="3">
        <f>SUM($C6:H6)/$B6</f>
        <v>2.2555841274643273</v>
      </c>
      <c r="H40" s="3">
        <f>SUM($C6:I6)/$B6</f>
        <v>2.2619371754147131</v>
      </c>
      <c r="I40" s="3">
        <f>SUM($C6:J6)/$B6</f>
        <v>2.2724247466343974</v>
      </c>
      <c r="J40" s="3">
        <f>SUM($C6:K6)/$B6</f>
        <v>2.3066606161448093</v>
      </c>
      <c r="K40" s="3">
        <f>SUM($C6:L6)/$B6</f>
        <v>2.310391771290274</v>
      </c>
    </row>
    <row r="41" spans="1:14" ht="21.75" customHeight="1" x14ac:dyDescent="0.25">
      <c r="A41" s="1">
        <f>A7</f>
        <v>44164</v>
      </c>
      <c r="B41" s="3">
        <f>SUM($C7:C7)/$B7</f>
        <v>1.3129553373455813</v>
      </c>
      <c r="C41" s="3">
        <f>SUM($C7:D7)/$B7</f>
        <v>1.6746006606633785</v>
      </c>
      <c r="D41" s="3">
        <f>SUM($C7:E7)/$B7</f>
        <v>1.9166930630345265</v>
      </c>
      <c r="E41" s="3">
        <f>SUM($C7:F7)/$B7</f>
        <v>1.9644780306801213</v>
      </c>
      <c r="F41" s="3">
        <f>SUM($C7:G7)/$B7</f>
        <v>1.9768315308384994</v>
      </c>
      <c r="G41" s="3">
        <f>SUM($C7:H7)/$B7</f>
        <v>1.9988687270917236</v>
      </c>
      <c r="H41" s="3">
        <f>SUM($C7:I7)/$B7</f>
        <v>2.0049323498800851</v>
      </c>
      <c r="I41" s="3">
        <f>SUM($C7:J7)/$B7</f>
        <v>2.0168333408751526</v>
      </c>
      <c r="J41" s="3">
        <f>SUM($C7:K7)/$B7</f>
        <v>2.0222181999185485</v>
      </c>
    </row>
    <row r="42" spans="1:14" ht="21.75" customHeight="1" x14ac:dyDescent="0.25">
      <c r="A42" s="1">
        <f>A8</f>
        <v>44171</v>
      </c>
      <c r="B42" s="3">
        <f>SUM($C8:C8)/$B8</f>
        <v>1.196391862196073</v>
      </c>
      <c r="C42" s="3">
        <f>SUM($C8:D8)/$B8</f>
        <v>1.5241369532856028</v>
      </c>
      <c r="D42" s="3">
        <f>SUM($C8:E8)/$B8</f>
        <v>1.6051960019848301</v>
      </c>
      <c r="E42" s="3">
        <f>SUM($C8:F8)/$B8</f>
        <v>1.6394343233855533</v>
      </c>
      <c r="F42" s="3">
        <f>SUM($C8:G8)/$B8</f>
        <v>1.6601687105692209</v>
      </c>
      <c r="G42" s="3">
        <f>SUM($C8:H8)/$B8</f>
        <v>1.6869639186219607</v>
      </c>
      <c r="H42" s="3">
        <f>SUM($C8:I8)/$B8</f>
        <v>1.7112426454951442</v>
      </c>
      <c r="I42" s="3">
        <f>SUM($C8:J8)/$B8</f>
        <v>1.7134401361026441</v>
      </c>
    </row>
    <row r="43" spans="1:14" ht="21.75" customHeight="1" x14ac:dyDescent="0.25">
      <c r="A43" s="1">
        <f>A9</f>
        <v>44178</v>
      </c>
      <c r="B43" s="3">
        <f>SUM($C9:C9)/$B9</f>
        <v>1.0047941677562502</v>
      </c>
      <c r="C43" s="3">
        <f>SUM($C9:D9)/$B9</f>
        <v>1.1122469194500575</v>
      </c>
      <c r="D43" s="3">
        <f>SUM($C9:E9)/$B9</f>
        <v>1.1523435952296051</v>
      </c>
      <c r="E43" s="3">
        <f>SUM($C9:F9)/$B9</f>
        <v>1.1824557232853916</v>
      </c>
      <c r="F43" s="3">
        <f>SUM($C9:G9)/$B9</f>
        <v>1.2231467173818298</v>
      </c>
      <c r="G43" s="3">
        <f>SUM($C9:H9)/$B9</f>
        <v>1.2528626332263559</v>
      </c>
      <c r="H43" s="3">
        <f>SUM($C9:I9)/$B9</f>
        <v>1.2532588454376163</v>
      </c>
    </row>
    <row r="44" spans="1:14" ht="21.75" customHeight="1" x14ac:dyDescent="0.25">
      <c r="A44" s="1">
        <f>A10</f>
        <v>44185</v>
      </c>
      <c r="B44" s="3">
        <f>SUM($C10:C10)/$B10</f>
        <v>0.36833258628417748</v>
      </c>
      <c r="C44" s="3">
        <f>SUM($C10:D10)/$B10</f>
        <v>0.4221201255042582</v>
      </c>
      <c r="D44" s="3">
        <f>SUM($C10:E10)/$B10</f>
        <v>0.44301882563872702</v>
      </c>
      <c r="E44" s="3">
        <f>SUM($C10:F10)/$B10</f>
        <v>0.46627073061407442</v>
      </c>
      <c r="F44" s="3">
        <f>SUM($C10:G10)/$B10</f>
        <v>0.4842559390407889</v>
      </c>
      <c r="G44" s="3">
        <f>SUM($C10:H10)/$B10</f>
        <v>0.49232406992380101</v>
      </c>
    </row>
    <row r="45" spans="1:14" ht="21.75" customHeight="1" x14ac:dyDescent="0.25">
      <c r="A45" s="1">
        <f>A11</f>
        <v>44192</v>
      </c>
      <c r="B45" s="3">
        <f>SUM($C11:C11)/$B11</f>
        <v>0.33885196374622356</v>
      </c>
      <c r="C45" s="3">
        <f>SUM($C11:D11)/$B11</f>
        <v>0.38966767371601208</v>
      </c>
      <c r="D45" s="3">
        <f>SUM($C11:E11)/$B11</f>
        <v>0.39419939577039276</v>
      </c>
      <c r="E45" s="3">
        <f>SUM($C11:F11)/$B11</f>
        <v>0.41456193353474319</v>
      </c>
      <c r="F45" s="3">
        <f>SUM($C11:G11)/$B11</f>
        <v>0.42054380664652569</v>
      </c>
    </row>
    <row r="46" spans="1:14" ht="21.75" customHeight="1" x14ac:dyDescent="0.25">
      <c r="A46" s="1">
        <f>A12</f>
        <v>44199</v>
      </c>
      <c r="B46" s="3">
        <f>SUM($C12:C12)/$B12</f>
        <v>0.22817408089848207</v>
      </c>
      <c r="C46" s="3">
        <f>SUM($C12:D12)/$B12</f>
        <v>0.29240150916907959</v>
      </c>
      <c r="D46" s="3">
        <f>SUM($C12:E12)/$B12</f>
        <v>0.31977713433359656</v>
      </c>
      <c r="E46" s="3">
        <f>SUM($C12:F12)/$B12</f>
        <v>0.32451522330437832</v>
      </c>
    </row>
    <row r="47" spans="1:14" ht="21.75" customHeight="1" x14ac:dyDescent="0.25">
      <c r="A47" s="1">
        <f>A13</f>
        <v>44206</v>
      </c>
      <c r="B47" s="3">
        <f>SUM($C13:C13)/$B13</f>
        <v>0.39890125238605151</v>
      </c>
      <c r="C47" s="3">
        <f>SUM($C13:D13)/$B13</f>
        <v>0.45733041575492339</v>
      </c>
      <c r="D47" s="3">
        <f>SUM($C13:E13)/$B13</f>
        <v>0.46976116206527307</v>
      </c>
    </row>
    <row r="48" spans="1:14" ht="21.75" customHeight="1" x14ac:dyDescent="0.25">
      <c r="A48" s="1">
        <f>A14</f>
        <v>44213</v>
      </c>
      <c r="B48" s="3">
        <f>SUM($C14:C14)/$B14</f>
        <v>0.90236046343925769</v>
      </c>
      <c r="C48" s="3">
        <f>SUM($C14:D14)/$B14</f>
        <v>1.0242776789577424</v>
      </c>
    </row>
    <row r="49" spans="1:14" ht="21.75" customHeight="1" x14ac:dyDescent="0.25">
      <c r="A49" s="1">
        <f>A15</f>
        <v>44220</v>
      </c>
      <c r="B49" s="3">
        <f>SUM($C15:C15)/$B15</f>
        <v>0.19211696743520271</v>
      </c>
    </row>
    <row r="50" spans="1:14" x14ac:dyDescent="0.25">
      <c r="A50" s="6" t="s">
        <v>19</v>
      </c>
      <c r="B50" s="4">
        <f>AVERAGE(B37:B49)</f>
        <v>0.85002155179284256</v>
      </c>
      <c r="C50" s="4">
        <f>B50 + C33</f>
        <v>1.0478732125665244</v>
      </c>
      <c r="D50" s="4">
        <f t="shared" ref="D50:N50" si="2">C50 + D33</f>
        <v>1.1761715401017914</v>
      </c>
      <c r="E50" s="4">
        <f t="shared" si="2"/>
        <v>1.2751877475075826</v>
      </c>
      <c r="F50" s="4">
        <f t="shared" si="2"/>
        <v>1.356539029893244</v>
      </c>
      <c r="G50" s="4">
        <f t="shared" si="2"/>
        <v>1.4040877876618132</v>
      </c>
      <c r="H50" s="4">
        <f t="shared" si="2"/>
        <v>1.4424163305929716</v>
      </c>
      <c r="I50" s="4">
        <f t="shared" si="2"/>
        <v>1.4657359612436556</v>
      </c>
      <c r="J50" s="4">
        <f t="shared" si="2"/>
        <v>1.4827536388952332</v>
      </c>
      <c r="K50" s="4">
        <f t="shared" si="2"/>
        <v>1.4916176212934336</v>
      </c>
      <c r="L50" s="4">
        <f t="shared" si="2"/>
        <v>1.5124542349670893</v>
      </c>
      <c r="M50" s="4">
        <f t="shared" si="2"/>
        <v>1.5300279044130507</v>
      </c>
      <c r="N50" s="4">
        <f t="shared" si="2"/>
        <v>1.5480303705042961</v>
      </c>
    </row>
    <row r="51" spans="1:14" x14ac:dyDescent="0.25">
      <c r="A51" s="2" t="s">
        <v>20</v>
      </c>
      <c r="B51" s="2"/>
      <c r="C51" s="8">
        <f xml:space="preserve"> C50/B50 - 1</f>
        <v>0.23276075807299068</v>
      </c>
      <c r="D51" s="8">
        <f t="shared" ref="D51:N51" si="3" xml:space="preserve"> D50/C50 - 1</f>
        <v>0.12243688071864112</v>
      </c>
      <c r="E51" s="8">
        <f t="shared" si="3"/>
        <v>8.4185175401559009E-2</v>
      </c>
      <c r="F51" s="8">
        <f t="shared" si="3"/>
        <v>6.3795533281014061E-2</v>
      </c>
      <c r="G51" s="8">
        <f t="shared" si="3"/>
        <v>3.5051522087286457E-2</v>
      </c>
      <c r="H51" s="8">
        <f t="shared" si="3"/>
        <v>2.7297825155922606E-2</v>
      </c>
      <c r="I51" s="8">
        <f t="shared" si="3"/>
        <v>1.6167059507082415E-2</v>
      </c>
      <c r="J51" s="8">
        <f t="shared" si="3"/>
        <v>1.1610329623855442E-2</v>
      </c>
      <c r="K51" s="8">
        <f t="shared" si="3"/>
        <v>5.9780547258037053E-3</v>
      </c>
      <c r="L51" s="8">
        <f t="shared" si="3"/>
        <v>1.3969138857174102E-2</v>
      </c>
      <c r="M51" s="8">
        <f t="shared" si="3"/>
        <v>1.1619306581097222E-2</v>
      </c>
      <c r="N51" s="8">
        <f t="shared" si="3"/>
        <v>1.1766103114407844E-2</v>
      </c>
    </row>
    <row r="53" spans="1:14" x14ac:dyDescent="0.25">
      <c r="A53" s="2" t="s">
        <v>21</v>
      </c>
      <c r="B53" s="2">
        <v>0</v>
      </c>
      <c r="C53" s="2">
        <v>1</v>
      </c>
      <c r="D53" s="2">
        <v>2</v>
      </c>
      <c r="E53" s="2">
        <v>3</v>
      </c>
      <c r="F53" s="2">
        <v>4</v>
      </c>
      <c r="G53" s="2">
        <v>5</v>
      </c>
      <c r="H53" s="2">
        <v>6</v>
      </c>
      <c r="I53" s="2">
        <v>7</v>
      </c>
      <c r="J53" s="2">
        <v>8</v>
      </c>
      <c r="K53" s="2">
        <v>9</v>
      </c>
      <c r="L53" s="2">
        <v>10</v>
      </c>
      <c r="M53" s="2">
        <v>11</v>
      </c>
      <c r="N53" s="2">
        <v>12</v>
      </c>
    </row>
    <row r="54" spans="1:14" x14ac:dyDescent="0.25">
      <c r="A54" s="1">
        <f>A3</f>
        <v>44136</v>
      </c>
      <c r="M54" s="7"/>
      <c r="N54" s="7">
        <f>N37</f>
        <v>2.3515166461159063</v>
      </c>
    </row>
    <row r="55" spans="1:14" x14ac:dyDescent="0.25">
      <c r="A55" s="1">
        <f>A4</f>
        <v>44143</v>
      </c>
      <c r="L55" s="7"/>
      <c r="M55" s="7">
        <f>M38</f>
        <v>2.6204241276049625</v>
      </c>
      <c r="N55" s="7">
        <f t="shared" ref="E55:N64" si="4">M55 * (1+N$51)</f>
        <v>2.6512563080938447</v>
      </c>
    </row>
    <row r="56" spans="1:14" x14ac:dyDescent="0.25">
      <c r="A56" s="1">
        <f t="shared" ref="A56:A63" si="5">A5</f>
        <v>44150</v>
      </c>
      <c r="K56" s="7"/>
      <c r="L56" s="7">
        <f>L39</f>
        <v>2.3711106189790723</v>
      </c>
      <c r="M56" s="7">
        <f t="shared" si="4"/>
        <v>2.3986612801986853</v>
      </c>
      <c r="N56" s="7">
        <f t="shared" si="4"/>
        <v>2.4268841761580404</v>
      </c>
    </row>
    <row r="57" spans="1:14" x14ac:dyDescent="0.25">
      <c r="A57" s="1">
        <f t="shared" si="5"/>
        <v>44157</v>
      </c>
      <c r="J57" s="7"/>
      <c r="K57" s="7">
        <f>K40</f>
        <v>2.310391771290274</v>
      </c>
      <c r="L57" s="7">
        <f t="shared" si="4"/>
        <v>2.3426659547579001</v>
      </c>
      <c r="M57" s="7">
        <f t="shared" si="4"/>
        <v>2.3698861087033309</v>
      </c>
      <c r="N57" s="7">
        <f t="shared" si="4"/>
        <v>2.3977704330277372</v>
      </c>
    </row>
    <row r="58" spans="1:14" x14ac:dyDescent="0.25">
      <c r="A58" s="1">
        <f t="shared" si="5"/>
        <v>44164</v>
      </c>
      <c r="I58" s="7"/>
      <c r="J58" s="7">
        <f>J41</f>
        <v>2.0222181999185485</v>
      </c>
      <c r="K58" s="7">
        <f t="shared" si="4"/>
        <v>2.0343071309851779</v>
      </c>
      <c r="L58" s="7">
        <f t="shared" si="4"/>
        <v>2.0627246497760492</v>
      </c>
      <c r="M58" s="7">
        <f t="shared" si="4"/>
        <v>2.0866920798741835</v>
      </c>
      <c r="N58" s="7">
        <f t="shared" si="4"/>
        <v>2.1112443140540011</v>
      </c>
    </row>
    <row r="59" spans="1:14" x14ac:dyDescent="0.25">
      <c r="A59" s="1">
        <f t="shared" si="5"/>
        <v>44171</v>
      </c>
      <c r="H59" s="7"/>
      <c r="I59" s="7">
        <f>I42</f>
        <v>1.7134401361026441</v>
      </c>
      <c r="J59" s="7">
        <f t="shared" si="4"/>
        <v>1.7333337408735396</v>
      </c>
      <c r="K59" s="7">
        <f t="shared" si="4"/>
        <v>1.7436957048345638</v>
      </c>
      <c r="L59" s="7">
        <f t="shared" si="4"/>
        <v>1.768053632260056</v>
      </c>
      <c r="M59" s="7">
        <f t="shared" si="4"/>
        <v>1.788597189465108</v>
      </c>
      <c r="N59" s="7">
        <f t="shared" si="4"/>
        <v>1.8096420084264946</v>
      </c>
    </row>
    <row r="60" spans="1:14" x14ac:dyDescent="0.25">
      <c r="A60" s="1">
        <f t="shared" si="5"/>
        <v>44178</v>
      </c>
      <c r="G60" s="7"/>
      <c r="H60" s="7">
        <f>H43</f>
        <v>1.2532588454376163</v>
      </c>
      <c r="I60" s="7">
        <f t="shared" si="4"/>
        <v>1.2735203557695838</v>
      </c>
      <c r="J60" s="7">
        <f t="shared" si="4"/>
        <v>1.2883063468827582</v>
      </c>
      <c r="K60" s="7">
        <f t="shared" si="4"/>
        <v>1.2960079127280237</v>
      </c>
      <c r="L60" s="7">
        <f t="shared" si="4"/>
        <v>1.3141120272209179</v>
      </c>
      <c r="M60" s="7">
        <f t="shared" si="4"/>
        <v>1.329381097747105</v>
      </c>
      <c r="N60" s="7">
        <f t="shared" si="4"/>
        <v>1.3450227328215421</v>
      </c>
    </row>
    <row r="61" spans="1:14" x14ac:dyDescent="0.25">
      <c r="A61" s="1">
        <f t="shared" si="5"/>
        <v>44185</v>
      </c>
      <c r="F61" s="7"/>
      <c r="G61" s="7">
        <f>G44</f>
        <v>0.49232406992380101</v>
      </c>
      <c r="H61" s="7">
        <f t="shared" si="4"/>
        <v>0.5057634463046331</v>
      </c>
      <c r="I61" s="7">
        <f t="shared" si="4"/>
        <v>0.51394015403754723</v>
      </c>
      <c r="J61" s="7">
        <f t="shared" si="4"/>
        <v>0.51990716863285824</v>
      </c>
      <c r="K61" s="7">
        <f t="shared" si="4"/>
        <v>0.5230152021392831</v>
      </c>
      <c r="L61" s="7">
        <f t="shared" si="4"/>
        <v>0.53032127412237973</v>
      </c>
      <c r="M61" s="7">
        <f t="shared" si="4"/>
        <v>0.5364832395928858</v>
      </c>
      <c r="N61" s="7">
        <f t="shared" si="4"/>
        <v>0.5427955567090873</v>
      </c>
    </row>
    <row r="62" spans="1:14" x14ac:dyDescent="0.25">
      <c r="A62" s="1">
        <f t="shared" si="5"/>
        <v>44192</v>
      </c>
      <c r="E62" s="7"/>
      <c r="F62" s="7">
        <f>F45</f>
        <v>0.42054380664652569</v>
      </c>
      <c r="G62" s="7">
        <f t="shared" si="4"/>
        <v>0.43528450717386791</v>
      </c>
      <c r="H62" s="7">
        <f t="shared" si="4"/>
        <v>0.44716682754378212</v>
      </c>
      <c r="I62" s="7">
        <f t="shared" si="4"/>
        <v>0.45439620025427568</v>
      </c>
      <c r="J62" s="7">
        <f t="shared" si="4"/>
        <v>0.45967188991905528</v>
      </c>
      <c r="K62" s="7">
        <f t="shared" si="4"/>
        <v>0.46241983363290501</v>
      </c>
      <c r="L62" s="7">
        <f t="shared" si="4"/>
        <v>0.46887944049923441</v>
      </c>
      <c r="M62" s="7">
        <f t="shared" si="4"/>
        <v>0.47432749446796835</v>
      </c>
      <c r="N62" s="7">
        <f t="shared" si="4"/>
        <v>0.47990848067787717</v>
      </c>
    </row>
    <row r="63" spans="1:14" x14ac:dyDescent="0.25">
      <c r="A63" s="1">
        <f t="shared" si="5"/>
        <v>44199</v>
      </c>
      <c r="D63" s="7"/>
      <c r="E63" s="7">
        <f>E46</f>
        <v>0.32451522330437832</v>
      </c>
      <c r="F63" s="7">
        <f t="shared" si="4"/>
        <v>0.34521784503288849</v>
      </c>
      <c r="G63" s="7">
        <f t="shared" si="4"/>
        <v>0.35731825595298422</v>
      </c>
      <c r="H63" s="7">
        <f t="shared" si="4"/>
        <v>0.36707226722900799</v>
      </c>
      <c r="I63" s="7">
        <f t="shared" si="4"/>
        <v>0.37300674641669901</v>
      </c>
      <c r="J63" s="7">
        <f t="shared" si="4"/>
        <v>0.37733747769451875</v>
      </c>
      <c r="K63" s="7">
        <f t="shared" si="4"/>
        <v>0.3795932217862733</v>
      </c>
      <c r="L63" s="7">
        <f t="shared" si="4"/>
        <v>0.38489581221064784</v>
      </c>
      <c r="M63" s="7">
        <f t="shared" si="4"/>
        <v>0.38936803465450376</v>
      </c>
      <c r="N63" s="7">
        <f t="shared" si="4"/>
        <v>0.39394937909970296</v>
      </c>
    </row>
    <row r="64" spans="1:14" x14ac:dyDescent="0.25">
      <c r="A64" s="1">
        <f>A13</f>
        <v>44206</v>
      </c>
      <c r="B64" s="7"/>
      <c r="C64" s="7"/>
      <c r="D64" s="7">
        <f>D47</f>
        <v>0.46976116206527307</v>
      </c>
      <c r="E64" s="7">
        <f t="shared" si="4"/>
        <v>0.50930808789057824</v>
      </c>
      <c r="F64" s="7">
        <f t="shared" si="4"/>
        <v>0.54179966896189125</v>
      </c>
      <c r="G64" s="7">
        <f t="shared" si="4"/>
        <v>0.56079057202539351</v>
      </c>
      <c r="H64" s="7">
        <f t="shared" si="4"/>
        <v>0.5760989350096325</v>
      </c>
      <c r="I64" s="7">
        <f t="shared" si="4"/>
        <v>0.58541276077390003</v>
      </c>
      <c r="J64" s="7">
        <f t="shared" si="4"/>
        <v>0.59220959589249622</v>
      </c>
      <c r="K64" s="7">
        <f t="shared" si="4"/>
        <v>0.59574985726588769</v>
      </c>
      <c r="L64" s="7">
        <f t="shared" si="4"/>
        <v>0.6040719697461765</v>
      </c>
      <c r="M64" s="7">
        <f t="shared" si="4"/>
        <v>0.61109086715970462</v>
      </c>
      <c r="N64" s="7">
        <f t="shared" si="4"/>
        <v>0.61828102531497864</v>
      </c>
    </row>
    <row r="65" spans="1:14" x14ac:dyDescent="0.25">
      <c r="A65" s="1">
        <f>A14</f>
        <v>44213</v>
      </c>
      <c r="B65" s="7"/>
      <c r="C65" s="7">
        <f>C48</f>
        <v>1.0242776789577424</v>
      </c>
      <c r="D65" s="7">
        <f>C65 * (1+D$51)</f>
        <v>1.149687042959058</v>
      </c>
      <c r="E65" s="7">
        <f t="shared" ref="E65:N65" si="6">D65 * (1+E$51)</f>
        <v>1.2464736483274661</v>
      </c>
      <c r="F65" s="7">
        <f t="shared" si="6"/>
        <v>1.3259930994432481</v>
      </c>
      <c r="G65" s="7">
        <f t="shared" si="6"/>
        <v>1.3724711758559724</v>
      </c>
      <c r="H65" s="7">
        <f t="shared" si="6"/>
        <v>1.4099366540460323</v>
      </c>
      <c r="I65" s="7">
        <f t="shared" si="6"/>
        <v>1.4327311838332111</v>
      </c>
      <c r="J65" s="7">
        <f t="shared" si="6"/>
        <v>1.4493656651398912</v>
      </c>
      <c r="K65" s="7">
        <f t="shared" si="6"/>
        <v>1.4580300524037983</v>
      </c>
      <c r="L65" s="7">
        <f t="shared" si="6"/>
        <v>1.4783974766637598</v>
      </c>
      <c r="M65" s="7">
        <f t="shared" si="6"/>
        <v>1.4955754301938364</v>
      </c>
      <c r="N65" s="7">
        <f t="shared" si="6"/>
        <v>1.5131725249208721</v>
      </c>
    </row>
    <row r="66" spans="1:14" x14ac:dyDescent="0.25">
      <c r="A66" s="1">
        <f t="shared" ref="A66" si="7">A15</f>
        <v>44220</v>
      </c>
      <c r="B66" s="7">
        <f>B49</f>
        <v>0.19211696743520271</v>
      </c>
      <c r="C66" s="7">
        <f>B66 * (1+C$51)</f>
        <v>0.23683425841410455</v>
      </c>
      <c r="D66" s="7">
        <f>C66 * (1+D$51)</f>
        <v>0.26583150626164009</v>
      </c>
      <c r="E66" s="7">
        <f t="shared" ref="E66:N66" si="8">D66 * (1+E$51)</f>
        <v>0.28821057824353691</v>
      </c>
      <c r="F66" s="7">
        <f t="shared" si="8"/>
        <v>0.3065971257798128</v>
      </c>
      <c r="G66" s="7">
        <f t="shared" si="8"/>
        <v>0.31734382170598247</v>
      </c>
      <c r="H66" s="7">
        <f t="shared" si="8"/>
        <v>0.32600661786522467</v>
      </c>
      <c r="I66" s="7">
        <f t="shared" si="8"/>
        <v>0.33127718625595443</v>
      </c>
      <c r="J66" s="7">
        <f t="shared" si="8"/>
        <v>0.33512342358524944</v>
      </c>
      <c r="K66" s="7">
        <f t="shared" si="8"/>
        <v>0.33712680975134074</v>
      </c>
      <c r="L66" s="7">
        <f>K66 * (1+L$51)</f>
        <v>0.34183618096923335</v>
      </c>
      <c r="M66" s="7">
        <f t="shared" si="8"/>
        <v>0.3458080803564263</v>
      </c>
      <c r="N66" s="7">
        <f t="shared" si="8"/>
        <v>0.34987689388769544</v>
      </c>
    </row>
    <row r="67" spans="1:14" x14ac:dyDescent="0.25">
      <c r="N67" s="7">
        <f>AVERAGE(N54:N66)</f>
        <v>1.4608708061005986</v>
      </c>
    </row>
  </sheetData>
  <mergeCells count="1">
    <mergeCell ref="A18:B18"/>
  </mergeCells>
  <conditionalFormatting sqref="B20:N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formula" val="&quot;&gt;0&quot;"/>
        <cfvo type="max"/>
        <color rgb="FFFF7128"/>
        <color rgb="FFFFEF9C"/>
      </colorScale>
    </cfRule>
  </conditionalFormatting>
  <conditionalFormatting sqref="B37:N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Z Q N s W Y M V i E u m A A A A 9 g A A A B I A H A B D b 2 5 m a W c v U G F j a 2 F n Z S 5 4 b W w g o h g A K K A U A A A A A A A A A A A A A A A A A A A A A A A A A A A A h Y + 9 D o I w H M R f h X S n H 2 C i k l I G B x c x J i b G t a k V G u G P o c X y b g 4 + k q 8 g R l E 3 x 7 v 7 X X J 3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v W S k 1 F y 8 v 4 g H l B L A w Q U A A I A C A B l A 2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N s W X 2 s n 4 t a A Q A A 5 Q U A A B M A H A B G b 3 J t d W x h c y 9 T Z W N 0 a W 9 u M S 5 t I K I Y A C i g F A A A A A A A A A A A A A A A A A A A A A A A A A A A A O 2 S X U v D M B S G 7 w v 9 D y H e d B C K 3 Z d f 9 E I 6 Z Y L I Z q c 3 q 5 T Y H r d q m k i S b o y x / 2 5 q B 5 u y 3 A n e r D d t n z f n z X m T o y D T h e A o b t 7 B l e u 4 j p p T C T m K 7 p / T k R T v R k I h Y q B d B 5 k n F p X M w J B I L f y B y K o S u P Z u C w Z + J L g 2 P 8 r D 0 W X y p E C q Z D h K B m L J m a C 5 S v Y c / U w t c I t M B 8 C K s t A g Q 0 w w Q Z F g V c l V G P Q I u u G Z y A s + C 4 N 2 r 0 3 Q u B I a Y r 1 i E O 4 + / Q f B 4 a V F m t Z O s H E v j Z a j I d D c 7 I 9 N n x P 6 a h Z u l S 3 3 m h Q E T b f 8 m r E 4 o 4 x K F W p Z 7 V t G c 8 p n x n G y + o S d 3 U R S r t 6 E L J u O a 1 F 5 B / Y n 6 z V + h F m h t K T 1 C a d L g A 8 T V J s C l F M N G 4 J + r j A 1 6 I 7 r f t e v T b / l u i Y 9 t f D A w t s W 3 r H w r o X 3 L L x v 4 W c W f m 7 h F 7 Z c 1 s C 2 x M G v y J u W 6 x T 8 4 D 1 a 5 j z t / P 2 k p 5 3 j r B 9 n / T 9 n / Q t Q S w E C L Q A U A A I A C A B l A 2 x Z g x W I S 6 Y A A A D 2 A A A A E g A A A A A A A A A A A A A A A A A A A A A A Q 2 9 u Z m l n L 1 B h Y 2 t h Z 2 U u e G 1 s U E s B A i 0 A F A A C A A g A Z Q N s W Q / K 6 a u k A A A A 6 Q A A A B M A A A A A A A A A A A A A A A A A 8 g A A A F t D b 2 5 0 Z W 5 0 X 1 R 5 c G V z X S 5 4 b W x Q S w E C L Q A U A A I A C A B l A 2 x Z f a y f i 1 o B A A D l B Q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H w A A A A A A A E w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F Z f U H J v a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j N T I y N T J m L T E 4 N m U t N D U 4 Y i 1 i M T g x L W U 3 M T k 1 M m J i O D Y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F Z f U H J v a m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x N D o z N z o z N C 4 2 M j c x O T Y w W i I g L z 4 8 R W 5 0 c n k g V H l w Z T 0 i R m l s b E N v b H V t b l R 5 c G V z I i B W Y W x 1 Z T 0 i c 0 N R T U R B d 0 1 E Q X d N R E F 3 T U R B d 0 1 E I i A v P j x F b n R y e S B U e X B l P S J G a W x s Q 2 9 s d W 1 u T m F t Z X M i I F Z h b H V l P S J z W y Z x d W 9 0 O 1 J l Z 2 l z d H J h d G l v b l 9 3 Z W V r J n F 1 b 3 Q 7 L C Z x d W 9 0 O 1 J l Z 2 l z d H J h d G l v b n M m c X V v d D s s J n F 1 b 3 Q 7 d 2 V l a 1 8 w J n F 1 b 3 Q 7 L C Z x d W 9 0 O 3 d l Z W t f M S Z x d W 9 0 O y w m c X V v d D t 3 Z W V r X z I m c X V v d D s s J n F 1 b 3 Q 7 d 2 V l a 1 8 z J n F 1 b 3 Q 7 L C Z x d W 9 0 O 3 d l Z W t f N C Z x d W 9 0 O y w m c X V v d D t 3 Z W V r X z U m c X V v d D s s J n F 1 b 3 Q 7 d 2 V l a 1 8 2 J n F 1 b 3 Q 7 L C Z x d W 9 0 O 3 d l Z W t f N y Z x d W 9 0 O y w m c X V v d D t 3 Z W V r X z g m c X V v d D s s J n F 1 b 3 Q 7 d 2 V l a 1 8 5 J n F 1 b 3 Q 7 L C Z x d W 9 0 O 3 d l Z W t f M T A m c X V v d D s s J n F 1 b 3 Q 7 d 2 V l a 1 8 x M S Z x d W 9 0 O y w m c X V v d D t 3 Z W V r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V l 9 Q c m 9 q Z W N 0 L 0 N o Y W 5 n Z W Q g V H l w Z S 5 7 U m V n a X N 0 c m F 0 a W 9 u X 3 d l Z W s s M H 0 m c X V v d D s s J n F 1 b 3 Q 7 U 2 V j d G l v b j E v Q 0 x W X 1 B y b 2 p l Y 3 Q v Q 2 h h b m d l Z C B U e X B l L n t S Z W d p c 3 R y Y X R p b 2 5 z L D F 9 J n F 1 b 3 Q 7 L C Z x d W 9 0 O 1 N l Y 3 R p b 2 4 x L 0 N M V l 9 Q c m 9 q Z W N 0 L 0 N o Y W 5 n Z W Q g V H l w Z S 5 7 d 2 V l a 1 8 w L D J 9 J n F 1 b 3 Q 7 L C Z x d W 9 0 O 1 N l Y 3 R p b 2 4 x L 0 N M V l 9 Q c m 9 q Z W N 0 L 0 N o Y W 5 n Z W Q g V H l w Z S 5 7 d 2 V l a 1 8 x L D N 9 J n F 1 b 3 Q 7 L C Z x d W 9 0 O 1 N l Y 3 R p b 2 4 x L 0 N M V l 9 Q c m 9 q Z W N 0 L 0 N o Y W 5 n Z W Q g V H l w Z S 5 7 d 2 V l a 1 8 y L D R 9 J n F 1 b 3 Q 7 L C Z x d W 9 0 O 1 N l Y 3 R p b 2 4 x L 0 N M V l 9 Q c m 9 q Z W N 0 L 0 N o Y W 5 n Z W Q g V H l w Z S 5 7 d 2 V l a 1 8 z L D V 9 J n F 1 b 3 Q 7 L C Z x d W 9 0 O 1 N l Y 3 R p b 2 4 x L 0 N M V l 9 Q c m 9 q Z W N 0 L 0 N o Y W 5 n Z W Q g V H l w Z S 5 7 d 2 V l a 1 8 0 L D Z 9 J n F 1 b 3 Q 7 L C Z x d W 9 0 O 1 N l Y 3 R p b 2 4 x L 0 N M V l 9 Q c m 9 q Z W N 0 L 0 N o Y W 5 n Z W Q g V H l w Z S 5 7 d 2 V l a 1 8 1 L D d 9 J n F 1 b 3 Q 7 L C Z x d W 9 0 O 1 N l Y 3 R p b 2 4 x L 0 N M V l 9 Q c m 9 q Z W N 0 L 0 N o Y W 5 n Z W Q g V H l w Z S 5 7 d 2 V l a 1 8 2 L D h 9 J n F 1 b 3 Q 7 L C Z x d W 9 0 O 1 N l Y 3 R p b 2 4 x L 0 N M V l 9 Q c m 9 q Z W N 0 L 0 N o Y W 5 n Z W Q g V H l w Z S 5 7 d 2 V l a 1 8 3 L D l 9 J n F 1 b 3 Q 7 L C Z x d W 9 0 O 1 N l Y 3 R p b 2 4 x L 0 N M V l 9 Q c m 9 q Z W N 0 L 0 N o Y W 5 n Z W Q g V H l w Z S 5 7 d 2 V l a 1 8 4 L D E w f S Z x d W 9 0 O y w m c X V v d D t T Z W N 0 a W 9 u M S 9 D T F Z f U H J v a m V j d C 9 D a G F u Z 2 V k I F R 5 c G U u e 3 d l Z W t f O S w x M X 0 m c X V v d D s s J n F 1 b 3 Q 7 U 2 V j d G l v b j E v Q 0 x W X 1 B y b 2 p l Y 3 Q v Q 2 h h b m d l Z C B U e X B l L n t 3 Z W V r X z E w L D E y f S Z x d W 9 0 O y w m c X V v d D t T Z W N 0 a W 9 u M S 9 D T F Z f U H J v a m V j d C 9 D a G F u Z 2 V k I F R 5 c G U u e 3 d l Z W t f M T E s M T N 9 J n F 1 b 3 Q 7 L C Z x d W 9 0 O 1 N l Y 3 R p b 2 4 x L 0 N M V l 9 Q c m 9 q Z W N 0 L 0 N o Y W 5 n Z W Q g V H l w Z S 5 7 d 2 V l a 1 8 x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M V l 9 Q c m 9 q Z W N 0 L 0 N o Y W 5 n Z W Q g V H l w Z S 5 7 U m V n a X N 0 c m F 0 a W 9 u X 3 d l Z W s s M H 0 m c X V v d D s s J n F 1 b 3 Q 7 U 2 V j d G l v b j E v Q 0 x W X 1 B y b 2 p l Y 3 Q v Q 2 h h b m d l Z C B U e X B l L n t S Z W d p c 3 R y Y X R p b 2 5 z L D F 9 J n F 1 b 3 Q 7 L C Z x d W 9 0 O 1 N l Y 3 R p b 2 4 x L 0 N M V l 9 Q c m 9 q Z W N 0 L 0 N o Y W 5 n Z W Q g V H l w Z S 5 7 d 2 V l a 1 8 w L D J 9 J n F 1 b 3 Q 7 L C Z x d W 9 0 O 1 N l Y 3 R p b 2 4 x L 0 N M V l 9 Q c m 9 q Z W N 0 L 0 N o Y W 5 n Z W Q g V H l w Z S 5 7 d 2 V l a 1 8 x L D N 9 J n F 1 b 3 Q 7 L C Z x d W 9 0 O 1 N l Y 3 R p b 2 4 x L 0 N M V l 9 Q c m 9 q Z W N 0 L 0 N o Y W 5 n Z W Q g V H l w Z S 5 7 d 2 V l a 1 8 y L D R 9 J n F 1 b 3 Q 7 L C Z x d W 9 0 O 1 N l Y 3 R p b 2 4 x L 0 N M V l 9 Q c m 9 q Z W N 0 L 0 N o Y W 5 n Z W Q g V H l w Z S 5 7 d 2 V l a 1 8 z L D V 9 J n F 1 b 3 Q 7 L C Z x d W 9 0 O 1 N l Y 3 R p b 2 4 x L 0 N M V l 9 Q c m 9 q Z W N 0 L 0 N o Y W 5 n Z W Q g V H l w Z S 5 7 d 2 V l a 1 8 0 L D Z 9 J n F 1 b 3 Q 7 L C Z x d W 9 0 O 1 N l Y 3 R p b 2 4 x L 0 N M V l 9 Q c m 9 q Z W N 0 L 0 N o Y W 5 n Z W Q g V H l w Z S 5 7 d 2 V l a 1 8 1 L D d 9 J n F 1 b 3 Q 7 L C Z x d W 9 0 O 1 N l Y 3 R p b 2 4 x L 0 N M V l 9 Q c m 9 q Z W N 0 L 0 N o Y W 5 n Z W Q g V H l w Z S 5 7 d 2 V l a 1 8 2 L D h 9 J n F 1 b 3 Q 7 L C Z x d W 9 0 O 1 N l Y 3 R p b 2 4 x L 0 N M V l 9 Q c m 9 q Z W N 0 L 0 N o Y W 5 n Z W Q g V H l w Z S 5 7 d 2 V l a 1 8 3 L D l 9 J n F 1 b 3 Q 7 L C Z x d W 9 0 O 1 N l Y 3 R p b 2 4 x L 0 N M V l 9 Q c m 9 q Z W N 0 L 0 N o Y W 5 n Z W Q g V H l w Z S 5 7 d 2 V l a 1 8 4 L D E w f S Z x d W 9 0 O y w m c X V v d D t T Z W N 0 a W 9 u M S 9 D T F Z f U H J v a m V j d C 9 D a G F u Z 2 V k I F R 5 c G U u e 3 d l Z W t f O S w x M X 0 m c X V v d D s s J n F 1 b 3 Q 7 U 2 V j d G l v b j E v Q 0 x W X 1 B y b 2 p l Y 3 Q v Q 2 h h b m d l Z C B U e X B l L n t 3 Z W V r X z E w L D E y f S Z x d W 9 0 O y w m c X V v d D t T Z W N 0 a W 9 u M S 9 D T F Z f U H J v a m V j d C 9 D a G F u Z 2 V k I F R 5 c G U u e 3 d l Z W t f M T E s M T N 9 J n F 1 b 3 Q 7 L C Z x d W 9 0 O 1 N l Y 3 R p b 2 4 x L 0 N M V l 9 Q c m 9 q Z W N 0 L 0 N o Y W 5 n Z W Q g V H l w Z S 5 7 d 2 V l a 1 8 x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V l 9 Q c m 9 q Z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V l 9 Q c m 9 q Z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V l 9 Q c m 9 q Z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W X 1 B y b 2 p l Y 3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z O D U y M D E 5 L T U 0 N 2 Q t N D I y Z C 1 i M D M w L T Y y M z B m Y z J m N W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y M z o y M z o 1 N S 4 0 O T Q w M D U 2 W i I g L z 4 8 R W 5 0 c n k g V H l w Z T 0 i R m l s b E N v b H V t b l R 5 c G V z I i B W Y W x 1 Z T 0 i c 0 N R T U R B d 0 1 E Q X d N R E F 3 T U R B d 0 1 E I i A v P j x F b n R y e S B U e X B l P S J G a W x s Q 2 9 s d W 1 u T m F t Z X M i I F Z h b H V l P S J z W y Z x d W 9 0 O 1 J l Z 2 l z d H J h d G l v b l 9 3 Z W V r J n F 1 b 3 Q 7 L C Z x d W 9 0 O 1 J l Z 2 l z d H J h d G l v b n M m c X V v d D s s J n F 1 b 3 Q 7 d 2 V l a 1 8 w J n F 1 b 3 Q 7 L C Z x d W 9 0 O 3 d l Z W t f M S Z x d W 9 0 O y w m c X V v d D t 3 Z W V r X z I m c X V v d D s s J n F 1 b 3 Q 7 d 2 V l a 1 8 z J n F 1 b 3 Q 7 L C Z x d W 9 0 O 3 d l Z W t f N C Z x d W 9 0 O y w m c X V v d D t 3 Z W V r X z U m c X V v d D s s J n F 1 b 3 Q 7 d 2 V l a 1 8 2 J n F 1 b 3 Q 7 L C Z x d W 9 0 O 3 d l Z W t f N y Z x d W 9 0 O y w m c X V v d D t 3 Z W V r X z g m c X V v d D s s J n F 1 b 3 Q 7 d 2 V l a 1 8 5 J n F 1 b 3 Q 7 L C Z x d W 9 0 O 3 d l Z W t f M T A m c X V v d D s s J n F 1 b 3 Q 7 d 2 V l a 1 8 x M S Z x d W 9 0 O y w m c X V v d D t 3 Z W V r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V l 9 Q c m 9 q Z W N 0 X z M v Q 2 h h b m d l Z C B U e X B l L n t S Z W d p c 3 R y Y X R p b 2 5 f d 2 V l a y w w f S Z x d W 9 0 O y w m c X V v d D t T Z W N 0 a W 9 u M S 9 D T F Z f U H J v a m V j d F 8 z L 0 N o Y W 5 n Z W Q g V H l w Z S 5 7 U m V n a X N 0 c m F 0 a W 9 u c y w x f S Z x d W 9 0 O y w m c X V v d D t T Z W N 0 a W 9 u M S 9 D T F Z f U H J v a m V j d F 8 z L 0 N o Y W 5 n Z W Q g V H l w Z S 5 7 d 2 V l a 1 8 w L D J 9 J n F 1 b 3 Q 7 L C Z x d W 9 0 O 1 N l Y 3 R p b 2 4 x L 0 N M V l 9 Q c m 9 q Z W N 0 X z M v Q 2 h h b m d l Z C B U e X B l L n t 3 Z W V r X z E s M 3 0 m c X V v d D s s J n F 1 b 3 Q 7 U 2 V j d G l v b j E v Q 0 x W X 1 B y b 2 p l Y 3 R f M y 9 D a G F u Z 2 V k I F R 5 c G U u e 3 d l Z W t f M i w 0 f S Z x d W 9 0 O y w m c X V v d D t T Z W N 0 a W 9 u M S 9 D T F Z f U H J v a m V j d F 8 z L 0 N o Y W 5 n Z W Q g V H l w Z S 5 7 d 2 V l a 1 8 z L D V 9 J n F 1 b 3 Q 7 L C Z x d W 9 0 O 1 N l Y 3 R p b 2 4 x L 0 N M V l 9 Q c m 9 q Z W N 0 X z M v Q 2 h h b m d l Z C B U e X B l L n t 3 Z W V r X z Q s N n 0 m c X V v d D s s J n F 1 b 3 Q 7 U 2 V j d G l v b j E v Q 0 x W X 1 B y b 2 p l Y 3 R f M y 9 D a G F u Z 2 V k I F R 5 c G U u e 3 d l Z W t f N S w 3 f S Z x d W 9 0 O y w m c X V v d D t T Z W N 0 a W 9 u M S 9 D T F Z f U H J v a m V j d F 8 z L 0 N o Y W 5 n Z W Q g V H l w Z S 5 7 d 2 V l a 1 8 2 L D h 9 J n F 1 b 3 Q 7 L C Z x d W 9 0 O 1 N l Y 3 R p b 2 4 x L 0 N M V l 9 Q c m 9 q Z W N 0 X z M v Q 2 h h b m d l Z C B U e X B l L n t 3 Z W V r X z c s O X 0 m c X V v d D s s J n F 1 b 3 Q 7 U 2 V j d G l v b j E v Q 0 x W X 1 B y b 2 p l Y 3 R f M y 9 D a G F u Z 2 V k I F R 5 c G U u e 3 d l Z W t f O C w x M H 0 m c X V v d D s s J n F 1 b 3 Q 7 U 2 V j d G l v b j E v Q 0 x W X 1 B y b 2 p l Y 3 R f M y 9 D a G F u Z 2 V k I F R 5 c G U u e 3 d l Z W t f O S w x M X 0 m c X V v d D s s J n F 1 b 3 Q 7 U 2 V j d G l v b j E v Q 0 x W X 1 B y b 2 p l Y 3 R f M y 9 D a G F u Z 2 V k I F R 5 c G U u e 3 d l Z W t f M T A s M T J 9 J n F 1 b 3 Q 7 L C Z x d W 9 0 O 1 N l Y 3 R p b 2 4 x L 0 N M V l 9 Q c m 9 q Z W N 0 X z M v Q 2 h h b m d l Z C B U e X B l L n t 3 Z W V r X z E x L D E z f S Z x d W 9 0 O y w m c X V v d D t T Z W N 0 a W 9 u M S 9 D T F Z f U H J v a m V j d F 8 z L 0 N o Y W 5 n Z W Q g V H l w Z S 5 7 d 2 V l a 1 8 x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M V l 9 Q c m 9 q Z W N 0 X z M v Q 2 h h b m d l Z C B U e X B l L n t S Z W d p c 3 R y Y X R p b 2 5 f d 2 V l a y w w f S Z x d W 9 0 O y w m c X V v d D t T Z W N 0 a W 9 u M S 9 D T F Z f U H J v a m V j d F 8 z L 0 N o Y W 5 n Z W Q g V H l w Z S 5 7 U m V n a X N 0 c m F 0 a W 9 u c y w x f S Z x d W 9 0 O y w m c X V v d D t T Z W N 0 a W 9 u M S 9 D T F Z f U H J v a m V j d F 8 z L 0 N o Y W 5 n Z W Q g V H l w Z S 5 7 d 2 V l a 1 8 w L D J 9 J n F 1 b 3 Q 7 L C Z x d W 9 0 O 1 N l Y 3 R p b 2 4 x L 0 N M V l 9 Q c m 9 q Z W N 0 X z M v Q 2 h h b m d l Z C B U e X B l L n t 3 Z W V r X z E s M 3 0 m c X V v d D s s J n F 1 b 3 Q 7 U 2 V j d G l v b j E v Q 0 x W X 1 B y b 2 p l Y 3 R f M y 9 D a G F u Z 2 V k I F R 5 c G U u e 3 d l Z W t f M i w 0 f S Z x d W 9 0 O y w m c X V v d D t T Z W N 0 a W 9 u M S 9 D T F Z f U H J v a m V j d F 8 z L 0 N o Y W 5 n Z W Q g V H l w Z S 5 7 d 2 V l a 1 8 z L D V 9 J n F 1 b 3 Q 7 L C Z x d W 9 0 O 1 N l Y 3 R p b 2 4 x L 0 N M V l 9 Q c m 9 q Z W N 0 X z M v Q 2 h h b m d l Z C B U e X B l L n t 3 Z W V r X z Q s N n 0 m c X V v d D s s J n F 1 b 3 Q 7 U 2 V j d G l v b j E v Q 0 x W X 1 B y b 2 p l Y 3 R f M y 9 D a G F u Z 2 V k I F R 5 c G U u e 3 d l Z W t f N S w 3 f S Z x d W 9 0 O y w m c X V v d D t T Z W N 0 a W 9 u M S 9 D T F Z f U H J v a m V j d F 8 z L 0 N o Y W 5 n Z W Q g V H l w Z S 5 7 d 2 V l a 1 8 2 L D h 9 J n F 1 b 3 Q 7 L C Z x d W 9 0 O 1 N l Y 3 R p b 2 4 x L 0 N M V l 9 Q c m 9 q Z W N 0 X z M v Q 2 h h b m d l Z C B U e X B l L n t 3 Z W V r X z c s O X 0 m c X V v d D s s J n F 1 b 3 Q 7 U 2 V j d G l v b j E v Q 0 x W X 1 B y b 2 p l Y 3 R f M y 9 D a G F u Z 2 V k I F R 5 c G U u e 3 d l Z W t f O C w x M H 0 m c X V v d D s s J n F 1 b 3 Q 7 U 2 V j d G l v b j E v Q 0 x W X 1 B y b 2 p l Y 3 R f M y 9 D a G F u Z 2 V k I F R 5 c G U u e 3 d l Z W t f O S w x M X 0 m c X V v d D s s J n F 1 b 3 Q 7 U 2 V j d G l v b j E v Q 0 x W X 1 B y b 2 p l Y 3 R f M y 9 D a G F u Z 2 V k I F R 5 c G U u e 3 d l Z W t f M T A s M T J 9 J n F 1 b 3 Q 7 L C Z x d W 9 0 O 1 N l Y 3 R p b 2 4 x L 0 N M V l 9 Q c m 9 q Z W N 0 X z M v Q 2 h h b m d l Z C B U e X B l L n t 3 Z W V r X z E x L D E z f S Z x d W 9 0 O y w m c X V v d D t T Z W N 0 a W 9 u M S 9 D T F Z f U H J v a m V j d F 8 z L 0 N o Y W 5 n Z W Q g V H l w Z S 5 7 d 2 V l a 1 8 x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V l 9 Q c m 9 q Z W N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W X 1 B y b 2 p l Y 3 R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F Z f U H J v a m V j d F 8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W Y h h z v 3 h L m H o h V k A 0 4 c E A A A A A A g A A A A A A E G Y A A A A B A A A g A A A A Q Y N A G + L L X / v S h f n C T k B L 2 I h t a N o m a H 7 9 s a + o c A z I g 1 w A A A A A D o A A A A A C A A A g A A A A D n z x f 9 9 s k s k + 9 s t 0 M a C W 9 a + F A N W a F M 5 i v x 0 u q N J w A 9 t Q A A A A F j W t G o e G z G l X 7 I d b P p + I g H E 9 t w R r H S z z 2 2 u y R T u 0 1 r p u E w 9 7 g r 5 s X l v E C W M O L 3 b D r k 8 j M m g v l b K r 7 W L P a T v B q w T E 5 e s 1 5 2 M X I X d P D 9 o Q 5 q N A A A A A V J 9 v b A d f e z 3 Z S / 4 l i F r A 6 b r / a / k p A H l G 9 W 6 Y 1 w y U 4 Z t 6 t 9 g 3 Q u 6 6 S z q 8 i S u e P s h Q h 6 g 7 2 s h T G v S i + C z A u Q V G P A = = < / D a t a M a s h u p > 
</file>

<file path=customXml/itemProps1.xml><?xml version="1.0" encoding="utf-8"?>
<ds:datastoreItem xmlns:ds="http://schemas.openxmlformats.org/officeDocument/2006/customXml" ds:itemID="{5E12EA73-F428-4C03-A8B6-AE7D16D3D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Abdulkarim Sarumi</dc:creator>
  <cp:lastModifiedBy>Abdulkarim Sarumi</cp:lastModifiedBy>
  <dcterms:created xsi:type="dcterms:W3CDTF">2024-11-11T14:35:31Z</dcterms:created>
  <dcterms:modified xsi:type="dcterms:W3CDTF">2024-11-12T07:06:21Z</dcterms:modified>
</cp:coreProperties>
</file>